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6\"/>
    </mc:Choice>
  </mc:AlternateContent>
  <xr:revisionPtr revIDLastSave="0" documentId="13_ncr:1_{19928608-F075-47FC-86E2-7ED4C8389789}"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7" i="17" l="1"/>
  <c r="G517" i="17" s="1"/>
  <c r="C517" i="17"/>
  <c r="G515" i="17"/>
  <c r="F515" i="17"/>
  <c r="G513" i="17"/>
  <c r="F513" i="17"/>
  <c r="G511" i="17"/>
  <c r="F511" i="17"/>
  <c r="G509" i="17"/>
  <c r="F509" i="17"/>
  <c r="G507" i="17"/>
  <c r="F507" i="17"/>
  <c r="G505" i="17"/>
  <c r="F505" i="17"/>
  <c r="G503" i="17"/>
  <c r="F503" i="17"/>
  <c r="G501" i="17"/>
  <c r="F501" i="17"/>
  <c r="G499" i="17"/>
  <c r="F499" i="17"/>
  <c r="D496" i="17"/>
  <c r="G495" i="17" s="1"/>
  <c r="C496" i="17"/>
  <c r="G494" i="17"/>
  <c r="F494" i="17"/>
  <c r="G492" i="17"/>
  <c r="F492" i="17"/>
  <c r="D489" i="17"/>
  <c r="G488" i="17" s="1"/>
  <c r="C489" i="17"/>
  <c r="F481" i="17" s="1"/>
  <c r="D474" i="17"/>
  <c r="G458" i="17" s="1"/>
  <c r="C474" i="17"/>
  <c r="F472" i="17" s="1"/>
  <c r="D451" i="17"/>
  <c r="G447" i="17" s="1"/>
  <c r="C451" i="17"/>
  <c r="F447" i="17" s="1"/>
  <c r="G435" i="17"/>
  <c r="D408" i="17"/>
  <c r="G413" i="17" s="1"/>
  <c r="C408" i="17"/>
  <c r="F413" i="17" s="1"/>
  <c r="G404" i="17"/>
  <c r="F404" i="17"/>
  <c r="G400" i="17"/>
  <c r="F400" i="17"/>
  <c r="D386" i="17"/>
  <c r="G387" i="17" s="1"/>
  <c r="C386" i="17"/>
  <c r="F391" i="17" s="1"/>
  <c r="D373" i="17"/>
  <c r="G365" i="17" s="1"/>
  <c r="C373" i="17"/>
  <c r="F357" i="17" s="1"/>
  <c r="G357" i="17"/>
  <c r="G353" i="17"/>
  <c r="D343" i="17"/>
  <c r="G339" i="17" s="1"/>
  <c r="C343" i="17"/>
  <c r="F341" i="17" s="1"/>
  <c r="G341" i="17"/>
  <c r="G337" i="17"/>
  <c r="G335" i="17"/>
  <c r="G333" i="17"/>
  <c r="G331" i="17"/>
  <c r="G329" i="17"/>
  <c r="G327" i="17"/>
  <c r="G325" i="17"/>
  <c r="D322" i="17"/>
  <c r="G320" i="17" s="1"/>
  <c r="C322" i="17"/>
  <c r="F320" i="17" s="1"/>
  <c r="D315" i="17"/>
  <c r="G311" i="17" s="1"/>
  <c r="C315" i="17"/>
  <c r="F314" i="17" s="1"/>
  <c r="D305" i="17"/>
  <c r="G304" i="17" s="1"/>
  <c r="C305" i="17"/>
  <c r="F301" i="17" s="1"/>
  <c r="F304" i="17"/>
  <c r="G301" i="17"/>
  <c r="G299" i="17"/>
  <c r="F299" i="17"/>
  <c r="G297" i="17"/>
  <c r="F296" i="17"/>
  <c r="D290" i="17"/>
  <c r="G272" i="17" s="1"/>
  <c r="G290" i="17" s="1"/>
  <c r="C290" i="17"/>
  <c r="F272" i="17" s="1"/>
  <c r="F290" i="17" s="1"/>
  <c r="D267" i="17"/>
  <c r="G266" i="17" s="1"/>
  <c r="C267" i="17"/>
  <c r="F261" i="17" s="1"/>
  <c r="G265" i="17"/>
  <c r="G261" i="17"/>
  <c r="G259" i="17"/>
  <c r="G257" i="17"/>
  <c r="G253" i="17"/>
  <c r="G251" i="17"/>
  <c r="G249" i="17"/>
  <c r="D211" i="17"/>
  <c r="G217" i="17" s="1"/>
  <c r="C211" i="17"/>
  <c r="F214" i="17" s="1"/>
  <c r="D189" i="17"/>
  <c r="G195" i="17" s="1"/>
  <c r="C189" i="17"/>
  <c r="F192" i="17" s="1"/>
  <c r="G187" i="17"/>
  <c r="G183" i="17"/>
  <c r="F183" i="17"/>
  <c r="G181" i="17"/>
  <c r="D176" i="17"/>
  <c r="G175" i="17" s="1"/>
  <c r="C176" i="17"/>
  <c r="F163" i="17" s="1"/>
  <c r="G174" i="17"/>
  <c r="G170" i="17"/>
  <c r="G168" i="17"/>
  <c r="G166" i="17"/>
  <c r="G162" i="17"/>
  <c r="F162" i="17"/>
  <c r="G158" i="17"/>
  <c r="F158" i="17"/>
  <c r="G154" i="17"/>
  <c r="F154" i="17"/>
  <c r="F142" i="17"/>
  <c r="F136" i="17"/>
  <c r="F135" i="17"/>
  <c r="F134" i="17"/>
  <c r="F133" i="17"/>
  <c r="F132" i="17"/>
  <c r="F124" i="17"/>
  <c r="F123" i="17"/>
  <c r="F122" i="17"/>
  <c r="F114" i="17"/>
  <c r="F113" i="17"/>
  <c r="F112" i="17"/>
  <c r="F110" i="17"/>
  <c r="F109" i="17"/>
  <c r="F108" i="17"/>
  <c r="F107" i="17"/>
  <c r="F106" i="17"/>
  <c r="F105" i="17"/>
  <c r="F104" i="17"/>
  <c r="F103" i="17"/>
  <c r="F102" i="17"/>
  <c r="F101" i="17"/>
  <c r="F100" i="17"/>
  <c r="F99" i="17"/>
  <c r="F44" i="17"/>
  <c r="F30" i="17"/>
  <c r="F29" i="17"/>
  <c r="F28" i="17"/>
  <c r="C15" i="17"/>
  <c r="F26" i="17" s="1"/>
  <c r="G227" i="16"/>
  <c r="F227" i="16"/>
  <c r="G226" i="16"/>
  <c r="F226" i="16"/>
  <c r="G225" i="16"/>
  <c r="F225" i="16"/>
  <c r="G224" i="16"/>
  <c r="F224" i="16"/>
  <c r="G223" i="16"/>
  <c r="F223" i="16"/>
  <c r="G222" i="16"/>
  <c r="F222" i="16"/>
  <c r="G221" i="16"/>
  <c r="F221" i="16"/>
  <c r="C220" i="16"/>
  <c r="G219" i="16"/>
  <c r="F219" i="16"/>
  <c r="G218" i="16"/>
  <c r="G220" i="16" s="1"/>
  <c r="F218" i="16"/>
  <c r="G217" i="16"/>
  <c r="F217" i="16"/>
  <c r="C208" i="16"/>
  <c r="F215" i="16" s="1"/>
  <c r="C179" i="16"/>
  <c r="F186" i="16" s="1"/>
  <c r="C167" i="16"/>
  <c r="F166" i="16" s="1"/>
  <c r="D166" i="16"/>
  <c r="D165"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D100" i="16"/>
  <c r="G104" i="16" s="1"/>
  <c r="C100" i="16"/>
  <c r="F104" i="16" s="1"/>
  <c r="F96" i="16"/>
  <c r="F94" i="16"/>
  <c r="D77" i="16"/>
  <c r="G86" i="16" s="1"/>
  <c r="C77" i="16"/>
  <c r="F81" i="16" s="1"/>
  <c r="G73" i="16"/>
  <c r="C58" i="16"/>
  <c r="F62" i="16" s="1"/>
  <c r="F251" i="16"/>
  <c r="F435" i="17" l="1"/>
  <c r="F318" i="17"/>
  <c r="F152" i="17"/>
  <c r="F156" i="17"/>
  <c r="F160" i="17"/>
  <c r="F164" i="17"/>
  <c r="F297" i="17"/>
  <c r="G318" i="17"/>
  <c r="F331" i="17"/>
  <c r="G361" i="17"/>
  <c r="F402" i="17"/>
  <c r="F406" i="17"/>
  <c r="F409" i="17"/>
  <c r="F443" i="17"/>
  <c r="G152" i="17"/>
  <c r="G156" i="17"/>
  <c r="G160" i="17"/>
  <c r="G164" i="17"/>
  <c r="G172" i="17"/>
  <c r="F181" i="17"/>
  <c r="G185" i="17"/>
  <c r="F190" i="17"/>
  <c r="F302" i="17"/>
  <c r="F327" i="17"/>
  <c r="G349" i="17"/>
  <c r="G369" i="17"/>
  <c r="G402" i="17"/>
  <c r="G406" i="17"/>
  <c r="G409" i="17"/>
  <c r="G443" i="17"/>
  <c r="G203" i="17"/>
  <c r="F353" i="17"/>
  <c r="F361" i="17"/>
  <c r="F13" i="17"/>
  <c r="F17" i="17"/>
  <c r="F24" i="17"/>
  <c r="G205" i="17"/>
  <c r="F255" i="17"/>
  <c r="F295" i="17"/>
  <c r="F300" i="17"/>
  <c r="F303" i="17"/>
  <c r="G479" i="17"/>
  <c r="F21" i="17"/>
  <c r="F12" i="17"/>
  <c r="F16" i="17"/>
  <c r="F23" i="17"/>
  <c r="F335" i="17"/>
  <c r="F339" i="17"/>
  <c r="F14" i="17"/>
  <c r="F19" i="17"/>
  <c r="G209" i="17"/>
  <c r="F251" i="17"/>
  <c r="G255" i="17"/>
  <c r="G263" i="17"/>
  <c r="G295" i="17"/>
  <c r="F298" i="17"/>
  <c r="F305" i="17" s="1"/>
  <c r="G303" i="17"/>
  <c r="F325" i="17"/>
  <c r="F329" i="17"/>
  <c r="F333" i="17"/>
  <c r="F337" i="17"/>
  <c r="F349" i="17"/>
  <c r="F378" i="17"/>
  <c r="G483" i="17"/>
  <c r="F382" i="17"/>
  <c r="G462" i="17"/>
  <c r="G378" i="17"/>
  <c r="G382" i="17"/>
  <c r="G466" i="17"/>
  <c r="F485" i="17"/>
  <c r="F20" i="17"/>
  <c r="F25" i="17"/>
  <c r="G296" i="17"/>
  <c r="G298" i="17"/>
  <c r="G300" i="17"/>
  <c r="G302" i="17"/>
  <c r="G309" i="17"/>
  <c r="F380" i="17"/>
  <c r="F384" i="17"/>
  <c r="F387" i="17"/>
  <c r="F439" i="17"/>
  <c r="G456" i="17"/>
  <c r="G470" i="17"/>
  <c r="G485" i="17"/>
  <c r="F309" i="17"/>
  <c r="G391" i="17"/>
  <c r="G207" i="17"/>
  <c r="F249" i="17"/>
  <c r="F253" i="17"/>
  <c r="F257" i="17"/>
  <c r="G380" i="17"/>
  <c r="G384" i="17"/>
  <c r="G439" i="17"/>
  <c r="G481" i="17"/>
  <c r="G487" i="17"/>
  <c r="G97" i="16"/>
  <c r="F196" i="16"/>
  <c r="F200" i="16"/>
  <c r="F214" i="16"/>
  <c r="G93" i="16"/>
  <c r="G127" i="16"/>
  <c r="F164" i="16"/>
  <c r="F175" i="16"/>
  <c r="F185" i="16"/>
  <c r="F202" i="16"/>
  <c r="G94" i="16"/>
  <c r="G70" i="16"/>
  <c r="G74" i="16"/>
  <c r="G95" i="16"/>
  <c r="G98" i="16"/>
  <c r="D167" i="16"/>
  <c r="G165" i="16" s="1"/>
  <c r="F183" i="16"/>
  <c r="G71" i="16"/>
  <c r="G75" i="16"/>
  <c r="G99" i="16"/>
  <c r="F220" i="16"/>
  <c r="G72" i="16"/>
  <c r="G76" i="16"/>
  <c r="G96" i="16"/>
  <c r="F178" i="16"/>
  <c r="F195" i="16"/>
  <c r="F206" i="16"/>
  <c r="F59" i="16"/>
  <c r="F54" i="16"/>
  <c r="F63" i="16"/>
  <c r="F127" i="16"/>
  <c r="F187" i="16"/>
  <c r="F198" i="16"/>
  <c r="F203" i="16"/>
  <c r="F210" i="16"/>
  <c r="F56" i="16"/>
  <c r="G77" i="16"/>
  <c r="F98" i="16"/>
  <c r="G153" i="16"/>
  <c r="F165" i="16"/>
  <c r="F167" i="16" s="1"/>
  <c r="F174" i="16"/>
  <c r="F181" i="16"/>
  <c r="F194" i="16"/>
  <c r="F199" i="16"/>
  <c r="F204" i="16"/>
  <c r="F212" i="16"/>
  <c r="F166" i="17"/>
  <c r="F168" i="17"/>
  <c r="F170" i="17"/>
  <c r="F174" i="17"/>
  <c r="F194" i="17"/>
  <c r="F205" i="17"/>
  <c r="F209" i="17"/>
  <c r="F212" i="17"/>
  <c r="F259" i="17"/>
  <c r="F263" i="17"/>
  <c r="F265" i="17"/>
  <c r="F372" i="17"/>
  <c r="F370" i="17"/>
  <c r="F368" i="17"/>
  <c r="F366" i="17"/>
  <c r="F364" i="17"/>
  <c r="F362" i="17"/>
  <c r="F360" i="17"/>
  <c r="F358" i="17"/>
  <c r="F356" i="17"/>
  <c r="F354" i="17"/>
  <c r="F352" i="17"/>
  <c r="F350" i="17"/>
  <c r="F450" i="17"/>
  <c r="F448" i="17"/>
  <c r="F446" i="17"/>
  <c r="F444" i="17"/>
  <c r="F442" i="17"/>
  <c r="F440" i="17"/>
  <c r="F438" i="17"/>
  <c r="F436" i="17"/>
  <c r="F434" i="17"/>
  <c r="F462" i="17"/>
  <c r="F466" i="17"/>
  <c r="F470" i="17"/>
  <c r="F488" i="17"/>
  <c r="F486" i="17"/>
  <c r="F484" i="17"/>
  <c r="F482" i="17"/>
  <c r="F480" i="17"/>
  <c r="G190" i="17"/>
  <c r="G192" i="17"/>
  <c r="G194" i="17"/>
  <c r="G212" i="17"/>
  <c r="G214" i="17"/>
  <c r="G216" i="17"/>
  <c r="F312" i="17"/>
  <c r="G314" i="17"/>
  <c r="G312" i="17"/>
  <c r="G310" i="17"/>
  <c r="G372" i="17"/>
  <c r="G370" i="17"/>
  <c r="G368" i="17"/>
  <c r="G366" i="17"/>
  <c r="G364" i="17"/>
  <c r="G362" i="17"/>
  <c r="G360" i="17"/>
  <c r="G358" i="17"/>
  <c r="G356" i="17"/>
  <c r="G354" i="17"/>
  <c r="G352" i="17"/>
  <c r="G350" i="17"/>
  <c r="G450" i="17"/>
  <c r="G448" i="17"/>
  <c r="G446" i="17"/>
  <c r="G444" i="17"/>
  <c r="G442" i="17"/>
  <c r="G440" i="17"/>
  <c r="G438" i="17"/>
  <c r="G436" i="17"/>
  <c r="G434" i="17"/>
  <c r="G473" i="17"/>
  <c r="G471" i="17"/>
  <c r="G469" i="17"/>
  <c r="G467" i="17"/>
  <c r="G465" i="17"/>
  <c r="G463" i="17"/>
  <c r="G461" i="17"/>
  <c r="G459" i="17"/>
  <c r="G457" i="17"/>
  <c r="F172" i="17"/>
  <c r="F216" i="17"/>
  <c r="F458" i="17"/>
  <c r="F153" i="17"/>
  <c r="F155" i="17"/>
  <c r="F157" i="17"/>
  <c r="F159" i="17"/>
  <c r="F161" i="17"/>
  <c r="F165" i="17"/>
  <c r="F167" i="17"/>
  <c r="F169" i="17"/>
  <c r="F171" i="17"/>
  <c r="F173" i="17"/>
  <c r="F175" i="17"/>
  <c r="F182" i="17"/>
  <c r="F184" i="17"/>
  <c r="F186" i="17"/>
  <c r="F188" i="17"/>
  <c r="F191" i="17"/>
  <c r="F193" i="17"/>
  <c r="F195" i="17"/>
  <c r="F204" i="17"/>
  <c r="F206" i="17"/>
  <c r="F208" i="17"/>
  <c r="F210" i="17"/>
  <c r="F213" i="17"/>
  <c r="F215" i="17"/>
  <c r="F217" i="17"/>
  <c r="F250" i="17"/>
  <c r="F252" i="17"/>
  <c r="F254" i="17"/>
  <c r="F256" i="17"/>
  <c r="F258" i="17"/>
  <c r="F260" i="17"/>
  <c r="F262" i="17"/>
  <c r="F264" i="17"/>
  <c r="F266" i="17"/>
  <c r="F308" i="17"/>
  <c r="F310" i="17"/>
  <c r="F313" i="17"/>
  <c r="F321" i="17"/>
  <c r="F319" i="17"/>
  <c r="F343" i="17"/>
  <c r="F342" i="17"/>
  <c r="F340" i="17"/>
  <c r="F338" i="17"/>
  <c r="F336" i="17"/>
  <c r="F334" i="17"/>
  <c r="F332" i="17"/>
  <c r="F330" i="17"/>
  <c r="F328" i="17"/>
  <c r="F326" i="17"/>
  <c r="F351" i="17"/>
  <c r="F355" i="17"/>
  <c r="F359" i="17"/>
  <c r="F363" i="17"/>
  <c r="F367" i="17"/>
  <c r="F371" i="17"/>
  <c r="F392" i="17"/>
  <c r="F390" i="17"/>
  <c r="F388" i="17"/>
  <c r="F385" i="17"/>
  <c r="F383" i="17"/>
  <c r="F381" i="17"/>
  <c r="F379" i="17"/>
  <c r="F389" i="17"/>
  <c r="F414" i="17"/>
  <c r="F412" i="17"/>
  <c r="F410" i="17"/>
  <c r="F407" i="17"/>
  <c r="F405" i="17"/>
  <c r="F403" i="17"/>
  <c r="F401" i="17"/>
  <c r="F411" i="17"/>
  <c r="F433" i="17"/>
  <c r="F437" i="17"/>
  <c r="F441" i="17"/>
  <c r="F445" i="17"/>
  <c r="F449" i="17"/>
  <c r="F456" i="17"/>
  <c r="F460" i="17"/>
  <c r="F464" i="17"/>
  <c r="F468" i="17"/>
  <c r="F479" i="17"/>
  <c r="F483" i="17"/>
  <c r="F487" i="17"/>
  <c r="F495" i="17"/>
  <c r="F493" i="17"/>
  <c r="F517" i="17"/>
  <c r="F516" i="17"/>
  <c r="F514" i="17"/>
  <c r="F512" i="17"/>
  <c r="F510" i="17"/>
  <c r="F508" i="17"/>
  <c r="F506" i="17"/>
  <c r="F504" i="17"/>
  <c r="F502" i="17"/>
  <c r="F500" i="17"/>
  <c r="F185" i="17"/>
  <c r="F187" i="17"/>
  <c r="F203" i="17"/>
  <c r="F207" i="17"/>
  <c r="F365" i="17"/>
  <c r="F369" i="17"/>
  <c r="F473" i="17"/>
  <c r="F471" i="17"/>
  <c r="F469" i="17"/>
  <c r="F467" i="17"/>
  <c r="F465" i="17"/>
  <c r="F463" i="17"/>
  <c r="F461" i="17"/>
  <c r="F459" i="17"/>
  <c r="F457" i="17"/>
  <c r="F18" i="17"/>
  <c r="F22" i="17"/>
  <c r="G153" i="17"/>
  <c r="G155" i="17"/>
  <c r="G157" i="17"/>
  <c r="G159" i="17"/>
  <c r="G161" i="17"/>
  <c r="G163" i="17"/>
  <c r="G165" i="17"/>
  <c r="G167" i="17"/>
  <c r="G169" i="17"/>
  <c r="G171" i="17"/>
  <c r="G173" i="17"/>
  <c r="G182" i="17"/>
  <c r="G184" i="17"/>
  <c r="G186" i="17"/>
  <c r="G188" i="17"/>
  <c r="G191" i="17"/>
  <c r="G193" i="17"/>
  <c r="G204" i="17"/>
  <c r="G206" i="17"/>
  <c r="G208" i="17"/>
  <c r="G210" i="17"/>
  <c r="G213" i="17"/>
  <c r="G215" i="17"/>
  <c r="G250" i="17"/>
  <c r="G252" i="17"/>
  <c r="G254" i="17"/>
  <c r="G256" i="17"/>
  <c r="G258" i="17"/>
  <c r="G260" i="17"/>
  <c r="G262" i="17"/>
  <c r="G264" i="17"/>
  <c r="G308" i="17"/>
  <c r="F311" i="17"/>
  <c r="G313" i="17"/>
  <c r="G321" i="17"/>
  <c r="G319" i="17"/>
  <c r="G343" i="17"/>
  <c r="G342" i="17"/>
  <c r="G340" i="17"/>
  <c r="G338" i="17"/>
  <c r="G336" i="17"/>
  <c r="G334" i="17"/>
  <c r="G332" i="17"/>
  <c r="G330" i="17"/>
  <c r="G328" i="17"/>
  <c r="G326" i="17"/>
  <c r="G351" i="17"/>
  <c r="G355" i="17"/>
  <c r="G359" i="17"/>
  <c r="G363" i="17"/>
  <c r="G367" i="17"/>
  <c r="G371" i="17"/>
  <c r="G392" i="17"/>
  <c r="G390" i="17"/>
  <c r="G388" i="17"/>
  <c r="G385" i="17"/>
  <c r="G383" i="17"/>
  <c r="G381" i="17"/>
  <c r="G379" i="17"/>
  <c r="G389" i="17"/>
  <c r="G414" i="17"/>
  <c r="G412" i="17"/>
  <c r="G410" i="17"/>
  <c r="G407" i="17"/>
  <c r="G405" i="17"/>
  <c r="G403" i="17"/>
  <c r="G401" i="17"/>
  <c r="G411" i="17"/>
  <c r="G433" i="17"/>
  <c r="G437" i="17"/>
  <c r="G441" i="17"/>
  <c r="G445" i="17"/>
  <c r="G449" i="17"/>
  <c r="G460" i="17"/>
  <c r="G464" i="17"/>
  <c r="G468" i="17"/>
  <c r="G472" i="17"/>
  <c r="G480" i="17"/>
  <c r="G482" i="17"/>
  <c r="G484" i="17"/>
  <c r="G486" i="17"/>
  <c r="G493" i="17"/>
  <c r="G496" i="17" s="1"/>
  <c r="G500" i="17"/>
  <c r="G502" i="17"/>
  <c r="G504" i="17"/>
  <c r="G506" i="17"/>
  <c r="G508" i="17"/>
  <c r="G510" i="17"/>
  <c r="G512" i="17"/>
  <c r="G514" i="17"/>
  <c r="G516" i="17"/>
  <c r="F71" i="16"/>
  <c r="F73" i="16"/>
  <c r="F75" i="16"/>
  <c r="F78" i="16"/>
  <c r="F80" i="16"/>
  <c r="F82" i="16"/>
  <c r="F87" i="16"/>
  <c r="F101" i="16"/>
  <c r="F103" i="16"/>
  <c r="F105" i="16"/>
  <c r="G164" i="16"/>
  <c r="F53" i="16"/>
  <c r="F58" i="16" s="1"/>
  <c r="F57" i="16"/>
  <c r="F60" i="16"/>
  <c r="F64" i="16"/>
  <c r="G78" i="16"/>
  <c r="G80" i="16"/>
  <c r="G82" i="16"/>
  <c r="G87" i="16"/>
  <c r="G101" i="16"/>
  <c r="G103" i="16"/>
  <c r="G105" i="16"/>
  <c r="F177" i="16"/>
  <c r="F179" i="16" s="1"/>
  <c r="F180" i="16"/>
  <c r="F184" i="16"/>
  <c r="F193" i="16"/>
  <c r="F197" i="16"/>
  <c r="F201" i="16"/>
  <c r="F205" i="16"/>
  <c r="F209" i="16"/>
  <c r="F213" i="16"/>
  <c r="F70" i="16"/>
  <c r="F86" i="16"/>
  <c r="F99" i="16"/>
  <c r="G166" i="16"/>
  <c r="F61" i="16"/>
  <c r="F72" i="16"/>
  <c r="F74" i="16"/>
  <c r="F76" i="16"/>
  <c r="F79" i="16"/>
  <c r="F93" i="16"/>
  <c r="F95" i="16"/>
  <c r="F97" i="16"/>
  <c r="F102" i="16"/>
  <c r="F55" i="16"/>
  <c r="G79" i="16"/>
  <c r="G81" i="16"/>
  <c r="G102" i="16"/>
  <c r="F182" i="16"/>
  <c r="F211" i="16"/>
  <c r="F322" i="17" l="1"/>
  <c r="F15" i="17"/>
  <c r="F496" i="17"/>
  <c r="G322" i="17"/>
  <c r="G315" i="17"/>
  <c r="G211" i="17"/>
  <c r="G474" i="17"/>
  <c r="G489" i="17"/>
  <c r="F408" i="17"/>
  <c r="G373" i="17"/>
  <c r="G176" i="17"/>
  <c r="F267" i="17"/>
  <c r="F373" i="17"/>
  <c r="G267" i="17"/>
  <c r="G189" i="17"/>
  <c r="F176" i="17"/>
  <c r="G451" i="17"/>
  <c r="G408" i="17"/>
  <c r="G386" i="17"/>
  <c r="F386" i="17"/>
  <c r="F189" i="17"/>
  <c r="G305" i="17"/>
  <c r="F208" i="16"/>
  <c r="G100" i="16"/>
  <c r="F489" i="17"/>
  <c r="F474" i="17"/>
  <c r="F451" i="17"/>
  <c r="F315" i="17"/>
  <c r="F211" i="17"/>
  <c r="F100" i="16"/>
  <c r="F77" i="16"/>
  <c r="G167" i="16"/>
</calcChain>
</file>

<file path=xl/sharedStrings.xml><?xml version="1.0" encoding="utf-8"?>
<sst xmlns="http://schemas.openxmlformats.org/spreadsheetml/2006/main" count="3003" uniqueCount="1869">
  <si>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</si>
  <si>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</si>
  <si>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</si>
  <si>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</si>
  <si>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</si>
  <si>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</si>
  <si>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</si>
  <si>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</si>
  <si>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</si>
  <si>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</si>
  <si>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</si>
  <si>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</si>
  <si>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</si>
  <si>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</si>
  <si>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</si>
  <si>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</si>
  <si>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</si>
  <si>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</si>
  <si>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</si>
  <si>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</si>
  <si>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</si>
  <si>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</si>
  <si>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</si>
  <si>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</si>
  <si>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</si>
  <si>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</si>
  <si>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</si>
  <si>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</si>
  <si>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</si>
  <si>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</si>
  <si>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</si>
  <si>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</si>
  <si>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</si>
  <si>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</si>
  <si>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</si>
  <si>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</si>
  <si>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</si>
  <si>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</si>
  <si>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</si>
  <si>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</si>
  <si>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</si>
  <si>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</si>
  <si>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</si>
  <si>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</si>
  <si>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</si>
  <si>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</si>
  <si>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</si>
  <si>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</si>
  <si>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</si>
  <si>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</si>
  <si>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</si>
  <si>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</si>
  <si>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</si>
  <si>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</si>
  <si>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</si>
  <si>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</si>
  <si>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</si>
  <si>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</si>
  <si>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</si>
  <si>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</si>
  <si>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</si>
  <si>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</si>
  <si>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</si>
  <si>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</si>
  <si>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</si>
  <si>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</si>
  <si>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</si>
  <si>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</si>
  <si>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</si>
  <si>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</si>
  <si>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</si>
  <si>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</si>
  <si>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</si>
  <si>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</si>
  <si>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</si>
  <si>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</si>
  <si>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</si>
  <si>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</si>
  <si>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</si>
  <si>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</si>
  <si>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</si>
  <si>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</si>
  <si>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</si>
  <si>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</si>
  <si>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</si>
  <si>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</si>
  <si>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</si>
  <si>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</si>
  <si>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</si>
  <si>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</si>
  <si>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</si>
  <si>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</si>
  <si>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</si>
  <si>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</si>
  <si>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</si>
  <si>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</si>
  <si>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</si>
  <si>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</si>
  <si>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</si>
  <si>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</si>
  <si>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</si>
  <si>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</si>
  <si>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</si>
  <si>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</si>
  <si>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</si>
  <si>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</si>
  <si>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</si>
  <si>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</si>
  <si>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</si>
  <si>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</si>
  <si>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</si>
  <si>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</si>
  <si>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</si>
  <si>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</si>
  <si>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</si>
  <si>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</si>
  <si>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</si>
  <si>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</si>
  <si>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</si>
  <si>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</si>
  <si>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</si>
  <si>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</si>
  <si>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</si>
  <si>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</si>
  <si>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</si>
  <si>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</si>
  <si>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</si>
  <si>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</si>
  <si>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</si>
  <si>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</si>
  <si>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</si>
  <si>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</si>
  <si>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</si>
  <si>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</si>
  <si>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</si>
  <si>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</si>
  <si>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</si>
  <si>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</si>
  <si>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</si>
  <si>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</si>
  <si>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</si>
  <si>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</si>
  <si>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</si>
  <si>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</si>
  <si>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</si>
  <si>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</si>
  <si>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</si>
  <si>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</si>
  <si>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</si>
  <si>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</si>
  <si>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</si>
  <si>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</si>
  <si>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</si>
  <si>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</si>
  <si>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</si>
  <si>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</si>
  <si>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</si>
  <si>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</si>
  <si>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</si>
  <si>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</si>
  <si>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</si>
  <si>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</si>
  <si>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</si>
  <si>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</si>
  <si>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</si>
  <si>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</si>
  <si>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</si>
  <si>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</si>
  <si>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</si>
  <si>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</si>
  <si>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</si>
  <si>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</si>
  <si>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</si>
  <si>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</si>
  <si>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</si>
  <si>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</si>
  <si>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</si>
  <si>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</si>
  <si>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</si>
  <si>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</si>
  <si>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</si>
  <si>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</si>
  <si>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</si>
  <si>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</si>
  <si>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</si>
  <si>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</si>
  <si>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</si>
  <si>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</si>
  <si>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</si>
  <si>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</si>
  <si>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</si>
  <si>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</si>
  <si>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</si>
  <si>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</si>
  <si>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</si>
  <si>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</si>
  <si>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</si>
  <si>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</si>
  <si>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</si>
  <si>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</si>
  <si>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</si>
  <si>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</si>
  <si>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</si>
  <si>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</si>
  <si>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</si>
  <si>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</si>
  <si>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</si>
  <si>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</si>
  <si>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</si>
  <si>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</si>
  <si>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</si>
  <si>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</si>
  <si>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</si>
  <si>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</si>
  <si>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</si>
  <si>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</si>
  <si>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</si>
  <si>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</si>
  <si>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</si>
  <si>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</si>
  <si>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</si>
  <si>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</si>
  <si>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</si>
  <si>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</si>
  <si>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</si>
  <si>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</si>
  <si>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</si>
  <si>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</si>
  <si>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</si>
  <si>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</si>
  <si>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</si>
  <si>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</si>
  <si>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</si>
  <si>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</si>
  <si>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</si>
  <si>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</si>
  <si>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</si>
  <si>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</si>
  <si>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</si>
  <si>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</si>
  <si>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</si>
  <si>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</si>
  <si>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</si>
  <si>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</si>
  <si>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</si>
  <si>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</si>
  <si>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</si>
  <si>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</si>
  <si>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</si>
  <si>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</si>
  <si>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</si>
  <si>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</si>
  <si>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</si>
  <si>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</si>
  <si>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</si>
  <si>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</si>
  <si>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</si>
  <si>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</si>
  <si>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</si>
  <si>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</si>
  <si>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</si>
  <si>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</si>
  <si>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</si>
  <si>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</si>
  <si>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</si>
  <si>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</si>
  <si>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</si>
  <si>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</si>
  <si>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</si>
  <si>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</si>
  <si>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</si>
  <si>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</si>
  <si>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</si>
  <si>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</si>
  <si>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</si>
  <si>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</si>
  <si>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</si>
  <si>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</si>
  <si>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</si>
  <si>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</si>
  <si>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</si>
  <si>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</si>
  <si>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</si>
  <si>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</si>
  <si>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</si>
  <si>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</si>
  <si>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</si>
  <si>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</si>
  <si>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</si>
  <si>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</si>
  <si>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</si>
  <si>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</si>
  <si>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</si>
  <si>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</si>
  <si>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</si>
  <si>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</si>
  <si>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</si>
  <si>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</si>
  <si>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</si>
  <si>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</si>
  <si>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</si>
  <si>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</si>
  <si>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</si>
  <si>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</si>
  <si>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</si>
  <si>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</si>
  <si>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</si>
  <si>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</si>
  <si>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</si>
  <si>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</si>
  <si>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</si>
  <si>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</si>
  <si>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</si>
  <si>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</si>
  <si>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</si>
  <si>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</si>
  <si>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</si>
  <si>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</si>
  <si>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</si>
  <si>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</si>
  <si>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</si>
  <si>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</si>
  <si>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</si>
  <si>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</si>
  <si>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</si>
  <si>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</si>
  <si>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</si>
  <si>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</si>
  <si>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</si>
  <si>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</si>
  <si>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</si>
  <si>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</si>
  <si>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</si>
  <si>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</si>
  <si>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</si>
  <si>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</si>
  <si>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</si>
  <si>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</si>
  <si>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</si>
  <si>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</si>
  <si>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</si>
  <si>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</si>
  <si>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</si>
  <si>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</si>
  <si>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</si>
  <si>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</si>
  <si>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</si>
  <si>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</si>
  <si>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</si>
  <si>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</si>
  <si>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</si>
  <si>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</si>
  <si>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</si>
  <si>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</si>
  <si>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</si>
  <si>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</si>
  <si>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</si>
  <si>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</si>
  <si>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</si>
  <si>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</si>
  <si>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</si>
  <si>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</si>
  <si>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</si>
  <si>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</si>
  <si>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</si>
  <si>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</si>
  <si>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</si>
  <si>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</si>
  <si>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</si>
  <si>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</si>
  <si>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</si>
  <si>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</si>
  <si>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</si>
  <si>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</si>
  <si>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</si>
  <si>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</si>
  <si>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</si>
  <si>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</si>
  <si>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</si>
  <si>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</si>
  <si>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</si>
  <si>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</si>
  <si>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</si>
  <si>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</si>
  <si>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</si>
  <si>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</si>
  <si>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</si>
  <si>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</si>
  <si>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</si>
  <si>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</si>
  <si>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</si>
  <si>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</si>
  <si>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</si>
  <si>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</si>
  <si>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</si>
  <si>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</si>
  <si>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</si>
  <si>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</si>
  <si>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</si>
  <si>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</si>
  <si>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</si>
  <si>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</si>
  <si>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</si>
  <si>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</si>
  <si>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</si>
  <si>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</si>
  <si>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</si>
  <si>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</si>
  <si>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</si>
  <si>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</si>
  <si>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</si>
  <si>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</si>
  <si>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</si>
  <si>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</si>
  <si>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</si>
  <si>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</si>
  <si>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</si>
  <si>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</si>
  <si>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</si>
  <si>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</si>
  <si>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</si>
  <si>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</si>
  <si>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</si>
  <si>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</si>
  <si>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</si>
  <si>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</si>
  <si>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</si>
  <si>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</si>
  <si>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</si>
  <si>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</si>
  <si>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</si>
  <si>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</si>
  <si>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</si>
  <si>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</si>
  <si>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</si>
  <si>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</si>
  <si>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</si>
  <si>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</si>
  <si>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</si>
  <si>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</si>
  <si>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</si>
  <si>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</si>
  <si>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</si>
  <si>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</si>
  <si>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</si>
  <si>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</si>
  <si>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</si>
  <si>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</si>
  <si>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</si>
  <si>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</si>
  <si>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</si>
  <si>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</si>
  <si>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</si>
  <si>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</si>
  <si>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</si>
  <si>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</si>
  <si>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</si>
  <si>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</si>
  <si>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</si>
  <si>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</si>
  <si>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</si>
  <si>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</si>
  <si>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</si>
  <si>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</si>
  <si>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</si>
  <si>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</si>
  <si>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</si>
  <si>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</si>
  <si>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</si>
  <si>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</si>
  <si>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</si>
  <si>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</si>
  <si>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</si>
  <si>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</si>
  <si>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</si>
  <si>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</si>
  <si>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</si>
  <si>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</si>
  <si>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</si>
  <si>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</si>
  <si>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</si>
  <si>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</si>
  <si>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</si>
  <si>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</si>
  <si>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</si>
  <si>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</si>
  <si>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</si>
  <si>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</si>
  <si>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</si>
  <si>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</si>
  <si>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</si>
  <si>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</si>
  <si>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</si>
  <si>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</si>
  <si>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</si>
  <si>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</si>
  <si>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</si>
  <si>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</si>
  <si>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</si>
  <si>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</si>
  <si>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</si>
  <si>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</si>
  <si>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</si>
  <si>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</si>
  <si>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</si>
  <si>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</si>
  <si>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</si>
  <si>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</si>
  <si>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</si>
  <si>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</si>
  <si>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</si>
  <si>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</si>
  <si>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</si>
  <si>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</si>
  <si>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</si>
  <si>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</si>
  <si>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</si>
  <si>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</si>
  <si>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</si>
  <si>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</si>
  <si>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</si>
  <si>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</si>
  <si>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</si>
  <si>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</si>
  <si>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</si>
  <si>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</si>
  <si>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</si>
  <si>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</si>
  <si>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</si>
  <si>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</si>
  <si>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</si>
  <si>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</si>
  <si>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</si>
  <si>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</si>
  <si>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</si>
  <si>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</si>
  <si>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</si>
  <si>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</si>
  <si>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</si>
  <si>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</si>
  <si>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</si>
  <si>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</si>
  <si>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</si>
  <si>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</si>
  <si>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</si>
  <si>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</si>
  <si>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</si>
  <si>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</si>
  <si>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</si>
  <si>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</si>
  <si>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</si>
  <si>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</si>
  <si>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</si>
  <si>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</si>
  <si>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</si>
  <si>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</si>
  <si>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</si>
  <si>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</si>
  <si>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</si>
  <si>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</si>
  <si>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</si>
  <si>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</si>
  <si>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</si>
  <si>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</si>
  <si>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</si>
  <si>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</si>
  <si>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</si>
  <si>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</si>
  <si>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</si>
  <si>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</si>
  <si>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</si>
  <si>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</si>
  <si>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</si>
  <si>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</si>
  <si>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</si>
  <si>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</si>
  <si>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</si>
  <si>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</si>
  <si>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</si>
  <si>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</si>
  <si>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TBC at a country level</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</si>
  <si>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</si>
  <si>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</si>
  <si>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</si>
  <si>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</si>
  <si>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</si>
  <si>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</si>
  <si>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</si>
  <si>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</si>
  <si>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</si>
  <si>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</si>
  <si>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</si>
  <si>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</si>
  <si>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</si>
  <si>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</si>
  <si>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</si>
  <si>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</si>
  <si>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</si>
  <si>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</si>
  <si>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</si>
  <si>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</si>
  <si>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</si>
  <si>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</si>
  <si>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</si>
  <si>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</si>
  <si>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</si>
  <si>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</si>
  <si>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</si>
  <si>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</si>
  <si>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</si>
  <si>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</si>
  <si>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</si>
  <si>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</si>
  <si>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</si>
  <si>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</si>
  <si>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</si>
  <si>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</si>
  <si>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</si>
  <si>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</si>
  <si>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</si>
  <si>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</si>
  <si>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</si>
  <si>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</si>
  <si>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</si>
  <si>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</si>
  <si>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</si>
  <si>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</si>
  <si>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</si>
  <si>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</si>
  <si>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</si>
  <si>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</si>
  <si>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</si>
  <si>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</si>
  <si>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</si>
  <si>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</si>
  <si>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</si>
  <si>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</si>
  <si>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</si>
  <si>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</si>
  <si>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</si>
  <si>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</si>
  <si>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</si>
  <si>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</si>
  <si>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</si>
  <si>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</si>
  <si>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</si>
  <si>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</si>
  <si>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</si>
  <si>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</si>
  <si>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</si>
  <si>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</si>
  <si>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</si>
  <si>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</si>
  <si>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</si>
  <si>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</si>
  <si>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</si>
  <si>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</si>
  <si>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</si>
  <si>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</si>
  <si>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</si>
  <si>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</si>
  <si>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</si>
  <si>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</si>
  <si>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</si>
  <si>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</si>
  <si>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</si>
  <si>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</si>
  <si>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</si>
  <si>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</si>
  <si>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</si>
  <si>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</si>
  <si>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</si>
  <si>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</si>
  <si>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</si>
  <si>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</si>
  <si>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</si>
  <si>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</si>
  <si>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</si>
  <si>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</si>
  <si>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</si>
  <si>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</si>
  <si>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</si>
  <si>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</si>
  <si>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</si>
  <si>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</si>
  <si>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</si>
  <si>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</si>
  <si>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</si>
  <si>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</si>
  <si>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</si>
  <si>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</si>
  <si>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</si>
  <si>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</si>
  <si>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</si>
  <si>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</si>
  <si>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</si>
  <si>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</si>
  <si>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</si>
  <si>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</si>
  <si>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</si>
  <si>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</si>
  <si>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</si>
  <si>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</si>
  <si>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</si>
  <si>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</si>
  <si>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</si>
  <si>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</si>
  <si>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</si>
  <si>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</si>
  <si>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</si>
  <si>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</si>
  <si>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</si>
  <si>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</si>
  <si>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</si>
  <si>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</si>
  <si>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</si>
  <si>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</si>
  <si>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</si>
  <si>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</si>
  <si>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</si>
  <si>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</si>
  <si>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</si>
  <si>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</si>
  <si>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</si>
  <si>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</si>
  <si>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</si>
  <si>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</si>
  <si>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</si>
  <si>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</si>
  <si>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</si>
  <si>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</si>
  <si>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</si>
  <si>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</si>
  <si>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</si>
  <si>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</si>
  <si>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</si>
  <si>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</si>
  <si>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</si>
  <si>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</si>
  <si>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</si>
  <si>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</si>
  <si>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</si>
  <si>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</si>
  <si>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</si>
  <si>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</si>
  <si>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</si>
  <si>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</si>
  <si>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</si>
  <si>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</si>
  <si>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</si>
  <si>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</si>
  <si>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</si>
  <si>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</si>
  <si>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</si>
  <si>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</si>
  <si>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</si>
  <si>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</si>
  <si>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</si>
  <si>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</si>
  <si>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</si>
  <si>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</si>
  <si>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</si>
  <si>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</si>
  <si>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</si>
  <si>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</si>
  <si>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</si>
  <si>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</si>
  <si>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</si>
  <si>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</si>
  <si>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</si>
  <si>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</si>
  <si>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</si>
  <si>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</si>
  <si>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</si>
  <si>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</si>
  <si>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</si>
  <si>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</si>
  <si>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</si>
  <si>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</si>
  <si>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</si>
  <si>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</si>
  <si>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</si>
  <si>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</si>
  <si>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</si>
  <si>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</si>
  <si>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</si>
  <si>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</si>
  <si>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</si>
  <si>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</si>
  <si>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</si>
  <si>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</si>
  <si>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</si>
  <si>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</si>
  <si>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</si>
  <si>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</si>
  <si>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</si>
  <si>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</si>
  <si>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</si>
  <si>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</si>
  <si>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</si>
  <si>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</si>
  <si>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</si>
  <si>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</si>
  <si>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</si>
  <si>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</si>
  <si>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</si>
  <si>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</si>
  <si>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</si>
  <si>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</si>
  <si>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</si>
  <si>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</si>
  <si>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</si>
  <si>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</si>
  <si>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</si>
  <si>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</si>
  <si>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</si>
  <si>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</si>
  <si>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</si>
  <si>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</si>
  <si>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</si>
  <si>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</si>
  <si>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</si>
  <si>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</si>
  <si>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</si>
  <si>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</si>
  <si>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</si>
  <si>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</si>
  <si>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</si>
  <si>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</si>
  <si>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</si>
  <si>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</si>
  <si>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</si>
  <si>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</si>
  <si>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</si>
  <si>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</si>
  <si>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</si>
  <si>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</si>
  <si>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</si>
  <si>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</si>
  <si>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</si>
  <si>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</si>
  <si>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</si>
  <si>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</si>
  <si>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</si>
  <si>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</si>
  <si>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</si>
  <si>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</si>
  <si>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</si>
  <si>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</si>
  <si>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</si>
  <si>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</si>
  <si>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</si>
  <si>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</si>
  <si>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</si>
  <si>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</si>
  <si>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</si>
  <si>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</si>
  <si>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</si>
  <si>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</si>
  <si>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</si>
  <si>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</si>
  <si>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</si>
  <si>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</si>
  <si>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</si>
  <si>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</si>
  <si>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</si>
  <si>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</si>
  <si>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</si>
  <si>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</si>
  <si>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</si>
  <si>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</si>
  <si>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</si>
  <si>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</si>
  <si>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</si>
  <si>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</si>
  <si>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</si>
  <si>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</si>
  <si>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</si>
  <si>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</si>
  <si>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</si>
  <si>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</si>
  <si>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</si>
  <si>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</si>
  <si>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</si>
  <si>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</si>
  <si>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</si>
  <si>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</si>
  <si>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</si>
  <si>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</si>
  <si>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</si>
  <si>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</si>
  <si>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</si>
  <si>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</si>
  <si>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</si>
  <si>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</si>
  <si>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</si>
  <si>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</si>
  <si>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</si>
  <si>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</si>
  <si>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</si>
  <si>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</si>
  <si>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</si>
  <si>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</si>
  <si>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</si>
  <si>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</si>
  <si>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</si>
  <si>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</si>
  <si>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</si>
  <si>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</si>
  <si>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</si>
  <si>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</si>
  <si>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</si>
  <si>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20/05/2023</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</si>
  <si>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</si>
  <si>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</si>
  <si>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</si>
  <si>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</si>
  <si>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</si>
  <si>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</si>
  <si>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</si>
  <si>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</si>
  <si>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</si>
  <si>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</si>
  <si>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</si>
  <si>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</si>
  <si>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</si>
  <si>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</si>
  <si>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</si>
  <si>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</si>
  <si>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</si>
  <si>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</si>
  <si>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</si>
  <si>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</si>
  <si>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</si>
  <si>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</si>
  <si>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</si>
  <si>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</si>
  <si>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</si>
  <si>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</si>
  <si>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</si>
  <si>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</si>
  <si>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</si>
  <si>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</si>
  <si>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</si>
  <si>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</si>
  <si>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</si>
  <si>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</si>
  <si>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</si>
  <si>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</si>
  <si>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</si>
  <si>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</si>
  <si>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</si>
  <si>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</si>
  <si>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</si>
  <si>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</si>
  <si>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</si>
  <si>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</si>
  <si>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</si>
  <si>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</si>
  <si>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</si>
  <si>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</si>
  <si>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</si>
  <si>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</si>
  <si>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</si>
  <si>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</si>
  <si>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</si>
  <si>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</si>
  <si>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</si>
  <si>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</si>
  <si>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</si>
  <si>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</si>
  <si>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</si>
  <si>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</si>
  <si>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</si>
  <si>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</si>
  <si>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</si>
  <si>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</si>
  <si>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</si>
  <si>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</si>
  <si>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</si>
  <si>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</si>
  <si>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</si>
  <si>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</si>
  <si>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</si>
  <si>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</si>
  <si>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</si>
  <si>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</si>
  <si>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</si>
  <si>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</si>
  <si>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</si>
  <si>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</si>
  <si>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</si>
  <si>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</si>
  <si>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</si>
  <si>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</si>
  <si>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</si>
  <si>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</si>
  <si>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</si>
  <si>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</si>
  <si>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</si>
  <si>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</si>
  <si>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</si>
  <si>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</si>
  <si>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</si>
  <si>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</si>
  <si>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</si>
  <si>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</si>
  <si>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</si>
  <si>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</si>
  <si>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</si>
  <si>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</si>
  <si>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</si>
  <si>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</si>
  <si>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</si>
  <si>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</si>
  <si>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</si>
  <si>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</si>
  <si>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</si>
  <si>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</si>
  <si>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</si>
  <si>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</si>
  <si>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</si>
  <si>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</si>
  <si>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</si>
  <si>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</si>
  <si>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</si>
  <si>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</si>
  <si>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</si>
  <si>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</si>
  <si>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</si>
  <si>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</si>
  <si>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</si>
  <si>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</si>
  <si>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</si>
  <si>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</si>
  <si>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</si>
  <si>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</si>
  <si>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</si>
  <si>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</si>
  <si>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</si>
  <si>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</si>
  <si>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</si>
  <si>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</si>
  <si>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</si>
  <si>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</si>
  <si>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</si>
  <si>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</si>
  <si>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</si>
  <si>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</si>
  <si>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</si>
  <si>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</si>
  <si>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</si>
  <si>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</si>
  <si>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</si>
  <si>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</si>
  <si>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</si>
  <si>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</si>
  <si>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</si>
  <si>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</si>
  <si>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</si>
  <si>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</si>
  <si>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</si>
  <si>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</si>
  <si>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</si>
  <si>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</si>
  <si>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</si>
  <si>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</si>
  <si>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</si>
  <si>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</si>
  <si>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</si>
  <si>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</si>
  <si>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&gt;32 and &lt;=33</t>
  </si>
  <si>
    <t>&gt;25 and &lt;=26</t>
  </si>
  <si>
    <t>&gt;26 and &lt;=27</t>
  </si>
  <si>
    <t>&lt;0</t>
  </si>
  <si>
    <t>&gt;27 and &lt;=28</t>
  </si>
  <si>
    <t>&gt;28 and &lt;=29</t>
  </si>
  <si>
    <t>&gt;30 and &lt;=31</t>
  </si>
  <si>
    <t>&gt;33 and &lt;=34</t>
  </si>
  <si>
    <t>&gt;34 and &lt;=35</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</si>
  <si>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</si>
  <si>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</si>
  <si>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</si>
  <si>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</si>
  <si>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</si>
  <si>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</si>
  <si>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</si>
  <si>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</si>
  <si>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</si>
  <si>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</si>
  <si>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</si>
  <si>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</si>
  <si>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</si>
  <si>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</si>
  <si>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</si>
  <si>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</si>
  <si>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</si>
  <si>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</si>
  <si>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</si>
  <si>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</si>
  <si>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</si>
  <si>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</si>
  <si>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</si>
  <si>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</si>
  <si>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</si>
  <si>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</si>
  <si>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</si>
  <si>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</si>
  <si>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</si>
  <si>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</si>
  <si>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</si>
  <si>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</si>
  <si>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</si>
  <si>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</si>
  <si>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</si>
  <si>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</si>
  <si>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</si>
  <si>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</si>
  <si>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</si>
  <si>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</si>
  <si>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</si>
  <si>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</si>
  <si>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</si>
  <si>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</si>
  <si>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</si>
  <si>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</si>
  <si>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</si>
  <si>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</si>
  <si>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</si>
  <si>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</si>
  <si>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</si>
  <si>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</si>
  <si>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</si>
  <si>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</si>
  <si>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</si>
  <si>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</si>
  <si>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</si>
  <si>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</si>
  <si>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</si>
  <si>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</si>
  <si>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</si>
  <si>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</si>
  <si>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</si>
  <si>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</si>
  <si>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</si>
  <si>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</si>
  <si>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</si>
  <si>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</si>
  <si>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</si>
  <si>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</si>
  <si>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</si>
  <si>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</si>
  <si>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</si>
  <si>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</si>
  <si>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</si>
  <si>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</si>
  <si>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</si>
  <si>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</si>
  <si>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</si>
  <si>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</si>
  <si>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</si>
  <si>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</si>
  <si>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</si>
  <si>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</si>
  <si>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</si>
  <si>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</si>
  <si>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</si>
  <si>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</si>
  <si>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</si>
  <si>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</si>
  <si>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</si>
  <si>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</si>
  <si>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</si>
  <si>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</si>
  <si>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</si>
  <si>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</si>
  <si>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</si>
  <si>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</si>
  <si>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</si>
  <si>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</si>
  <si>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</si>
  <si>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</si>
  <si>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</si>
  <si>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</si>
  <si>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</si>
  <si>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</si>
  <si>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</si>
  <si>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</si>
  <si>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</si>
  <si>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</si>
  <si>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</si>
  <si>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</si>
  <si>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</si>
  <si>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</si>
  <si>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</si>
  <si>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</si>
  <si>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</si>
  <si>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</si>
  <si>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</si>
  <si>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</si>
  <si>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</si>
  <si>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</si>
  <si>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</si>
  <si>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</si>
  <si>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</si>
  <si>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</si>
  <si>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</si>
  <si>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</si>
  <si>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</si>
  <si>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</si>
  <si>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</si>
  <si>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</si>
  <si>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</si>
  <si>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</si>
  <si>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</si>
  <si>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</si>
  <si>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</si>
  <si>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</si>
  <si>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</si>
  <si>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</si>
  <si>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</si>
  <si>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</si>
  <si>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</si>
  <si>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</si>
  <si>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</si>
  <si>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</si>
  <si>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</si>
  <si>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</si>
  <si>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</si>
  <si>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</si>
  <si>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</si>
  <si>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</si>
  <si>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</si>
  <si>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</si>
  <si>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</si>
  <si>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</si>
  <si>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</si>
  <si>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</si>
  <si>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</si>
  <si>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</si>
  <si>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</si>
  <si>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</si>
  <si>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</si>
  <si>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</si>
  <si>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</si>
  <si>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</si>
  <si>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</si>
  <si>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</si>
  <si>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</si>
  <si>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</si>
  <si>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</si>
  <si>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</si>
  <si>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</si>
  <si>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</si>
  <si>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</si>
  <si>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</si>
  <si>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</si>
  <si>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</si>
  <si>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</si>
  <si>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</si>
  <si>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</si>
  <si>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</si>
  <si>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</si>
  <si>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</si>
  <si>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</si>
  <si>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</si>
  <si>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</si>
  <si>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</si>
  <si>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</si>
  <si>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</si>
  <si>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</si>
  <si>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</si>
  <si>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</si>
  <si>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</si>
  <si>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</si>
  <si>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</si>
  <si>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</si>
  <si>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</si>
  <si>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</si>
  <si>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</si>
  <si>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</si>
  <si>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</si>
  <si>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</si>
  <si>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</si>
  <si>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</si>
  <si>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</si>
  <si>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</si>
  <si>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</si>
  <si>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</si>
  <si>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</si>
  <si>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</si>
  <si>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</si>
  <si>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</si>
  <si>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</si>
  <si>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</si>
  <si>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</si>
  <si>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</si>
  <si>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</si>
  <si>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</si>
  <si>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</si>
  <si>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</si>
  <si>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</si>
  <si>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</si>
  <si>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</si>
  <si>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</si>
  <si>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</si>
  <si>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</si>
  <si>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</si>
  <si>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</si>
  <si>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</si>
  <si>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</si>
  <si>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</si>
  <si>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</si>
  <si>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</si>
  <si>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</si>
  <si>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</si>
  <si>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</si>
  <si>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</si>
  <si>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</si>
  <si>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</si>
  <si>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</si>
  <si>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</si>
  <si>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</si>
  <si>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</si>
  <si>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</si>
  <si>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</si>
  <si>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</si>
  <si>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</si>
  <si>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</si>
  <si>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</si>
  <si>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</si>
  <si>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</si>
  <si>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</si>
  <si>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</si>
  <si>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</si>
  <si>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</si>
  <si>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</si>
  <si>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</si>
  <si>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</si>
  <si>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</si>
  <si>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</si>
  <si>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</si>
  <si>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</si>
  <si>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</si>
  <si>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</si>
  <si>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</si>
  <si>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</si>
  <si>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</si>
  <si>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</si>
  <si>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</si>
  <si>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</si>
  <si>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</si>
  <si>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</si>
  <si>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</si>
  <si>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</si>
  <si>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</si>
  <si>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</si>
  <si>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</si>
  <si>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</si>
  <si>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</si>
  <si>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</si>
  <si>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</si>
  <si>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</si>
  <si>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</si>
  <si>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</si>
  <si>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</si>
  <si>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</si>
  <si>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</si>
  <si>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</si>
  <si>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</si>
  <si>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</si>
  <si>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</si>
  <si>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</si>
  <si>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</si>
  <si>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</si>
  <si>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</si>
  <si>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</si>
  <si>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</si>
  <si>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</si>
  <si>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</si>
  <si>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</si>
  <si>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</si>
  <si>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</si>
  <si>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</si>
  <si>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</si>
  <si>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</si>
  <si>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</si>
  <si>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</si>
  <si>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</si>
  <si>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</si>
  <si>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</si>
  <si>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</si>
  <si>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</si>
  <si>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</si>
  <si>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</si>
  <si>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</si>
  <si>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</si>
  <si>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</si>
  <si>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</si>
  <si>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</si>
  <si>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</si>
  <si>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</si>
  <si>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</si>
  <si>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</si>
  <si>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</si>
  <si>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</si>
  <si>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</si>
  <si>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</si>
  <si>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</si>
  <si>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</si>
  <si>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</si>
  <si>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</si>
  <si>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</si>
  <si>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</si>
  <si>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</si>
  <si>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</si>
  <si>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</si>
  <si>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</si>
  <si>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</si>
  <si>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</si>
  <si>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</si>
  <si>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</si>
  <si>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</si>
  <si>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</si>
  <si>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</si>
  <si>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</si>
  <si>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</si>
  <si>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</si>
  <si>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</si>
  <si>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</si>
  <si>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</si>
  <si>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</si>
  <si>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</si>
  <si>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</si>
  <si>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</si>
  <si>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</si>
  <si>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</si>
  <si>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</si>
  <si>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</si>
  <si>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</si>
  <si>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</si>
  <si>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</si>
  <si>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</si>
  <si>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</si>
  <si>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</si>
  <si>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</si>
  <si>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</si>
  <si>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</si>
  <si>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</si>
  <si>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</si>
  <si>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</si>
  <si>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</si>
  <si>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</si>
  <si>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</si>
  <si>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</si>
  <si>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</si>
  <si>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</si>
  <si>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</si>
  <si>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</si>
  <si>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</si>
  <si>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</si>
  <si>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</si>
  <si>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</si>
  <si>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</si>
  <si>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</si>
  <si>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</si>
  <si>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</si>
  <si>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</si>
  <si>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</si>
  <si>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</si>
  <si>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</si>
  <si>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</si>
  <si>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</si>
  <si>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</si>
  <si>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</si>
  <si>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</si>
  <si>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</si>
  <si>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</si>
  <si>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</si>
  <si>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</si>
  <si>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</si>
  <si>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</si>
  <si>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</si>
  <si>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</si>
  <si>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</si>
  <si>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</si>
  <si>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</si>
  <si>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</si>
  <si>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</si>
  <si>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</si>
  <si>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</si>
  <si>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</si>
  <si>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</si>
  <si>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</si>
  <si>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</si>
  <si>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</si>
  <si>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</si>
  <si>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</si>
  <si>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</si>
  <si>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</si>
  <si>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</si>
  <si>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</si>
  <si>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</si>
  <si>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</si>
  <si>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</si>
  <si>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</si>
  <si>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</si>
  <si>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</si>
  <si>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</si>
  <si>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</si>
  <si>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</si>
  <si>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</si>
  <si>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</si>
  <si>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</si>
  <si>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</si>
  <si>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</si>
  <si>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</si>
  <si>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</si>
  <si>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</si>
  <si>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</si>
  <si>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</si>
  <si>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</si>
  <si>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</si>
  <si>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</si>
  <si>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</si>
  <si>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</si>
  <si>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</si>
  <si>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</si>
  <si>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</si>
  <si>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</si>
  <si>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</si>
  <si>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</si>
  <si>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</si>
  <si>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</si>
  <si>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</si>
  <si>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</si>
  <si>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</si>
  <si>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</si>
  <si>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</si>
  <si>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</si>
  <si>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</si>
  <si>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</si>
  <si>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</si>
  <si>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</si>
  <si>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</si>
  <si>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</si>
  <si>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</si>
  <si>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</si>
  <si>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</si>
  <si>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</si>
  <si>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</si>
  <si>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</si>
  <si>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</si>
  <si>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</si>
  <si>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</si>
  <si>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</si>
  <si>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</si>
  <si>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</si>
  <si>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</si>
  <si>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</si>
  <si>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</si>
  <si>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</si>
  <si>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</si>
  <si>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</si>
  <si>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</si>
  <si>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</si>
  <si>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</si>
  <si>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</si>
  <si>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</si>
  <si>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</si>
  <si>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</si>
  <si>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</si>
  <si>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</si>
  <si>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</si>
  <si>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</si>
  <si>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</si>
  <si>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</si>
  <si>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</si>
  <si>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</si>
  <si>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</si>
  <si>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</si>
  <si>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</si>
  <si>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</si>
  <si>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</si>
  <si>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</si>
  <si>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</si>
  <si>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</si>
  <si>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</si>
  <si>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</si>
  <si>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</si>
  <si>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</si>
  <si>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</si>
  <si>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</si>
  <si>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</si>
  <si>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</si>
  <si>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</si>
  <si>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</si>
  <si>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</si>
  <si>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</si>
  <si>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</si>
  <si>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</si>
  <si>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</si>
  <si>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</si>
  <si>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</si>
  <si>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</si>
  <si>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</si>
  <si>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</si>
  <si>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</si>
  <si>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</si>
  <si>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</si>
  <si>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</si>
  <si>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</si>
  <si>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</si>
  <si>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</si>
  <si>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</si>
  <si>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</si>
  <si>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</si>
  <si>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</si>
  <si>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</si>
  <si>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</si>
  <si>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</si>
  <si>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</si>
  <si>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</si>
  <si>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</si>
  <si>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</si>
  <si>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</si>
  <si>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</si>
  <si>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</si>
  <si>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</si>
  <si>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</si>
  <si>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</si>
  <si>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</si>
  <si>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</si>
  <si>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</si>
  <si>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</si>
  <si>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</si>
  <si>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</si>
  <si>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</si>
  <si>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</si>
  <si>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</si>
  <si>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</si>
  <si>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</si>
  <si>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</si>
  <si>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</si>
  <si>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</si>
  <si>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</si>
  <si>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</si>
  <si>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</si>
  <si>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</si>
  <si>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</si>
  <si>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</si>
  <si>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</si>
  <si>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</si>
  <si>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</si>
  <si>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</si>
  <si>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</si>
  <si>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</si>
  <si>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</si>
  <si>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</si>
  <si>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</si>
  <si>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</si>
  <si>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</si>
  <si>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</si>
  <si>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</si>
  <si>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</si>
  <si>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</si>
  <si>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</si>
  <si>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</si>
  <si>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</si>
  <si>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</si>
  <si>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</si>
  <si>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</si>
  <si>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</si>
  <si>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</si>
  <si>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</si>
  <si>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</si>
  <si>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</si>
  <si>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</si>
  <si>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</si>
  <si>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</si>
  <si>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</si>
  <si>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</si>
  <si>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</si>
  <si>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</si>
  <si>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</si>
  <si>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</si>
  <si>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</si>
  <si>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</si>
  <si>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</si>
  <si>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</si>
  <si>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</si>
  <si>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</si>
  <si>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</si>
  <si>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</si>
  <si>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</si>
  <si>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</si>
  <si>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</si>
  <si>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</si>
  <si>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</si>
  <si>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</si>
  <si>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</si>
  <si>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</si>
  <si>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</si>
  <si>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</si>
  <si>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</si>
  <si>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</si>
  <si>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</si>
  <si>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</si>
  <si>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</si>
  <si>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</si>
  <si>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</si>
  <si>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</si>
  <si>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</si>
  <si>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</si>
  <si>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</si>
  <si>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</si>
  <si>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</si>
  <si>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</si>
  <si>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</si>
  <si>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</si>
  <si>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</si>
  <si>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</si>
  <si>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</si>
  <si>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</si>
  <si>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</si>
  <si>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</si>
  <si>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</si>
  <si>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</si>
  <si>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</si>
  <si>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</si>
  <si>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</si>
  <si>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</si>
  <si>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</si>
  <si>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</si>
  <si>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</si>
  <si>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</si>
  <si>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</si>
  <si>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</si>
  <si>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</si>
  <si>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</si>
  <si>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</si>
  <si>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</si>
  <si>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</si>
  <si>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</si>
  <si>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</si>
  <si>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</si>
  <si>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</si>
  <si>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</si>
  <si>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</si>
  <si>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</si>
  <si>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</si>
  <si>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</si>
  <si>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</si>
  <si>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</si>
  <si>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</si>
  <si>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</si>
  <si>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</si>
  <si>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</si>
  <si>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</si>
  <si>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</si>
  <si>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</si>
  <si>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</si>
  <si>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</si>
  <si>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</si>
  <si>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</si>
  <si>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</si>
  <si>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</si>
  <si>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</si>
  <si>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</si>
  <si>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</si>
  <si>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</si>
  <si>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</si>
  <si>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</si>
  <si>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</si>
  <si>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</si>
  <si>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</si>
  <si>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</si>
  <si>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</si>
  <si>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</si>
  <si>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</si>
  <si>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</si>
  <si>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</si>
  <si>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</si>
  <si>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</si>
  <si>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</si>
  <si>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</si>
  <si>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</si>
  <si>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</si>
  <si>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</si>
  <si>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</si>
  <si>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</si>
  <si>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</si>
  <si>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</si>
  <si>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</si>
  <si>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</si>
  <si>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</si>
  <si>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</si>
  <si>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</si>
  <si>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</si>
  <si>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</si>
  <si>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</si>
  <si>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</si>
  <si>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</si>
  <si>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</si>
  <si>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</si>
  <si>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</si>
  <si>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</si>
  <si>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</si>
  <si>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</si>
  <si>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</si>
  <si>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</si>
  <si>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</si>
  <si>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</si>
  <si>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</si>
  <si>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</si>
  <si>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</si>
  <si>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</si>
  <si>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</si>
  <si>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</si>
  <si>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</si>
  <si>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</si>
  <si>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</si>
  <si>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</si>
  <si>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</si>
  <si>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</si>
  <si>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</si>
  <si>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</si>
  <si>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</si>
  <si>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</si>
  <si>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</si>
  <si>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</si>
  <si>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</si>
  <si>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</si>
  <si>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</si>
  <si>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</si>
  <si>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</si>
  <si>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</si>
  <si>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</si>
  <si>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</si>
  <si>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</si>
  <si>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</si>
  <si>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</si>
  <si>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</si>
  <si>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</si>
  <si>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</si>
  <si>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</si>
  <si>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</si>
  <si>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</si>
  <si>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</si>
  <si>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</si>
  <si>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</si>
  <si>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</si>
  <si>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</si>
  <si>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</si>
  <si>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</si>
  <si>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</si>
  <si>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</si>
  <si>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</si>
  <si>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</si>
  <si>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</si>
  <si>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</si>
  <si>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</si>
  <si>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</si>
  <si>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</si>
  <si>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</si>
  <si>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</si>
  <si>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</si>
  <si>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30/6/2022</t>
  </si>
  <si>
    <t>Cut-off Date: 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</si>
</sst>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9"/>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3">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EB0AD273-B60B-4654-9E38-E45E2F1844A7}"/>
    <cellStyle name="Normal" xfId="0" builtinId="0"/>
    <cellStyle name="Normal 2" xfId="1" xr:uid="{080172B0-B9BF-433C-A1CC-791C5DF7C8E5}"/>
    <cellStyle name="Normal 3" xfId="3" xr:uid="{5FB97E91-250A-40CA-84B8-802D17AF1386}"/>
    <cellStyle name="Percent 2" xfId="4" xr:uid="{EA267B90-41F4-40BF-8682-15EE9DC488B1}"/>
    <cellStyle name="Percent 3" xfId="5" xr:uid="{6D975704-542B-473F-8744-7E7264552E42}"/>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122919</xdr:rowOff>
    </xdr:to>
    <xdr:pic>
      <xdr:nvPicPr>
        <xdr:cNvPr id="2" name="Picture 1">
          <a:extLst>
            <a:ext uri="{FF2B5EF4-FFF2-40B4-BE49-F238E27FC236}">
              <a16:creationId xmlns:a16="http://schemas.microsoft.com/office/drawing/2014/main" id="{1B748DDA-7F5F-40CC-ACFD-D5E37883C865}"/>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88C0-2492-428B-BDCE-F13A2CC9178F}">
  <sheetPr>
    <tabColor rgb="FFE36E00"/>
  </sheetPr>
  <dimension ref="A1:A174"/>
  <sheetViews>
    <sheetView tabSelected="1" zoomScale="60" zoomScaleNormal="60" workbookViewId="0"/>
  </sheetViews>
  <sheetFormatPr defaultColWidth="8.26953125" defaultRowHeight="14.5" x14ac:dyDescent="0.35"/>
  <cols>
    <col min="1" max="1" width="220" style="117" customWidth="1"/>
    <col min="2" max="16384" width="8.26953125" style="117"/>
  </cols>
  <sheetData>
    <row r="1" spans="1:1" ht="31" x14ac:dyDescent="0.35">
      <c r="A1" s="116" t="s">
        <v>1200</v>
      </c>
    </row>
    <row r="3" spans="1:1" ht="15" x14ac:dyDescent="0.35">
      <c r="A3" s="118"/>
    </row>
    <row r="4" spans="1:1" ht="34" x14ac:dyDescent="0.35">
      <c r="A4" s="119" t="s">
        <v>1201</v>
      </c>
    </row>
    <row r="5" spans="1:1" ht="34" x14ac:dyDescent="0.35">
      <c r="A5" s="119" t="s">
        <v>1202</v>
      </c>
    </row>
    <row r="6" spans="1:1" ht="51" x14ac:dyDescent="0.35">
      <c r="A6" s="119" t="s">
        <v>1203</v>
      </c>
    </row>
    <row r="7" spans="1:1" ht="17" x14ac:dyDescent="0.35">
      <c r="A7" s="119"/>
    </row>
    <row r="8" spans="1:1" ht="18.5" x14ac:dyDescent="0.35">
      <c r="A8" s="120" t="s">
        <v>1204</v>
      </c>
    </row>
    <row r="9" spans="1:1" ht="34" x14ac:dyDescent="0.4">
      <c r="A9" s="121" t="s">
        <v>1205</v>
      </c>
    </row>
    <row r="10" spans="1:1" ht="85" x14ac:dyDescent="0.35">
      <c r="A10" s="122" t="s">
        <v>1206</v>
      </c>
    </row>
    <row r="11" spans="1:1" ht="34" x14ac:dyDescent="0.35">
      <c r="A11" s="122" t="s">
        <v>1207</v>
      </c>
    </row>
    <row r="12" spans="1:1" ht="17" x14ac:dyDescent="0.35">
      <c r="A12" s="122" t="s">
        <v>1208</v>
      </c>
    </row>
    <row r="13" spans="1:1" ht="17" x14ac:dyDescent="0.35">
      <c r="A13" s="122" t="s">
        <v>1209</v>
      </c>
    </row>
    <row r="14" spans="1:1" ht="34" x14ac:dyDescent="0.35">
      <c r="A14" s="122" t="s">
        <v>1210</v>
      </c>
    </row>
    <row r="15" spans="1:1" ht="17" x14ac:dyDescent="0.35">
      <c r="A15" s="122"/>
    </row>
    <row r="16" spans="1:1" ht="18.5" x14ac:dyDescent="0.35">
      <c r="A16" s="120" t="s">
        <v>1211</v>
      </c>
    </row>
    <row r="17" spans="1:1" ht="17" x14ac:dyDescent="0.35">
      <c r="A17" s="123" t="s">
        <v>1212</v>
      </c>
    </row>
    <row r="18" spans="1:1" ht="51" x14ac:dyDescent="0.35">
      <c r="A18" s="124" t="s">
        <v>1213</v>
      </c>
    </row>
    <row r="19" spans="1:1" ht="34" x14ac:dyDescent="0.35">
      <c r="A19" s="124" t="s">
        <v>1214</v>
      </c>
    </row>
    <row r="20" spans="1:1" ht="51" x14ac:dyDescent="0.35">
      <c r="A20" s="124" t="s">
        <v>1215</v>
      </c>
    </row>
    <row r="21" spans="1:1" ht="85" x14ac:dyDescent="0.35">
      <c r="A21" s="124" t="s">
        <v>1216</v>
      </c>
    </row>
    <row r="22" spans="1:1" ht="51" x14ac:dyDescent="0.35">
      <c r="A22" s="124" t="s">
        <v>1217</v>
      </c>
    </row>
    <row r="23" spans="1:1" ht="34" x14ac:dyDescent="0.35">
      <c r="A23" s="124" t="s">
        <v>1218</v>
      </c>
    </row>
    <row r="24" spans="1:1" ht="17" x14ac:dyDescent="0.35">
      <c r="A24" s="124" t="s">
        <v>1219</v>
      </c>
    </row>
    <row r="25" spans="1:1" ht="17" x14ac:dyDescent="0.35">
      <c r="A25" s="123" t="s">
        <v>1220</v>
      </c>
    </row>
    <row r="26" spans="1:1" ht="51" x14ac:dyDescent="0.4">
      <c r="A26" s="125" t="s">
        <v>1221</v>
      </c>
    </row>
    <row r="27" spans="1:1" ht="17" x14ac:dyDescent="0.4">
      <c r="A27" s="125" t="s">
        <v>1222</v>
      </c>
    </row>
    <row r="28" spans="1:1" ht="17" x14ac:dyDescent="0.35">
      <c r="A28" s="123" t="s">
        <v>1223</v>
      </c>
    </row>
    <row r="29" spans="1:1" ht="34" x14ac:dyDescent="0.35">
      <c r="A29" s="124" t="s">
        <v>1224</v>
      </c>
    </row>
    <row r="30" spans="1:1" ht="34" x14ac:dyDescent="0.35">
      <c r="A30" s="124" t="s">
        <v>1225</v>
      </c>
    </row>
    <row r="31" spans="1:1" ht="34" x14ac:dyDescent="0.35">
      <c r="A31" s="124" t="s">
        <v>1226</v>
      </c>
    </row>
    <row r="32" spans="1:1" ht="34" x14ac:dyDescent="0.35">
      <c r="A32" s="124" t="s">
        <v>1227</v>
      </c>
    </row>
    <row r="33" spans="1:1" ht="17" x14ac:dyDescent="0.35">
      <c r="A33" s="124"/>
    </row>
    <row r="34" spans="1:1" ht="18.5" x14ac:dyDescent="0.35">
      <c r="A34" s="120" t="s">
        <v>1228</v>
      </c>
    </row>
    <row r="35" spans="1:1" ht="17" x14ac:dyDescent="0.35">
      <c r="A35" s="123" t="s">
        <v>1229</v>
      </c>
    </row>
    <row r="36" spans="1:1" ht="34" x14ac:dyDescent="0.35">
      <c r="A36" s="124" t="s">
        <v>1230</v>
      </c>
    </row>
    <row r="37" spans="1:1" ht="34" x14ac:dyDescent="0.35">
      <c r="A37" s="124" t="s">
        <v>1231</v>
      </c>
    </row>
    <row r="38" spans="1:1" ht="34" x14ac:dyDescent="0.35">
      <c r="A38" s="124" t="s">
        <v>1232</v>
      </c>
    </row>
    <row r="39" spans="1:1" ht="17" x14ac:dyDescent="0.35">
      <c r="A39" s="124" t="s">
        <v>1233</v>
      </c>
    </row>
    <row r="40" spans="1:1" ht="34" x14ac:dyDescent="0.35">
      <c r="A40" s="124" t="s">
        <v>1234</v>
      </c>
    </row>
    <row r="41" spans="1:1" ht="17" x14ac:dyDescent="0.35">
      <c r="A41" s="123" t="s">
        <v>1235</v>
      </c>
    </row>
    <row r="42" spans="1:1" ht="17" x14ac:dyDescent="0.35">
      <c r="A42" s="124" t="s">
        <v>1236</v>
      </c>
    </row>
    <row r="43" spans="1:1" ht="17" x14ac:dyDescent="0.4">
      <c r="A43" s="125" t="s">
        <v>1237</v>
      </c>
    </row>
    <row r="44" spans="1:1" ht="17" x14ac:dyDescent="0.35">
      <c r="A44" s="123" t="s">
        <v>1238</v>
      </c>
    </row>
    <row r="45" spans="1:1" ht="34" x14ac:dyDescent="0.4">
      <c r="A45" s="125" t="s">
        <v>1239</v>
      </c>
    </row>
    <row r="46" spans="1:1" ht="34" x14ac:dyDescent="0.35">
      <c r="A46" s="124" t="s">
        <v>1240</v>
      </c>
    </row>
    <row r="47" spans="1:1" ht="51" x14ac:dyDescent="0.35">
      <c r="A47" s="124" t="s">
        <v>1241</v>
      </c>
    </row>
    <row r="48" spans="1:1" ht="17" x14ac:dyDescent="0.35">
      <c r="A48" s="124" t="s">
        <v>1242</v>
      </c>
    </row>
    <row r="49" spans="1:1" ht="34" x14ac:dyDescent="0.4">
      <c r="A49" s="125" t="s">
        <v>1243</v>
      </c>
    </row>
    <row r="50" spans="1:1" ht="17" x14ac:dyDescent="0.35">
      <c r="A50" s="123" t="s">
        <v>1244</v>
      </c>
    </row>
    <row r="51" spans="1:1" ht="34" x14ac:dyDescent="0.4">
      <c r="A51" s="125" t="s">
        <v>1245</v>
      </c>
    </row>
    <row r="52" spans="1:1" ht="17" x14ac:dyDescent="0.35">
      <c r="A52" s="124" t="s">
        <v>1246</v>
      </c>
    </row>
    <row r="53" spans="1:1" ht="34" x14ac:dyDescent="0.4">
      <c r="A53" s="125" t="s">
        <v>1247</v>
      </c>
    </row>
    <row r="54" spans="1:1" ht="17" x14ac:dyDescent="0.35">
      <c r="A54" s="123" t="s">
        <v>1248</v>
      </c>
    </row>
    <row r="55" spans="1:1" ht="17" x14ac:dyDescent="0.4">
      <c r="A55" s="125" t="s">
        <v>1249</v>
      </c>
    </row>
    <row r="56" spans="1:1" ht="34" x14ac:dyDescent="0.35">
      <c r="A56" s="124" t="s">
        <v>1250</v>
      </c>
    </row>
    <row r="57" spans="1:1" ht="17" x14ac:dyDescent="0.35">
      <c r="A57" s="124" t="s">
        <v>1251</v>
      </c>
    </row>
    <row r="58" spans="1:1" ht="34" x14ac:dyDescent="0.35">
      <c r="A58" s="124" t="s">
        <v>1252</v>
      </c>
    </row>
    <row r="59" spans="1:1" ht="17" x14ac:dyDescent="0.35">
      <c r="A59" s="123" t="s">
        <v>1253</v>
      </c>
    </row>
    <row r="60" spans="1:1" ht="34" x14ac:dyDescent="0.35">
      <c r="A60" s="124" t="s">
        <v>1254</v>
      </c>
    </row>
    <row r="61" spans="1:1" ht="17" x14ac:dyDescent="0.35">
      <c r="A61" s="126"/>
    </row>
    <row r="62" spans="1:1" ht="18.5" x14ac:dyDescent="0.35">
      <c r="A62" s="120" t="s">
        <v>1255</v>
      </c>
    </row>
    <row r="63" spans="1:1" ht="17" x14ac:dyDescent="0.35">
      <c r="A63" s="123" t="s">
        <v>1256</v>
      </c>
    </row>
    <row r="64" spans="1:1" ht="34" x14ac:dyDescent="0.35">
      <c r="A64" s="124" t="s">
        <v>1257</v>
      </c>
    </row>
    <row r="65" spans="1:1" ht="17" x14ac:dyDescent="0.35">
      <c r="A65" s="124" t="s">
        <v>1258</v>
      </c>
    </row>
    <row r="66" spans="1:1" ht="51" x14ac:dyDescent="0.35">
      <c r="A66" s="122" t="s">
        <v>1259</v>
      </c>
    </row>
    <row r="67" spans="1:1" ht="34" x14ac:dyDescent="0.35">
      <c r="A67" s="122" t="s">
        <v>1260</v>
      </c>
    </row>
    <row r="68" spans="1:1" ht="34" x14ac:dyDescent="0.35">
      <c r="A68" s="122" t="s">
        <v>1261</v>
      </c>
    </row>
    <row r="69" spans="1:1" ht="17" x14ac:dyDescent="0.35">
      <c r="A69" s="127" t="s">
        <v>1262</v>
      </c>
    </row>
    <row r="70" spans="1:1" ht="51" x14ac:dyDescent="0.35">
      <c r="A70" s="122" t="s">
        <v>1263</v>
      </c>
    </row>
    <row r="71" spans="1:1" ht="17" x14ac:dyDescent="0.35">
      <c r="A71" s="122" t="s">
        <v>1264</v>
      </c>
    </row>
    <row r="72" spans="1:1" ht="17" x14ac:dyDescent="0.35">
      <c r="A72" s="127" t="s">
        <v>1265</v>
      </c>
    </row>
    <row r="73" spans="1:1" ht="17" x14ac:dyDescent="0.35">
      <c r="A73" s="122" t="s">
        <v>1266</v>
      </c>
    </row>
    <row r="74" spans="1:1" ht="17" x14ac:dyDescent="0.35">
      <c r="A74" s="127" t="s">
        <v>1267</v>
      </c>
    </row>
    <row r="75" spans="1:1" ht="34" x14ac:dyDescent="0.35">
      <c r="A75" s="122" t="s">
        <v>1268</v>
      </c>
    </row>
    <row r="76" spans="1:1" ht="17" x14ac:dyDescent="0.35">
      <c r="A76" s="122" t="s">
        <v>1269</v>
      </c>
    </row>
    <row r="77" spans="1:1" ht="51" x14ac:dyDescent="0.35">
      <c r="A77" s="122" t="s">
        <v>1270</v>
      </c>
    </row>
    <row r="78" spans="1:1" ht="17" x14ac:dyDescent="0.35">
      <c r="A78" s="127" t="s">
        <v>1271</v>
      </c>
    </row>
    <row r="79" spans="1:1" ht="17" x14ac:dyDescent="0.4">
      <c r="A79" s="121" t="s">
        <v>1272</v>
      </c>
    </row>
    <row r="80" spans="1:1" ht="17" x14ac:dyDescent="0.35">
      <c r="A80" s="127" t="s">
        <v>1273</v>
      </c>
    </row>
    <row r="81" spans="1:1" ht="34" x14ac:dyDescent="0.35">
      <c r="A81" s="122" t="s">
        <v>1274</v>
      </c>
    </row>
    <row r="82" spans="1:1" ht="34" x14ac:dyDescent="0.35">
      <c r="A82" s="122" t="s">
        <v>1275</v>
      </c>
    </row>
    <row r="83" spans="1:1" ht="34" x14ac:dyDescent="0.35">
      <c r="A83" s="122" t="s">
        <v>1276</v>
      </c>
    </row>
    <row r="84" spans="1:1" ht="51" x14ac:dyDescent="0.35">
      <c r="A84" s="122" t="s">
        <v>1277</v>
      </c>
    </row>
    <row r="85" spans="1:1" ht="34" x14ac:dyDescent="0.35">
      <c r="A85" s="122" t="s">
        <v>1278</v>
      </c>
    </row>
    <row r="86" spans="1:1" ht="17" x14ac:dyDescent="0.35">
      <c r="A86" s="127" t="s">
        <v>1279</v>
      </c>
    </row>
    <row r="87" spans="1:1" ht="17" x14ac:dyDescent="0.35">
      <c r="A87" s="122" t="s">
        <v>1280</v>
      </c>
    </row>
    <row r="88" spans="1:1" ht="34" x14ac:dyDescent="0.35">
      <c r="A88" s="122" t="s">
        <v>1281</v>
      </c>
    </row>
    <row r="89" spans="1:1" ht="17" x14ac:dyDescent="0.35">
      <c r="A89" s="127" t="s">
        <v>1282</v>
      </c>
    </row>
    <row r="90" spans="1:1" ht="34" x14ac:dyDescent="0.35">
      <c r="A90" s="122" t="s">
        <v>1283</v>
      </c>
    </row>
    <row r="91" spans="1:1" ht="17" x14ac:dyDescent="0.35">
      <c r="A91" s="127" t="s">
        <v>1284</v>
      </c>
    </row>
    <row r="92" spans="1:1" ht="17" x14ac:dyDescent="0.4">
      <c r="A92" s="121" t="s">
        <v>1285</v>
      </c>
    </row>
    <row r="93" spans="1:1" ht="17" x14ac:dyDescent="0.35">
      <c r="A93" s="122" t="s">
        <v>1286</v>
      </c>
    </row>
    <row r="94" spans="1:1" ht="17" x14ac:dyDescent="0.35">
      <c r="A94" s="122"/>
    </row>
    <row r="95" spans="1:1" ht="18.5" x14ac:dyDescent="0.35">
      <c r="A95" s="120" t="s">
        <v>1287</v>
      </c>
    </row>
    <row r="96" spans="1:1" ht="34" x14ac:dyDescent="0.4">
      <c r="A96" s="121" t="s">
        <v>1288</v>
      </c>
    </row>
    <row r="97" spans="1:1" ht="17" x14ac:dyDescent="0.4">
      <c r="A97" s="121" t="s">
        <v>1289</v>
      </c>
    </row>
    <row r="98" spans="1:1" ht="17" x14ac:dyDescent="0.35">
      <c r="A98" s="127" t="s">
        <v>1290</v>
      </c>
    </row>
    <row r="99" spans="1:1" ht="17" x14ac:dyDescent="0.35">
      <c r="A99" s="119" t="s">
        <v>1291</v>
      </c>
    </row>
    <row r="100" spans="1:1" ht="17" x14ac:dyDescent="0.35">
      <c r="A100" s="122" t="s">
        <v>1292</v>
      </c>
    </row>
    <row r="101" spans="1:1" ht="17" x14ac:dyDescent="0.35">
      <c r="A101" s="122" t="s">
        <v>1293</v>
      </c>
    </row>
    <row r="102" spans="1:1" ht="17" x14ac:dyDescent="0.35">
      <c r="A102" s="122" t="s">
        <v>1294</v>
      </c>
    </row>
    <row r="103" spans="1:1" ht="17" x14ac:dyDescent="0.35">
      <c r="A103" s="122" t="s">
        <v>1295</v>
      </c>
    </row>
    <row r="104" spans="1:1" ht="34" x14ac:dyDescent="0.35">
      <c r="A104" s="122" t="s">
        <v>1296</v>
      </c>
    </row>
    <row r="105" spans="1:1" ht="17" x14ac:dyDescent="0.35">
      <c r="A105" s="119" t="s">
        <v>1297</v>
      </c>
    </row>
    <row r="106" spans="1:1" ht="17" x14ac:dyDescent="0.35">
      <c r="A106" s="122" t="s">
        <v>1298</v>
      </c>
    </row>
    <row r="107" spans="1:1" ht="17" x14ac:dyDescent="0.35">
      <c r="A107" s="122" t="s">
        <v>1299</v>
      </c>
    </row>
    <row r="108" spans="1:1" ht="17" x14ac:dyDescent="0.35">
      <c r="A108" s="122" t="s">
        <v>1300</v>
      </c>
    </row>
    <row r="109" spans="1:1" ht="17" x14ac:dyDescent="0.35">
      <c r="A109" s="122" t="s">
        <v>1301</v>
      </c>
    </row>
    <row r="110" spans="1:1" ht="17" x14ac:dyDescent="0.35">
      <c r="A110" s="122" t="s">
        <v>1302</v>
      </c>
    </row>
    <row r="111" spans="1:1" ht="17" x14ac:dyDescent="0.35">
      <c r="A111" s="122" t="s">
        <v>1303</v>
      </c>
    </row>
    <row r="112" spans="1:1" ht="17" x14ac:dyDescent="0.35">
      <c r="A112" s="127" t="s">
        <v>1304</v>
      </c>
    </row>
    <row r="113" spans="1:1" ht="17" x14ac:dyDescent="0.35">
      <c r="A113" s="122" t="s">
        <v>1305</v>
      </c>
    </row>
    <row r="114" spans="1:1" ht="17" x14ac:dyDescent="0.35">
      <c r="A114" s="119" t="s">
        <v>1306</v>
      </c>
    </row>
    <row r="115" spans="1:1" ht="17" x14ac:dyDescent="0.35">
      <c r="A115" s="122" t="s">
        <v>1307</v>
      </c>
    </row>
    <row r="116" spans="1:1" ht="17" x14ac:dyDescent="0.35">
      <c r="A116" s="122" t="s">
        <v>1308</v>
      </c>
    </row>
    <row r="117" spans="1:1" ht="17" x14ac:dyDescent="0.35">
      <c r="A117" s="119" t="s">
        <v>1309</v>
      </c>
    </row>
    <row r="118" spans="1:1" ht="17" x14ac:dyDescent="0.35">
      <c r="A118" s="122" t="s">
        <v>1310</v>
      </c>
    </row>
    <row r="119" spans="1:1" ht="17" x14ac:dyDescent="0.35">
      <c r="A119" s="122" t="s">
        <v>1311</v>
      </c>
    </row>
    <row r="120" spans="1:1" ht="17" x14ac:dyDescent="0.35">
      <c r="A120" s="122" t="s">
        <v>1312</v>
      </c>
    </row>
    <row r="121" spans="1:1" ht="17" x14ac:dyDescent="0.35">
      <c r="A121" s="127" t="s">
        <v>1313</v>
      </c>
    </row>
    <row r="122" spans="1:1" ht="17" x14ac:dyDescent="0.35">
      <c r="A122" s="119" t="s">
        <v>1314</v>
      </c>
    </row>
    <row r="123" spans="1:1" ht="17" x14ac:dyDescent="0.35">
      <c r="A123" s="119" t="s">
        <v>1315</v>
      </c>
    </row>
    <row r="124" spans="1:1" ht="17" x14ac:dyDescent="0.35">
      <c r="A124" s="122" t="s">
        <v>1316</v>
      </c>
    </row>
    <row r="125" spans="1:1" ht="17" x14ac:dyDescent="0.35">
      <c r="A125" s="122" t="s">
        <v>1317</v>
      </c>
    </row>
    <row r="126" spans="1:1" ht="17" x14ac:dyDescent="0.35">
      <c r="A126" s="122" t="s">
        <v>1318</v>
      </c>
    </row>
    <row r="127" spans="1:1" ht="17" x14ac:dyDescent="0.35">
      <c r="A127" s="122" t="s">
        <v>1319</v>
      </c>
    </row>
    <row r="128" spans="1:1" ht="17" x14ac:dyDescent="0.35">
      <c r="A128" s="122" t="s">
        <v>1320</v>
      </c>
    </row>
    <row r="129" spans="1:1" ht="17" x14ac:dyDescent="0.35">
      <c r="A129" s="127" t="s">
        <v>1321</v>
      </c>
    </row>
    <row r="130" spans="1:1" ht="34" x14ac:dyDescent="0.35">
      <c r="A130" s="122" t="s">
        <v>1322</v>
      </c>
    </row>
    <row r="131" spans="1:1" ht="85" x14ac:dyDescent="0.35">
      <c r="A131" s="122" t="s">
        <v>1323</v>
      </c>
    </row>
    <row r="132" spans="1:1" ht="34" x14ac:dyDescent="0.35">
      <c r="A132" s="122" t="s">
        <v>1324</v>
      </c>
    </row>
    <row r="133" spans="1:1" ht="17" x14ac:dyDescent="0.35">
      <c r="A133" s="127" t="s">
        <v>1325</v>
      </c>
    </row>
    <row r="134" spans="1:1" ht="34" x14ac:dyDescent="0.35">
      <c r="A134" s="119" t="s">
        <v>1326</v>
      </c>
    </row>
    <row r="135" spans="1:1" ht="17" x14ac:dyDescent="0.35">
      <c r="A135" s="119"/>
    </row>
    <row r="136" spans="1:1" ht="18.5" x14ac:dyDescent="0.35">
      <c r="A136" s="120" t="s">
        <v>1327</v>
      </c>
    </row>
    <row r="137" spans="1:1" ht="17" x14ac:dyDescent="0.35">
      <c r="A137" s="122" t="s">
        <v>1328</v>
      </c>
    </row>
    <row r="138" spans="1:1" ht="51" x14ac:dyDescent="0.35">
      <c r="A138" s="124" t="s">
        <v>1329</v>
      </c>
    </row>
    <row r="139" spans="1:1" ht="34" x14ac:dyDescent="0.35">
      <c r="A139" s="124" t="s">
        <v>1330</v>
      </c>
    </row>
    <row r="140" spans="1:1" ht="17" x14ac:dyDescent="0.35">
      <c r="A140" s="123" t="s">
        <v>1331</v>
      </c>
    </row>
    <row r="141" spans="1:1" ht="17" x14ac:dyDescent="0.35">
      <c r="A141" s="128" t="s">
        <v>1332</v>
      </c>
    </row>
    <row r="142" spans="1:1" ht="34" x14ac:dyDescent="0.4">
      <c r="A142" s="125" t="s">
        <v>1333</v>
      </c>
    </row>
    <row r="143" spans="1:1" ht="17" x14ac:dyDescent="0.35">
      <c r="A143" s="124" t="s">
        <v>1334</v>
      </c>
    </row>
    <row r="144" spans="1:1" ht="17" x14ac:dyDescent="0.35">
      <c r="A144" s="124" t="s">
        <v>1335</v>
      </c>
    </row>
    <row r="145" spans="1:1" ht="17" x14ac:dyDescent="0.35">
      <c r="A145" s="128" t="s">
        <v>1336</v>
      </c>
    </row>
    <row r="146" spans="1:1" ht="17" x14ac:dyDescent="0.35">
      <c r="A146" s="123" t="s">
        <v>1337</v>
      </c>
    </row>
    <row r="147" spans="1:1" ht="17" x14ac:dyDescent="0.35">
      <c r="A147" s="128" t="s">
        <v>1338</v>
      </c>
    </row>
    <row r="148" spans="1:1" ht="17" x14ac:dyDescent="0.35">
      <c r="A148" s="124" t="s">
        <v>1339</v>
      </c>
    </row>
    <row r="149" spans="1:1" ht="17" x14ac:dyDescent="0.35">
      <c r="A149" s="124" t="s">
        <v>1340</v>
      </c>
    </row>
    <row r="150" spans="1:1" ht="17" x14ac:dyDescent="0.35">
      <c r="A150" s="124" t="s">
        <v>1341</v>
      </c>
    </row>
    <row r="151" spans="1:1" ht="34" x14ac:dyDescent="0.35">
      <c r="A151" s="128" t="s">
        <v>1342</v>
      </c>
    </row>
    <row r="152" spans="1:1" ht="17" x14ac:dyDescent="0.35">
      <c r="A152" s="123" t="s">
        <v>1343</v>
      </c>
    </row>
    <row r="153" spans="1:1" ht="17" x14ac:dyDescent="0.35">
      <c r="A153" s="124" t="s">
        <v>1344</v>
      </c>
    </row>
    <row r="154" spans="1:1" ht="17" x14ac:dyDescent="0.35">
      <c r="A154" s="124" t="s">
        <v>1345</v>
      </c>
    </row>
    <row r="155" spans="1:1" ht="17" x14ac:dyDescent="0.35">
      <c r="A155" s="124" t="s">
        <v>1346</v>
      </c>
    </row>
    <row r="156" spans="1:1" ht="17" x14ac:dyDescent="0.35">
      <c r="A156" s="124" t="s">
        <v>1347</v>
      </c>
    </row>
    <row r="157" spans="1:1" ht="34" x14ac:dyDescent="0.35">
      <c r="A157" s="124" t="s">
        <v>1348</v>
      </c>
    </row>
    <row r="158" spans="1:1" ht="34" x14ac:dyDescent="0.35">
      <c r="A158" s="124" t="s">
        <v>1349</v>
      </c>
    </row>
    <row r="159" spans="1:1" ht="17" x14ac:dyDescent="0.35">
      <c r="A159" s="123" t="s">
        <v>1350</v>
      </c>
    </row>
    <row r="160" spans="1:1" ht="34" x14ac:dyDescent="0.35">
      <c r="A160" s="124" t="s">
        <v>1351</v>
      </c>
    </row>
    <row r="161" spans="1:1" ht="34" x14ac:dyDescent="0.35">
      <c r="A161" s="124" t="s">
        <v>1352</v>
      </c>
    </row>
    <row r="162" spans="1:1" ht="17" x14ac:dyDescent="0.35">
      <c r="A162" s="124" t="s">
        <v>1353</v>
      </c>
    </row>
    <row r="163" spans="1:1" ht="17" x14ac:dyDescent="0.35">
      <c r="A163" s="123" t="s">
        <v>1354</v>
      </c>
    </row>
    <row r="164" spans="1:1" ht="34" x14ac:dyDescent="0.4">
      <c r="A164" s="125" t="s">
        <v>1355</v>
      </c>
    </row>
    <row r="165" spans="1:1" ht="34" x14ac:dyDescent="0.35">
      <c r="A165" s="124" t="s">
        <v>1356</v>
      </c>
    </row>
    <row r="166" spans="1:1" ht="17" x14ac:dyDescent="0.35">
      <c r="A166" s="123" t="s">
        <v>1357</v>
      </c>
    </row>
    <row r="167" spans="1:1" ht="17" x14ac:dyDescent="0.35">
      <c r="A167" s="124" t="s">
        <v>1358</v>
      </c>
    </row>
    <row r="168" spans="1:1" ht="17" x14ac:dyDescent="0.35">
      <c r="A168" s="123" t="s">
        <v>1359</v>
      </c>
    </row>
    <row r="169" spans="1:1" ht="17" x14ac:dyDescent="0.4">
      <c r="A169" s="125" t="s">
        <v>1360</v>
      </c>
    </row>
    <row r="170" spans="1:1" ht="17" x14ac:dyDescent="0.4">
      <c r="A170" s="125"/>
    </row>
    <row r="171" spans="1:1" ht="17" x14ac:dyDescent="0.4">
      <c r="A171" s="125"/>
    </row>
    <row r="172" spans="1:1" ht="17" x14ac:dyDescent="0.4">
      <c r="A172" s="125"/>
    </row>
    <row r="173" spans="1:1" ht="17" x14ac:dyDescent="0.4">
      <c r="A173" s="125"/>
    </row>
    <row r="174" spans="1:1" ht="17" x14ac:dyDescent="0.4">
      <c r="A174" s="125"/>
    </row>
  </sheetData>
  <pageMargins left="0.70866141732283472" right="0.70866141732283472" top="0.74803149606299213" bottom="0.74803149606299213" header="0.31496062992125984" footer="0.31496062992125984"/>
  <pageSetup paperSize="9" scale="40" fitToHeight="0" orientation="landscape" r:id="rId1"/>
  <headerFooter>
    <oddHeader>&amp;R&amp;G</oddHeader>
    <oddFooter>&amp;R&amp;1#&amp;"Calibri"&amp;10&amp;K0078D7Classification : Internal</oddFooter>
  </headerFooter>
  <rowBreaks count="4" manualBreakCount="4">
    <brk id="15" man="1"/>
    <brk id="49" man="1"/>
    <brk id="94" man="1"/>
    <brk id="151"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zoomScaleNormal="100" workbookViewId="0"/>
  </sheetViews>
  <sheetFormatPr defaultRowHeight="14.5" x14ac:dyDescent="0.25"/>
  <cols>
    <col min="1" max="1" width="0.453125" customWidth="1"/>
    <col min="2" max="2" width="17.26953125" customWidth="1"/>
    <col min="3" max="3" width="14.81640625" customWidth="1"/>
    <col min="4" max="4" width="14.54296875" customWidth="1"/>
    <col min="5" max="6" width="14.7265625" customWidth="1"/>
    <col min="7" max="7" width="8.6328125" customWidth="1"/>
    <col min="8" max="8" width="20.7265625" customWidth="1"/>
    <col min="9" max="9" width="4.6328125" customWidth="1"/>
  </cols>
  <sheetData>
    <row r="1" spans="2:7" s="1" customFormat="1" ht="6" customHeight="1" x14ac:dyDescent="0.2">
      <c r="B1" s="62"/>
    </row>
    <row r="2" spans="2:7" s="1" customFormat="1" ht="15.25" customHeight="1" x14ac:dyDescent="0.2">
      <c r="B2" s="62"/>
      <c r="D2" s="68" t="s">
        <v>888</v>
      </c>
      <c r="E2" s="68"/>
      <c r="F2" s="68"/>
      <c r="G2" s="68"/>
    </row>
    <row r="3" spans="2:7" s="1" customFormat="1" ht="3.9" customHeight="1" x14ac:dyDescent="0.2">
      <c r="B3" s="62"/>
    </row>
    <row r="4" spans="2:7" s="1" customFormat="1" ht="22.75" customHeight="1" x14ac:dyDescent="0.2">
      <c r="B4" s="64" t="s">
        <v>1033</v>
      </c>
      <c r="C4" s="64"/>
      <c r="D4" s="64"/>
      <c r="E4" s="64"/>
      <c r="F4" s="64"/>
    </row>
    <row r="5" spans="2:7" s="1" customFormat="1" ht="4.6500000000000004" customHeight="1" x14ac:dyDescent="0.2"/>
    <row r="6" spans="2:7" s="1" customFormat="1" ht="14.65" customHeight="1" x14ac:dyDescent="0.2">
      <c r="B6" s="57" t="s">
        <v>1034</v>
      </c>
      <c r="C6" s="4">
        <v>44742</v>
      </c>
    </row>
    <row r="7" spans="2:7" s="1" customFormat="1" ht="1.4" customHeight="1" x14ac:dyDescent="0.2">
      <c r="B7" s="57"/>
    </row>
    <row r="8" spans="2:7" s="1" customFormat="1" ht="3.5" customHeight="1" x14ac:dyDescent="0.2"/>
    <row r="9" spans="2:7" s="1" customFormat="1" ht="12.75" customHeight="1" x14ac:dyDescent="0.2">
      <c r="B9" s="73" t="s">
        <v>1035</v>
      </c>
      <c r="C9" s="73"/>
      <c r="D9" s="73"/>
      <c r="E9" s="73"/>
      <c r="F9" s="73"/>
    </row>
    <row r="10" spans="2:7" s="1" customFormat="1" ht="3.5" customHeight="1" x14ac:dyDescent="0.2"/>
    <row r="11" spans="2:7" s="1" customFormat="1" ht="12.15" customHeight="1" x14ac:dyDescent="0.2">
      <c r="B11" s="84" t="s">
        <v>1036</v>
      </c>
      <c r="C11" s="84"/>
      <c r="D11" s="84"/>
    </row>
    <row r="12" spans="2:7" s="1" customFormat="1" ht="3.5" customHeight="1" x14ac:dyDescent="0.2"/>
    <row r="13" spans="2:7" s="1" customFormat="1" ht="11.4" customHeight="1" x14ac:dyDescent="0.25">
      <c r="B13" s="85" t="s">
        <v>1001</v>
      </c>
      <c r="C13" s="85"/>
      <c r="D13" s="85"/>
      <c r="E13" s="85"/>
      <c r="F13" s="88">
        <v>15240329765.9601</v>
      </c>
      <c r="G13" s="88"/>
    </row>
    <row r="14" spans="2:7" s="1" customFormat="1" ht="11.4" customHeight="1" x14ac:dyDescent="0.25">
      <c r="B14" s="86" t="s">
        <v>1002</v>
      </c>
      <c r="C14" s="86"/>
      <c r="D14" s="86"/>
      <c r="E14" s="86"/>
      <c r="F14" s="89">
        <v>15240329765.9601</v>
      </c>
      <c r="G14" s="89"/>
    </row>
    <row r="15" spans="2:7" s="1" customFormat="1" ht="11.4" customHeight="1" x14ac:dyDescent="0.25">
      <c r="B15" s="86" t="s">
        <v>1003</v>
      </c>
      <c r="C15" s="86"/>
      <c r="D15" s="86"/>
      <c r="E15" s="86"/>
      <c r="F15" s="89">
        <v>1980804481.84003</v>
      </c>
      <c r="G15" s="89"/>
    </row>
    <row r="16" spans="2:7" s="1" customFormat="1" ht="11.4" customHeight="1" x14ac:dyDescent="0.25">
      <c r="B16" s="86" t="s">
        <v>455</v>
      </c>
      <c r="C16" s="86"/>
      <c r="D16" s="86"/>
      <c r="E16" s="86"/>
      <c r="F16" s="90">
        <v>106982</v>
      </c>
      <c r="G16" s="90"/>
    </row>
    <row r="17" spans="2:7" s="1" customFormat="1" ht="11.4" customHeight="1" x14ac:dyDescent="0.25">
      <c r="B17" s="86" t="s">
        <v>1004</v>
      </c>
      <c r="C17" s="86"/>
      <c r="D17" s="86"/>
      <c r="E17" s="86"/>
      <c r="F17" s="90">
        <v>224504</v>
      </c>
      <c r="G17" s="90"/>
    </row>
    <row r="18" spans="2:7" s="1" customFormat="1" ht="11.4" customHeight="1" x14ac:dyDescent="0.25">
      <c r="B18" s="86" t="s">
        <v>1005</v>
      </c>
      <c r="C18" s="86"/>
      <c r="D18" s="86"/>
      <c r="E18" s="86"/>
      <c r="F18" s="90">
        <v>142456.95318801299</v>
      </c>
      <c r="G18" s="90"/>
    </row>
    <row r="19" spans="2:7" s="1" customFormat="1" ht="11.4" customHeight="1" x14ac:dyDescent="0.25">
      <c r="B19" s="86" t="s">
        <v>1006</v>
      </c>
      <c r="C19" s="86"/>
      <c r="D19" s="86"/>
      <c r="E19" s="86"/>
      <c r="F19" s="90">
        <v>67884.446450664094</v>
      </c>
      <c r="G19" s="90"/>
    </row>
    <row r="20" spans="2:7" s="1" customFormat="1" ht="11.4" customHeight="1" x14ac:dyDescent="0.25">
      <c r="B20" s="86" t="s">
        <v>1007</v>
      </c>
      <c r="C20" s="86"/>
      <c r="D20" s="86"/>
      <c r="E20" s="86"/>
      <c r="F20" s="91">
        <v>0.53332530127106703</v>
      </c>
      <c r="G20" s="91"/>
    </row>
    <row r="21" spans="2:7" s="1" customFormat="1" ht="11.4" customHeight="1" x14ac:dyDescent="0.25">
      <c r="B21" s="86" t="s">
        <v>1008</v>
      </c>
      <c r="C21" s="86"/>
      <c r="D21" s="86"/>
      <c r="E21" s="86"/>
      <c r="F21" s="89">
        <v>3.9927009511783802</v>
      </c>
      <c r="G21" s="89"/>
    </row>
    <row r="22" spans="2:7" s="1" customFormat="1" ht="11.4" customHeight="1" x14ac:dyDescent="0.25">
      <c r="B22" s="86" t="s">
        <v>1009</v>
      </c>
      <c r="C22" s="86"/>
      <c r="D22" s="86"/>
      <c r="E22" s="86"/>
      <c r="F22" s="89">
        <v>14.8739427743311</v>
      </c>
      <c r="G22" s="89"/>
    </row>
    <row r="23" spans="2:7" s="1" customFormat="1" ht="11.4" customHeight="1" x14ac:dyDescent="0.25">
      <c r="B23" s="86" t="s">
        <v>1010</v>
      </c>
      <c r="C23" s="86"/>
      <c r="D23" s="86"/>
      <c r="E23" s="86"/>
      <c r="F23" s="89">
        <v>18.866626803642902</v>
      </c>
      <c r="G23" s="89"/>
    </row>
    <row r="24" spans="2:7" s="1" customFormat="1" ht="11.4" customHeight="1" x14ac:dyDescent="0.25">
      <c r="B24" s="86" t="s">
        <v>1011</v>
      </c>
      <c r="C24" s="86"/>
      <c r="D24" s="86"/>
      <c r="E24" s="86"/>
      <c r="F24" s="91">
        <v>0.83699267904629804</v>
      </c>
      <c r="G24" s="91"/>
    </row>
    <row r="25" spans="2:7" s="1" customFormat="1" ht="11.4" customHeight="1" x14ac:dyDescent="0.25">
      <c r="B25" s="86" t="s">
        <v>1012</v>
      </c>
      <c r="C25" s="86"/>
      <c r="D25" s="86"/>
      <c r="E25" s="86"/>
      <c r="F25" s="91">
        <v>0.163007320953695</v>
      </c>
      <c r="G25" s="91"/>
    </row>
    <row r="26" spans="2:7" s="1" customFormat="1" ht="11.4" customHeight="1" x14ac:dyDescent="0.25">
      <c r="B26" s="86" t="s">
        <v>1013</v>
      </c>
      <c r="C26" s="86"/>
      <c r="D26" s="86"/>
      <c r="E26" s="86"/>
      <c r="F26" s="91">
        <v>1.65446637424379E-2</v>
      </c>
      <c r="G26" s="91"/>
    </row>
    <row r="27" spans="2:7" s="1" customFormat="1" ht="11.4" customHeight="1" x14ac:dyDescent="0.25">
      <c r="B27" s="86" t="s">
        <v>1014</v>
      </c>
      <c r="C27" s="86"/>
      <c r="D27" s="86"/>
      <c r="E27" s="86"/>
      <c r="F27" s="91">
        <v>1.6916143410629799E-2</v>
      </c>
      <c r="G27" s="91"/>
    </row>
    <row r="28" spans="2:7" s="1" customFormat="1" ht="11.4" customHeight="1" x14ac:dyDescent="0.25">
      <c r="B28" s="86" t="s">
        <v>1015</v>
      </c>
      <c r="C28" s="86"/>
      <c r="D28" s="86"/>
      <c r="E28" s="86"/>
      <c r="F28" s="91">
        <v>1.4637229396103599E-2</v>
      </c>
      <c r="G28" s="91"/>
    </row>
    <row r="29" spans="2:7" s="1" customFormat="1" ht="11.4" customHeight="1" x14ac:dyDescent="0.25">
      <c r="B29" s="86" t="s">
        <v>1016</v>
      </c>
      <c r="C29" s="86"/>
      <c r="D29" s="86"/>
      <c r="E29" s="86"/>
      <c r="F29" s="89">
        <v>7.7440191817138597</v>
      </c>
      <c r="G29" s="89"/>
    </row>
    <row r="30" spans="2:7" s="1" customFormat="1" ht="11.4" customHeight="1" x14ac:dyDescent="0.25">
      <c r="B30" s="87" t="s">
        <v>1017</v>
      </c>
      <c r="C30" s="87"/>
      <c r="D30" s="87"/>
      <c r="E30" s="87"/>
      <c r="F30" s="92">
        <v>6.6961231209923699</v>
      </c>
      <c r="G30" s="92"/>
    </row>
    <row r="31" spans="2:7" s="1" customFormat="1" ht="3.5" customHeight="1" x14ac:dyDescent="0.2"/>
    <row r="32" spans="2:7" s="1" customFormat="1" ht="12.75" customHeight="1" x14ac:dyDescent="0.2">
      <c r="B32" s="73" t="s">
        <v>1037</v>
      </c>
      <c r="C32" s="73"/>
      <c r="D32" s="73"/>
      <c r="E32" s="73"/>
      <c r="F32" s="73"/>
      <c r="G32" s="73"/>
    </row>
    <row r="33" spans="2:8" s="1" customFormat="1" ht="3.5" customHeight="1" x14ac:dyDescent="0.2"/>
    <row r="34" spans="2:8" s="1" customFormat="1" ht="13.15" customHeight="1" x14ac:dyDescent="0.25">
      <c r="B34" s="86" t="s">
        <v>1018</v>
      </c>
      <c r="C34" s="86"/>
      <c r="D34" s="86"/>
      <c r="E34" s="86"/>
      <c r="F34" s="90">
        <v>661746185.36000001</v>
      </c>
      <c r="G34" s="90"/>
    </row>
    <row r="35" spans="2:8" s="1" customFormat="1" ht="3.5" customHeight="1" x14ac:dyDescent="0.2"/>
    <row r="36" spans="2:8" s="1" customFormat="1" ht="12.75" customHeight="1" x14ac:dyDescent="0.2">
      <c r="B36" s="73" t="s">
        <v>1038</v>
      </c>
      <c r="C36" s="73"/>
      <c r="D36" s="73"/>
      <c r="E36" s="73"/>
      <c r="F36" s="73"/>
      <c r="G36" s="73"/>
    </row>
    <row r="37" spans="2:8" s="1" customFormat="1" ht="3.5" customHeight="1" x14ac:dyDescent="0.2"/>
    <row r="38" spans="2:8" s="1" customFormat="1" ht="8.9" customHeight="1" x14ac:dyDescent="0.2">
      <c r="B38" s="29"/>
      <c r="C38" s="30" t="s">
        <v>1019</v>
      </c>
      <c r="D38" s="30" t="s">
        <v>1019</v>
      </c>
      <c r="E38" s="30" t="s">
        <v>1019</v>
      </c>
      <c r="F38" s="30" t="s">
        <v>1019</v>
      </c>
      <c r="G38" s="30" t="s">
        <v>1019</v>
      </c>
      <c r="H38" s="30" t="s">
        <v>1019</v>
      </c>
    </row>
    <row r="39" spans="2:8" s="1" customFormat="1" ht="7.15" customHeight="1" x14ac:dyDescent="0.2">
      <c r="B39" s="31" t="s">
        <v>893</v>
      </c>
      <c r="C39" s="32" t="s">
        <v>1020</v>
      </c>
      <c r="D39" s="32" t="s">
        <v>1020</v>
      </c>
      <c r="E39" s="32" t="s">
        <v>1020</v>
      </c>
      <c r="F39" s="32" t="s">
        <v>1020</v>
      </c>
      <c r="G39" s="32" t="s">
        <v>1021</v>
      </c>
      <c r="H39" s="32" t="s">
        <v>1021</v>
      </c>
    </row>
    <row r="40" spans="2:8" s="1" customFormat="1" ht="9.65" customHeight="1" x14ac:dyDescent="0.2">
      <c r="B40" s="33" t="s">
        <v>10</v>
      </c>
      <c r="C40" s="12" t="s">
        <v>1022</v>
      </c>
      <c r="D40" s="12" t="s">
        <v>1022</v>
      </c>
      <c r="E40" s="12" t="s">
        <v>1022</v>
      </c>
      <c r="F40" s="12" t="s">
        <v>1022</v>
      </c>
      <c r="G40" s="12" t="s">
        <v>1022</v>
      </c>
      <c r="H40" s="12" t="s">
        <v>1022</v>
      </c>
    </row>
    <row r="41" spans="2:8" s="1" customFormat="1" ht="8.5" customHeight="1" x14ac:dyDescent="0.2">
      <c r="B41" s="34" t="s">
        <v>892</v>
      </c>
      <c r="C41" s="35" t="s">
        <v>1023</v>
      </c>
      <c r="D41" s="35" t="s">
        <v>1023</v>
      </c>
      <c r="E41" s="35" t="s">
        <v>1023</v>
      </c>
      <c r="F41" s="35" t="s">
        <v>1023</v>
      </c>
      <c r="G41" s="35" t="s">
        <v>1024</v>
      </c>
      <c r="H41" s="35" t="s">
        <v>1024</v>
      </c>
    </row>
    <row r="42" spans="2:8" s="1" customFormat="1" ht="8.5" customHeight="1" x14ac:dyDescent="0.2">
      <c r="B42" s="33" t="s">
        <v>897</v>
      </c>
      <c r="C42" s="12" t="s">
        <v>1</v>
      </c>
      <c r="D42" s="12" t="s">
        <v>1</v>
      </c>
      <c r="E42" s="12" t="s">
        <v>1</v>
      </c>
      <c r="F42" s="12" t="s">
        <v>1</v>
      </c>
      <c r="G42" s="12" t="s">
        <v>1</v>
      </c>
      <c r="H42" s="12" t="s">
        <v>1</v>
      </c>
    </row>
    <row r="43" spans="2:8" s="1" customFormat="1" ht="8.5" customHeight="1" x14ac:dyDescent="0.2">
      <c r="B43" s="34" t="s">
        <v>1025</v>
      </c>
      <c r="C43" s="13">
        <v>5000000</v>
      </c>
      <c r="D43" s="13">
        <v>5000000</v>
      </c>
      <c r="E43" s="13">
        <v>10000000</v>
      </c>
      <c r="F43" s="13">
        <v>25000000</v>
      </c>
      <c r="G43" s="13">
        <v>11500000</v>
      </c>
      <c r="H43" s="13">
        <v>35000000</v>
      </c>
    </row>
    <row r="44" spans="2:8" s="1" customFormat="1" ht="8.5" customHeight="1" x14ac:dyDescent="0.2">
      <c r="B44" s="34" t="s">
        <v>895</v>
      </c>
      <c r="C44" s="14">
        <v>43483</v>
      </c>
      <c r="D44" s="14">
        <v>43497</v>
      </c>
      <c r="E44" s="14">
        <v>43489</v>
      </c>
      <c r="F44" s="14">
        <v>43490</v>
      </c>
      <c r="G44" s="14">
        <v>43928</v>
      </c>
      <c r="H44" s="14">
        <v>43955</v>
      </c>
    </row>
    <row r="45" spans="2:8" s="1" customFormat="1" ht="8.5" customHeight="1" x14ac:dyDescent="0.2">
      <c r="B45" s="34" t="s">
        <v>896</v>
      </c>
      <c r="C45" s="14">
        <v>46560</v>
      </c>
      <c r="D45" s="14">
        <v>46560</v>
      </c>
      <c r="E45" s="14">
        <v>46560</v>
      </c>
      <c r="F45" s="14">
        <v>46560</v>
      </c>
      <c r="G45" s="14">
        <v>46682</v>
      </c>
      <c r="H45" s="14">
        <v>46682</v>
      </c>
    </row>
    <row r="46" spans="2:8" s="1" customFormat="1" ht="8.5" customHeight="1" x14ac:dyDescent="0.2">
      <c r="B46" s="34" t="s">
        <v>898</v>
      </c>
      <c r="C46" s="12" t="s">
        <v>1026</v>
      </c>
      <c r="D46" s="12" t="s">
        <v>1026</v>
      </c>
      <c r="E46" s="12" t="s">
        <v>1026</v>
      </c>
      <c r="F46" s="12" t="s">
        <v>1026</v>
      </c>
      <c r="G46" s="12" t="s">
        <v>1026</v>
      </c>
      <c r="H46" s="12" t="s">
        <v>1026</v>
      </c>
    </row>
    <row r="47" spans="2:8" s="1" customFormat="1" ht="8.5" customHeight="1" x14ac:dyDescent="0.2">
      <c r="B47" s="33" t="s">
        <v>899</v>
      </c>
      <c r="C47" s="15">
        <v>8.0000000000000002E-3</v>
      </c>
      <c r="D47" s="15">
        <v>8.0000000000000002E-3</v>
      </c>
      <c r="E47" s="15">
        <v>8.0000000000000002E-3</v>
      </c>
      <c r="F47" s="15">
        <v>8.0000000000000002E-3</v>
      </c>
      <c r="G47" s="15">
        <v>0</v>
      </c>
      <c r="H47" s="15">
        <v>0</v>
      </c>
    </row>
    <row r="48" spans="2:8" s="1" customFormat="1" ht="8.15" customHeight="1" x14ac:dyDescent="0.2">
      <c r="B48" s="33" t="s">
        <v>1027</v>
      </c>
      <c r="C48" s="12" t="s">
        <v>1028</v>
      </c>
      <c r="D48" s="12" t="s">
        <v>1028</v>
      </c>
      <c r="E48" s="12" t="s">
        <v>1028</v>
      </c>
      <c r="F48" s="12" t="s">
        <v>1028</v>
      </c>
      <c r="G48" s="12" t="s">
        <v>1028</v>
      </c>
      <c r="H48" s="12" t="s">
        <v>1028</v>
      </c>
    </row>
    <row r="49" spans="2:8" s="1" customFormat="1" ht="7.15" customHeight="1" x14ac:dyDescent="0.2">
      <c r="B49" s="33" t="s">
        <v>1029</v>
      </c>
      <c r="C49" s="12" t="s">
        <v>1030</v>
      </c>
      <c r="D49" s="12" t="s">
        <v>1030</v>
      </c>
      <c r="E49" s="12" t="s">
        <v>1030</v>
      </c>
      <c r="F49" s="12" t="s">
        <v>1030</v>
      </c>
      <c r="G49" s="12" t="s">
        <v>1030</v>
      </c>
      <c r="H49" s="12" t="s">
        <v>1030</v>
      </c>
    </row>
    <row r="50" spans="2:8" s="1" customFormat="1" ht="9.9" customHeight="1" x14ac:dyDescent="0.2">
      <c r="B50" s="33" t="s">
        <v>1031</v>
      </c>
      <c r="C50" s="12" t="s">
        <v>1032</v>
      </c>
      <c r="D50" s="12" t="s">
        <v>1032</v>
      </c>
      <c r="E50" s="12" t="s">
        <v>1032</v>
      </c>
      <c r="F50" s="12" t="s">
        <v>1032</v>
      </c>
      <c r="G50" s="12" t="s">
        <v>1032</v>
      </c>
      <c r="H50" s="12" t="s">
        <v>1032</v>
      </c>
    </row>
    <row r="51" spans="2:8" s="1" customFormat="1" ht="17.399999999999999" customHeight="1" x14ac:dyDescent="0.2"/>
    <row r="52" spans="2:8" s="1" customFormat="1" ht="12.75" customHeight="1" x14ac:dyDescent="0.2">
      <c r="B52" s="73" t="s">
        <v>1039</v>
      </c>
      <c r="C52" s="73"/>
      <c r="D52" s="73"/>
      <c r="E52" s="73"/>
      <c r="F52" s="73"/>
      <c r="G52" s="73"/>
    </row>
    <row r="53" spans="2:8" s="1" customFormat="1" ht="3.5" customHeight="1" x14ac:dyDescent="0.2"/>
    <row r="54" spans="2:8" s="1" customFormat="1" ht="12.75" customHeight="1" x14ac:dyDescent="0.2">
      <c r="B54" s="8" t="s">
        <v>1040</v>
      </c>
    </row>
    <row r="55" spans="2:8" s="1" customFormat="1" ht="19.149999999999999" customHeight="1" x14ac:dyDescent="0.2"/>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29"/>
  <sheetViews>
    <sheetView zoomScaleNormal="100" workbookViewId="0"/>
  </sheetViews>
  <sheetFormatPr defaultRowHeight="14.5" x14ac:dyDescent="0.25"/>
  <cols>
    <col min="1" max="1" width="0.6328125" customWidth="1"/>
    <col min="2" max="2" width="11.7265625" customWidth="1"/>
    <col min="3" max="3" width="0.453125" customWidth="1"/>
    <col min="4" max="4" width="0.6328125" customWidth="1"/>
    <col min="5" max="6" width="0.26953125" customWidth="1"/>
    <col min="7" max="8" width="0.54296875" customWidth="1"/>
    <col min="9" max="9" width="0.6328125" customWidth="1"/>
    <col min="10" max="10" width="0.453125" customWidth="1"/>
    <col min="11" max="11" width="6" customWidth="1"/>
    <col min="12" max="12" width="7.453125" customWidth="1"/>
    <col min="13" max="13" width="0.453125" customWidth="1"/>
    <col min="14" max="14" width="0.6328125" customWidth="1"/>
    <col min="15" max="16" width="0.26953125" customWidth="1"/>
    <col min="17" max="18" width="0.54296875" customWidth="1"/>
    <col min="19" max="20" width="0.6328125" customWidth="1"/>
    <col min="21" max="21" width="7.453125" customWidth="1"/>
    <col min="22" max="22" width="0.453125" customWidth="1"/>
    <col min="23" max="23" width="0.6328125" customWidth="1"/>
    <col min="24" max="25" width="0.26953125" customWidth="1"/>
    <col min="26" max="27" width="0.54296875" customWidth="1"/>
    <col min="28" max="28" width="0.6328125" customWidth="1"/>
    <col min="29" max="29" width="15.26953125" customWidth="1"/>
    <col min="30" max="31" width="0.453125" customWidth="1"/>
    <col min="32" max="32" width="0.26953125" customWidth="1"/>
    <col min="33" max="33" width="0.36328125" customWidth="1"/>
    <col min="34" max="34" width="0.1796875" customWidth="1"/>
    <col min="35" max="35" width="0.54296875" customWidth="1"/>
    <col min="36" max="36" width="0.26953125" customWidth="1"/>
    <col min="37" max="37" width="1" customWidth="1"/>
    <col min="38" max="38" width="9" customWidth="1"/>
    <col min="39" max="40" width="0.26953125" customWidth="1"/>
    <col min="41" max="41" width="0.6328125" customWidth="1"/>
    <col min="42" max="42" width="0.26953125" customWidth="1"/>
    <col min="43" max="43" width="4.6328125" customWidth="1"/>
  </cols>
  <sheetData>
    <row r="1" spans="2:41" s="1" customFormat="1" ht="6" customHeight="1" x14ac:dyDescent="0.2">
      <c r="B1" s="62"/>
      <c r="C1" s="62"/>
      <c r="D1" s="62"/>
      <c r="E1" s="62"/>
      <c r="F1" s="62"/>
      <c r="G1" s="62"/>
      <c r="H1" s="62"/>
      <c r="I1" s="62"/>
      <c r="J1" s="62"/>
      <c r="K1" s="62"/>
    </row>
    <row r="2" spans="2:41" s="1" customFormat="1" ht="15.25" customHeight="1" x14ac:dyDescent="0.2">
      <c r="B2" s="62"/>
      <c r="C2" s="62"/>
      <c r="D2" s="62"/>
      <c r="E2" s="62"/>
      <c r="F2" s="62"/>
      <c r="G2" s="62"/>
      <c r="H2" s="62"/>
      <c r="I2" s="62"/>
      <c r="J2" s="62"/>
      <c r="K2" s="62"/>
      <c r="L2" s="68" t="s">
        <v>888</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4.25" customHeight="1" x14ac:dyDescent="0.2">
      <c r="B3" s="62"/>
      <c r="C3" s="62"/>
      <c r="D3" s="62"/>
      <c r="E3" s="62"/>
      <c r="F3" s="62"/>
      <c r="G3" s="62"/>
      <c r="H3" s="62"/>
      <c r="I3" s="62"/>
      <c r="J3" s="62"/>
      <c r="K3" s="62"/>
    </row>
    <row r="4" spans="2:41" s="1" customFormat="1" ht="1.75" customHeight="1" x14ac:dyDescent="0.2"/>
    <row r="5" spans="2:41" s="1" customFormat="1" ht="22" customHeight="1" x14ac:dyDescent="0.2">
      <c r="B5" s="64" t="s">
        <v>1164</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4.6500000000000004" customHeight="1" x14ac:dyDescent="0.2"/>
    <row r="7" spans="2:41" s="1" customFormat="1" ht="1.75" customHeight="1" x14ac:dyDescent="0.2">
      <c r="B7" s="57" t="s">
        <v>1034</v>
      </c>
      <c r="C7" s="57"/>
      <c r="D7" s="57"/>
      <c r="E7" s="57"/>
      <c r="F7" s="57"/>
      <c r="G7" s="57"/>
      <c r="H7" s="57"/>
      <c r="I7" s="57"/>
      <c r="J7" s="57"/>
    </row>
    <row r="8" spans="2:41" s="1" customFormat="1" ht="14.25" customHeight="1" x14ac:dyDescent="0.2">
      <c r="B8" s="57"/>
      <c r="C8" s="57"/>
      <c r="D8" s="57"/>
      <c r="E8" s="57"/>
      <c r="F8" s="57"/>
      <c r="G8" s="57"/>
      <c r="H8" s="57"/>
      <c r="I8" s="57"/>
      <c r="J8" s="57"/>
      <c r="L8" s="65">
        <v>44742</v>
      </c>
      <c r="M8" s="65"/>
      <c r="N8" s="65"/>
      <c r="O8" s="65"/>
      <c r="P8" s="65"/>
      <c r="Q8" s="65"/>
      <c r="R8" s="65"/>
      <c r="S8" s="65"/>
      <c r="T8" s="65"/>
    </row>
    <row r="9" spans="2:41" s="1" customFormat="1" ht="3.5" customHeight="1" x14ac:dyDescent="0.2">
      <c r="B9" s="57"/>
      <c r="C9" s="57"/>
      <c r="D9" s="57"/>
      <c r="E9" s="57"/>
      <c r="F9" s="57"/>
      <c r="G9" s="57"/>
      <c r="H9" s="57"/>
      <c r="I9" s="57"/>
      <c r="J9" s="57"/>
    </row>
    <row r="10" spans="2:41" s="1" customFormat="1" ht="1.4" customHeight="1" x14ac:dyDescent="0.2"/>
    <row r="11" spans="2:41" s="1" customFormat="1" ht="12.75" customHeight="1" x14ac:dyDescent="0.2">
      <c r="B11" s="73" t="s">
        <v>1165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3.5" customHeight="1" x14ac:dyDescent="0.2"/>
    <row r="13" spans="2:41" s="1" customFormat="1" ht="9.9" customHeight="1" x14ac:dyDescent="0.2">
      <c r="B13" s="98"/>
      <c r="C13" s="98"/>
      <c r="D13" s="98"/>
      <c r="E13" s="98"/>
      <c r="F13" s="98"/>
      <c r="G13" s="98"/>
      <c r="H13" s="98"/>
      <c r="I13" s="98"/>
      <c r="J13" s="71" t="s">
        <v>1041</v>
      </c>
      <c r="K13" s="71"/>
      <c r="L13" s="71"/>
      <c r="M13" s="71"/>
      <c r="N13" s="71"/>
      <c r="O13" s="71"/>
      <c r="P13" s="71"/>
      <c r="Q13" s="71"/>
      <c r="R13" s="71"/>
      <c r="S13" s="71"/>
      <c r="T13" s="71" t="s">
        <v>1042</v>
      </c>
      <c r="U13" s="71"/>
      <c r="V13" s="71"/>
      <c r="W13" s="71"/>
      <c r="X13" s="71"/>
      <c r="Y13" s="71"/>
      <c r="Z13" s="71"/>
      <c r="AA13" s="71"/>
      <c r="AB13" s="71"/>
      <c r="AC13" s="71" t="s">
        <v>1043</v>
      </c>
      <c r="AD13" s="71"/>
      <c r="AE13" s="71"/>
      <c r="AF13" s="71"/>
      <c r="AG13" s="71"/>
      <c r="AH13" s="71"/>
      <c r="AI13" s="71"/>
      <c r="AJ13" s="71"/>
      <c r="AK13" s="71"/>
      <c r="AL13" s="10" t="s">
        <v>1042</v>
      </c>
    </row>
    <row r="14" spans="2:41" s="1" customFormat="1" ht="8.15" customHeight="1" x14ac:dyDescent="0.2">
      <c r="B14" s="99" t="s">
        <v>559</v>
      </c>
      <c r="C14" s="99"/>
      <c r="D14" s="99"/>
      <c r="E14" s="99"/>
      <c r="F14" s="99"/>
      <c r="G14" s="99"/>
      <c r="H14" s="99"/>
      <c r="I14" s="99"/>
      <c r="J14" s="102">
        <v>2400965377.6800299</v>
      </c>
      <c r="K14" s="102"/>
      <c r="L14" s="102"/>
      <c r="M14" s="102"/>
      <c r="N14" s="102"/>
      <c r="O14" s="102"/>
      <c r="P14" s="102"/>
      <c r="Q14" s="102"/>
      <c r="R14" s="102"/>
      <c r="S14" s="102"/>
      <c r="T14" s="95">
        <v>0.15754025106744701</v>
      </c>
      <c r="U14" s="95"/>
      <c r="V14" s="95"/>
      <c r="W14" s="95"/>
      <c r="X14" s="95"/>
      <c r="Y14" s="95"/>
      <c r="Z14" s="95"/>
      <c r="AA14" s="95"/>
      <c r="AB14" s="95"/>
      <c r="AC14" s="93">
        <v>34500</v>
      </c>
      <c r="AD14" s="93"/>
      <c r="AE14" s="93"/>
      <c r="AF14" s="93"/>
      <c r="AG14" s="93"/>
      <c r="AH14" s="93"/>
      <c r="AI14" s="93"/>
      <c r="AJ14" s="93"/>
      <c r="AK14" s="93"/>
      <c r="AL14" s="15">
        <v>0.15367209492926601</v>
      </c>
    </row>
    <row r="15" spans="2:41" s="1" customFormat="1" ht="8.15" customHeight="1" x14ac:dyDescent="0.2">
      <c r="B15" s="99" t="s">
        <v>563</v>
      </c>
      <c r="C15" s="99"/>
      <c r="D15" s="99"/>
      <c r="E15" s="99"/>
      <c r="F15" s="99"/>
      <c r="G15" s="99"/>
      <c r="H15" s="99"/>
      <c r="I15" s="99"/>
      <c r="J15" s="102">
        <v>2344999049.4000201</v>
      </c>
      <c r="K15" s="102"/>
      <c r="L15" s="102"/>
      <c r="M15" s="102"/>
      <c r="N15" s="102"/>
      <c r="O15" s="102"/>
      <c r="P15" s="102"/>
      <c r="Q15" s="102"/>
      <c r="R15" s="102"/>
      <c r="S15" s="102"/>
      <c r="T15" s="95">
        <v>0.15386799927634601</v>
      </c>
      <c r="U15" s="95"/>
      <c r="V15" s="95"/>
      <c r="W15" s="95"/>
      <c r="X15" s="95"/>
      <c r="Y15" s="95"/>
      <c r="Z15" s="95"/>
      <c r="AA15" s="95"/>
      <c r="AB15" s="95"/>
      <c r="AC15" s="93">
        <v>36298</v>
      </c>
      <c r="AD15" s="93"/>
      <c r="AE15" s="93"/>
      <c r="AF15" s="93"/>
      <c r="AG15" s="93"/>
      <c r="AH15" s="93"/>
      <c r="AI15" s="93"/>
      <c r="AJ15" s="93"/>
      <c r="AK15" s="93"/>
      <c r="AL15" s="15">
        <v>0.161680860920073</v>
      </c>
    </row>
    <row r="16" spans="2:41" s="1" customFormat="1" ht="8.15" customHeight="1" x14ac:dyDescent="0.2">
      <c r="B16" s="99" t="s">
        <v>561</v>
      </c>
      <c r="C16" s="99"/>
      <c r="D16" s="99"/>
      <c r="E16" s="99"/>
      <c r="F16" s="99"/>
      <c r="G16" s="99"/>
      <c r="H16" s="99"/>
      <c r="I16" s="99"/>
      <c r="J16" s="102">
        <v>2212617046.3700199</v>
      </c>
      <c r="K16" s="102"/>
      <c r="L16" s="102"/>
      <c r="M16" s="102"/>
      <c r="N16" s="102"/>
      <c r="O16" s="102"/>
      <c r="P16" s="102"/>
      <c r="Q16" s="102"/>
      <c r="R16" s="102"/>
      <c r="S16" s="102"/>
      <c r="T16" s="95">
        <v>0.14518170409356801</v>
      </c>
      <c r="U16" s="95"/>
      <c r="V16" s="95"/>
      <c r="W16" s="95"/>
      <c r="X16" s="95"/>
      <c r="Y16" s="95"/>
      <c r="Z16" s="95"/>
      <c r="AA16" s="95"/>
      <c r="AB16" s="95"/>
      <c r="AC16" s="93">
        <v>31042</v>
      </c>
      <c r="AD16" s="93"/>
      <c r="AE16" s="93"/>
      <c r="AF16" s="93"/>
      <c r="AG16" s="93"/>
      <c r="AH16" s="93"/>
      <c r="AI16" s="93"/>
      <c r="AJ16" s="93"/>
      <c r="AK16" s="93"/>
      <c r="AL16" s="15">
        <v>0.138269251327371</v>
      </c>
    </row>
    <row r="17" spans="2:41" s="1" customFormat="1" ht="8.15" customHeight="1" x14ac:dyDescent="0.2">
      <c r="B17" s="99" t="s">
        <v>567</v>
      </c>
      <c r="C17" s="99"/>
      <c r="D17" s="99"/>
      <c r="E17" s="99"/>
      <c r="F17" s="99"/>
      <c r="G17" s="99"/>
      <c r="H17" s="99"/>
      <c r="I17" s="99"/>
      <c r="J17" s="102">
        <v>1658431798.9099901</v>
      </c>
      <c r="K17" s="102"/>
      <c r="L17" s="102"/>
      <c r="M17" s="102"/>
      <c r="N17" s="102"/>
      <c r="O17" s="102"/>
      <c r="P17" s="102"/>
      <c r="Q17" s="102"/>
      <c r="R17" s="102"/>
      <c r="S17" s="102"/>
      <c r="T17" s="95">
        <v>0.10881862954266</v>
      </c>
      <c r="U17" s="95"/>
      <c r="V17" s="95"/>
      <c r="W17" s="95"/>
      <c r="X17" s="95"/>
      <c r="Y17" s="95"/>
      <c r="Z17" s="95"/>
      <c r="AA17" s="95"/>
      <c r="AB17" s="95"/>
      <c r="AC17" s="93">
        <v>27615</v>
      </c>
      <c r="AD17" s="93"/>
      <c r="AE17" s="93"/>
      <c r="AF17" s="93"/>
      <c r="AG17" s="93"/>
      <c r="AH17" s="93"/>
      <c r="AI17" s="93"/>
      <c r="AJ17" s="93"/>
      <c r="AK17" s="93"/>
      <c r="AL17" s="15">
        <v>0.12300448989773</v>
      </c>
    </row>
    <row r="18" spans="2:41" s="1" customFormat="1" ht="8.15" customHeight="1" x14ac:dyDescent="0.2">
      <c r="B18" s="99" t="s">
        <v>565</v>
      </c>
      <c r="C18" s="99"/>
      <c r="D18" s="99"/>
      <c r="E18" s="99"/>
      <c r="F18" s="99"/>
      <c r="G18" s="99"/>
      <c r="H18" s="99"/>
      <c r="I18" s="99"/>
      <c r="J18" s="102">
        <v>1301145364.53</v>
      </c>
      <c r="K18" s="102"/>
      <c r="L18" s="102"/>
      <c r="M18" s="102"/>
      <c r="N18" s="102"/>
      <c r="O18" s="102"/>
      <c r="P18" s="102"/>
      <c r="Q18" s="102"/>
      <c r="R18" s="102"/>
      <c r="S18" s="102"/>
      <c r="T18" s="95">
        <v>8.53751450599297E-2</v>
      </c>
      <c r="U18" s="95"/>
      <c r="V18" s="95"/>
      <c r="W18" s="95"/>
      <c r="X18" s="95"/>
      <c r="Y18" s="95"/>
      <c r="Z18" s="95"/>
      <c r="AA18" s="95"/>
      <c r="AB18" s="95"/>
      <c r="AC18" s="93">
        <v>12565</v>
      </c>
      <c r="AD18" s="93"/>
      <c r="AE18" s="93"/>
      <c r="AF18" s="93"/>
      <c r="AG18" s="93"/>
      <c r="AH18" s="93"/>
      <c r="AI18" s="93"/>
      <c r="AJ18" s="93"/>
      <c r="AK18" s="93"/>
      <c r="AL18" s="15">
        <v>5.5967822399600901E-2</v>
      </c>
    </row>
    <row r="19" spans="2:41" s="1" customFormat="1" ht="8.15" customHeight="1" x14ac:dyDescent="0.2">
      <c r="B19" s="99" t="s">
        <v>569</v>
      </c>
      <c r="C19" s="99"/>
      <c r="D19" s="99"/>
      <c r="E19" s="99"/>
      <c r="F19" s="99"/>
      <c r="G19" s="99"/>
      <c r="H19" s="99"/>
      <c r="I19" s="99"/>
      <c r="J19" s="102">
        <v>1228438221.0900099</v>
      </c>
      <c r="K19" s="102"/>
      <c r="L19" s="102"/>
      <c r="M19" s="102"/>
      <c r="N19" s="102"/>
      <c r="O19" s="102"/>
      <c r="P19" s="102"/>
      <c r="Q19" s="102"/>
      <c r="R19" s="102"/>
      <c r="S19" s="102"/>
      <c r="T19" s="95">
        <v>8.0604438352362806E-2</v>
      </c>
      <c r="U19" s="95"/>
      <c r="V19" s="95"/>
      <c r="W19" s="95"/>
      <c r="X19" s="95"/>
      <c r="Y19" s="95"/>
      <c r="Z19" s="95"/>
      <c r="AA19" s="95"/>
      <c r="AB19" s="95"/>
      <c r="AC19" s="93">
        <v>20909</v>
      </c>
      <c r="AD19" s="93"/>
      <c r="AE19" s="93"/>
      <c r="AF19" s="93"/>
      <c r="AG19" s="93"/>
      <c r="AH19" s="93"/>
      <c r="AI19" s="93"/>
      <c r="AJ19" s="93"/>
      <c r="AK19" s="93"/>
      <c r="AL19" s="15">
        <v>9.3134198054377698E-2</v>
      </c>
    </row>
    <row r="20" spans="2:41" s="1" customFormat="1" ht="8.15" customHeight="1" x14ac:dyDescent="0.2">
      <c r="B20" s="99" t="s">
        <v>571</v>
      </c>
      <c r="C20" s="99"/>
      <c r="D20" s="99"/>
      <c r="E20" s="99"/>
      <c r="F20" s="99"/>
      <c r="G20" s="99"/>
      <c r="H20" s="99"/>
      <c r="I20" s="99"/>
      <c r="J20" s="102">
        <v>1117963001.49</v>
      </c>
      <c r="K20" s="102"/>
      <c r="L20" s="102"/>
      <c r="M20" s="102"/>
      <c r="N20" s="102"/>
      <c r="O20" s="102"/>
      <c r="P20" s="102"/>
      <c r="Q20" s="102"/>
      <c r="R20" s="102"/>
      <c r="S20" s="102"/>
      <c r="T20" s="95">
        <v>7.3355565047353397E-2</v>
      </c>
      <c r="U20" s="95"/>
      <c r="V20" s="95"/>
      <c r="W20" s="95"/>
      <c r="X20" s="95"/>
      <c r="Y20" s="95"/>
      <c r="Z20" s="95"/>
      <c r="AA20" s="95"/>
      <c r="AB20" s="95"/>
      <c r="AC20" s="93">
        <v>17367</v>
      </c>
      <c r="AD20" s="93"/>
      <c r="AE20" s="93"/>
      <c r="AF20" s="93"/>
      <c r="AG20" s="93"/>
      <c r="AH20" s="93"/>
      <c r="AI20" s="93"/>
      <c r="AJ20" s="93"/>
      <c r="AK20" s="93"/>
      <c r="AL20" s="15">
        <v>7.73571963083063E-2</v>
      </c>
    </row>
    <row r="21" spans="2:41" s="1" customFormat="1" ht="8.15" customHeight="1" x14ac:dyDescent="0.2">
      <c r="B21" s="99" t="s">
        <v>573</v>
      </c>
      <c r="C21" s="99"/>
      <c r="D21" s="99"/>
      <c r="E21" s="99"/>
      <c r="F21" s="99"/>
      <c r="G21" s="99"/>
      <c r="H21" s="99"/>
      <c r="I21" s="99"/>
      <c r="J21" s="102">
        <v>1052943477.4400001</v>
      </c>
      <c r="K21" s="102"/>
      <c r="L21" s="102"/>
      <c r="M21" s="102"/>
      <c r="N21" s="102"/>
      <c r="O21" s="102"/>
      <c r="P21" s="102"/>
      <c r="Q21" s="102"/>
      <c r="R21" s="102"/>
      <c r="S21" s="102"/>
      <c r="T21" s="95">
        <v>6.9089284392769304E-2</v>
      </c>
      <c r="U21" s="95"/>
      <c r="V21" s="95"/>
      <c r="W21" s="95"/>
      <c r="X21" s="95"/>
      <c r="Y21" s="95"/>
      <c r="Z21" s="95"/>
      <c r="AA21" s="95"/>
      <c r="AB21" s="95"/>
      <c r="AC21" s="93">
        <v>17203</v>
      </c>
      <c r="AD21" s="93"/>
      <c r="AE21" s="93"/>
      <c r="AF21" s="93"/>
      <c r="AG21" s="93"/>
      <c r="AH21" s="93"/>
      <c r="AI21" s="93"/>
      <c r="AJ21" s="93"/>
      <c r="AK21" s="93"/>
      <c r="AL21" s="15">
        <v>7.6626697074439698E-2</v>
      </c>
    </row>
    <row r="22" spans="2:41" s="1" customFormat="1" ht="8.15" customHeight="1" x14ac:dyDescent="0.2">
      <c r="B22" s="99" t="s">
        <v>575</v>
      </c>
      <c r="C22" s="99"/>
      <c r="D22" s="99"/>
      <c r="E22" s="99"/>
      <c r="F22" s="99"/>
      <c r="G22" s="99"/>
      <c r="H22" s="99"/>
      <c r="I22" s="99"/>
      <c r="J22" s="102">
        <v>797793937.350003</v>
      </c>
      <c r="K22" s="102"/>
      <c r="L22" s="102"/>
      <c r="M22" s="102"/>
      <c r="N22" s="102"/>
      <c r="O22" s="102"/>
      <c r="P22" s="102"/>
      <c r="Q22" s="102"/>
      <c r="R22" s="102"/>
      <c r="S22" s="102"/>
      <c r="T22" s="95">
        <v>5.2347550847089301E-2</v>
      </c>
      <c r="U22" s="95"/>
      <c r="V22" s="95"/>
      <c r="W22" s="95"/>
      <c r="X22" s="95"/>
      <c r="Y22" s="95"/>
      <c r="Z22" s="95"/>
      <c r="AA22" s="95"/>
      <c r="AB22" s="95"/>
      <c r="AC22" s="93">
        <v>9608</v>
      </c>
      <c r="AD22" s="93"/>
      <c r="AE22" s="93"/>
      <c r="AF22" s="93"/>
      <c r="AG22" s="93"/>
      <c r="AH22" s="93"/>
      <c r="AI22" s="93"/>
      <c r="AJ22" s="93"/>
      <c r="AK22" s="93"/>
      <c r="AL22" s="15">
        <v>4.2796564871895398E-2</v>
      </c>
    </row>
    <row r="23" spans="2:41" s="1" customFormat="1" ht="8.15" customHeight="1" x14ac:dyDescent="0.2">
      <c r="B23" s="99" t="s">
        <v>577</v>
      </c>
      <c r="C23" s="99"/>
      <c r="D23" s="99"/>
      <c r="E23" s="99"/>
      <c r="F23" s="99"/>
      <c r="G23" s="99"/>
      <c r="H23" s="99"/>
      <c r="I23" s="99"/>
      <c r="J23" s="102">
        <v>658585511.30999899</v>
      </c>
      <c r="K23" s="102"/>
      <c r="L23" s="102"/>
      <c r="M23" s="102"/>
      <c r="N23" s="102"/>
      <c r="O23" s="102"/>
      <c r="P23" s="102"/>
      <c r="Q23" s="102"/>
      <c r="R23" s="102"/>
      <c r="S23" s="102"/>
      <c r="T23" s="95">
        <v>4.3213337337422802E-2</v>
      </c>
      <c r="U23" s="95"/>
      <c r="V23" s="95"/>
      <c r="W23" s="95"/>
      <c r="X23" s="95"/>
      <c r="Y23" s="95"/>
      <c r="Z23" s="95"/>
      <c r="AA23" s="95"/>
      <c r="AB23" s="95"/>
      <c r="AC23" s="93">
        <v>10410</v>
      </c>
      <c r="AD23" s="93"/>
      <c r="AE23" s="93"/>
      <c r="AF23" s="93"/>
      <c r="AG23" s="93"/>
      <c r="AH23" s="93"/>
      <c r="AI23" s="93"/>
      <c r="AJ23" s="93"/>
      <c r="AK23" s="93"/>
      <c r="AL23" s="15">
        <v>4.6368884296048199E-2</v>
      </c>
    </row>
    <row r="24" spans="2:41" s="1" customFormat="1" ht="8.15" customHeight="1" x14ac:dyDescent="0.2">
      <c r="B24" s="99" t="s">
        <v>511</v>
      </c>
      <c r="C24" s="99"/>
      <c r="D24" s="99"/>
      <c r="E24" s="99"/>
      <c r="F24" s="99"/>
      <c r="G24" s="99"/>
      <c r="H24" s="99"/>
      <c r="I24" s="99"/>
      <c r="J24" s="102">
        <v>424598893.55000103</v>
      </c>
      <c r="K24" s="102"/>
      <c r="L24" s="102"/>
      <c r="M24" s="102"/>
      <c r="N24" s="102"/>
      <c r="O24" s="102"/>
      <c r="P24" s="102"/>
      <c r="Q24" s="102"/>
      <c r="R24" s="102"/>
      <c r="S24" s="102"/>
      <c r="T24" s="95">
        <v>2.78602169421793E-2</v>
      </c>
      <c r="U24" s="95"/>
      <c r="V24" s="95"/>
      <c r="W24" s="95"/>
      <c r="X24" s="95"/>
      <c r="Y24" s="95"/>
      <c r="Z24" s="95"/>
      <c r="AA24" s="95"/>
      <c r="AB24" s="95"/>
      <c r="AC24" s="93">
        <v>6263</v>
      </c>
      <c r="AD24" s="93"/>
      <c r="AE24" s="93"/>
      <c r="AF24" s="93"/>
      <c r="AG24" s="93"/>
      <c r="AH24" s="93"/>
      <c r="AI24" s="93"/>
      <c r="AJ24" s="93"/>
      <c r="AK24" s="93"/>
      <c r="AL24" s="15">
        <v>2.7897053059188302E-2</v>
      </c>
    </row>
    <row r="25" spans="2:41" s="1" customFormat="1" ht="8.15" customHeight="1" x14ac:dyDescent="0.2">
      <c r="B25" s="99" t="s">
        <v>65</v>
      </c>
      <c r="C25" s="99"/>
      <c r="D25" s="99"/>
      <c r="E25" s="99"/>
      <c r="F25" s="99"/>
      <c r="G25" s="99"/>
      <c r="H25" s="99"/>
      <c r="I25" s="99"/>
      <c r="J25" s="102">
        <v>41848086.840000004</v>
      </c>
      <c r="K25" s="102"/>
      <c r="L25" s="102"/>
      <c r="M25" s="102"/>
      <c r="N25" s="102"/>
      <c r="O25" s="102"/>
      <c r="P25" s="102"/>
      <c r="Q25" s="102"/>
      <c r="R25" s="102"/>
      <c r="S25" s="102"/>
      <c r="T25" s="95">
        <v>2.74587804087216E-3</v>
      </c>
      <c r="U25" s="95"/>
      <c r="V25" s="95"/>
      <c r="W25" s="95"/>
      <c r="X25" s="95"/>
      <c r="Y25" s="95"/>
      <c r="Z25" s="95"/>
      <c r="AA25" s="95"/>
      <c r="AB25" s="95"/>
      <c r="AC25" s="93">
        <v>724</v>
      </c>
      <c r="AD25" s="93"/>
      <c r="AE25" s="93"/>
      <c r="AF25" s="93"/>
      <c r="AG25" s="93"/>
      <c r="AH25" s="93"/>
      <c r="AI25" s="93"/>
      <c r="AJ25" s="93"/>
      <c r="AK25" s="93"/>
      <c r="AL25" s="15">
        <v>3.2248868617040199E-3</v>
      </c>
    </row>
    <row r="26" spans="2:41" s="1" customFormat="1" ht="8.9" customHeight="1" x14ac:dyDescent="0.2">
      <c r="B26" s="98"/>
      <c r="C26" s="98"/>
      <c r="D26" s="98"/>
      <c r="E26" s="98"/>
      <c r="F26" s="98"/>
      <c r="G26" s="98"/>
      <c r="H26" s="98"/>
      <c r="I26" s="98"/>
      <c r="J26" s="103">
        <v>15240329765.9601</v>
      </c>
      <c r="K26" s="103"/>
      <c r="L26" s="103"/>
      <c r="M26" s="103"/>
      <c r="N26" s="103"/>
      <c r="O26" s="103"/>
      <c r="P26" s="103"/>
      <c r="Q26" s="103"/>
      <c r="R26" s="103"/>
      <c r="S26" s="103"/>
      <c r="T26" s="96">
        <v>1</v>
      </c>
      <c r="U26" s="96"/>
      <c r="V26" s="96"/>
      <c r="W26" s="96"/>
      <c r="X26" s="96"/>
      <c r="Y26" s="96"/>
      <c r="Z26" s="96"/>
      <c r="AA26" s="96"/>
      <c r="AB26" s="96"/>
      <c r="AC26" s="94">
        <v>224504</v>
      </c>
      <c r="AD26" s="94"/>
      <c r="AE26" s="94"/>
      <c r="AF26" s="94"/>
      <c r="AG26" s="94"/>
      <c r="AH26" s="94"/>
      <c r="AI26" s="94"/>
      <c r="AJ26" s="94"/>
      <c r="AK26" s="94"/>
      <c r="AL26" s="36">
        <v>1</v>
      </c>
    </row>
    <row r="27" spans="2:41" s="1" customFormat="1" ht="6" customHeight="1" x14ac:dyDescent="0.2"/>
    <row r="28" spans="2:41" s="1" customFormat="1" ht="12.75" customHeight="1" x14ac:dyDescent="0.2">
      <c r="B28" s="73" t="s">
        <v>1166</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5.25" customHeight="1" x14ac:dyDescent="0.2"/>
    <row r="30" spans="2:41" s="1" customFormat="1" ht="8.9" customHeight="1" x14ac:dyDescent="0.2">
      <c r="B30" s="71" t="s">
        <v>1044</v>
      </c>
      <c r="C30" s="71"/>
      <c r="D30" s="71"/>
      <c r="E30" s="71"/>
      <c r="F30" s="71"/>
      <c r="G30" s="71"/>
      <c r="H30" s="71"/>
      <c r="I30" s="71"/>
      <c r="J30" s="71" t="s">
        <v>1041</v>
      </c>
      <c r="K30" s="71"/>
      <c r="L30" s="71"/>
      <c r="M30" s="71"/>
      <c r="N30" s="71"/>
      <c r="O30" s="71"/>
      <c r="P30" s="71"/>
      <c r="Q30" s="71"/>
      <c r="R30" s="71"/>
      <c r="S30" s="71"/>
      <c r="T30" s="71" t="s">
        <v>1042</v>
      </c>
      <c r="U30" s="71"/>
      <c r="V30" s="71"/>
      <c r="W30" s="71"/>
      <c r="X30" s="71"/>
      <c r="Y30" s="71"/>
      <c r="Z30" s="71"/>
      <c r="AA30" s="71"/>
      <c r="AB30" s="71"/>
      <c r="AC30" s="71" t="s">
        <v>1043</v>
      </c>
      <c r="AD30" s="71"/>
      <c r="AE30" s="71"/>
      <c r="AF30" s="71"/>
      <c r="AG30" s="71"/>
      <c r="AH30" s="71"/>
      <c r="AI30" s="71"/>
      <c r="AJ30" s="71"/>
      <c r="AK30" s="71" t="s">
        <v>1042</v>
      </c>
      <c r="AL30" s="71"/>
    </row>
    <row r="31" spans="2:41" s="1" customFormat="1" ht="8.5" customHeight="1" x14ac:dyDescent="0.2">
      <c r="B31" s="97" t="s">
        <v>1045</v>
      </c>
      <c r="C31" s="97"/>
      <c r="D31" s="97"/>
      <c r="E31" s="97"/>
      <c r="F31" s="97"/>
      <c r="G31" s="97"/>
      <c r="H31" s="97"/>
      <c r="I31" s="97"/>
      <c r="J31" s="102">
        <v>836135493.799999</v>
      </c>
      <c r="K31" s="102"/>
      <c r="L31" s="102"/>
      <c r="M31" s="102"/>
      <c r="N31" s="102"/>
      <c r="O31" s="102"/>
      <c r="P31" s="102"/>
      <c r="Q31" s="102"/>
      <c r="R31" s="102"/>
      <c r="S31" s="102"/>
      <c r="T31" s="95">
        <v>5.4863346570593698E-2</v>
      </c>
      <c r="U31" s="95"/>
      <c r="V31" s="95"/>
      <c r="W31" s="95"/>
      <c r="X31" s="95"/>
      <c r="Y31" s="95"/>
      <c r="Z31" s="95"/>
      <c r="AA31" s="95"/>
      <c r="AB31" s="95"/>
      <c r="AC31" s="93">
        <v>7163</v>
      </c>
      <c r="AD31" s="93"/>
      <c r="AE31" s="93"/>
      <c r="AF31" s="93"/>
      <c r="AG31" s="93"/>
      <c r="AH31" s="93"/>
      <c r="AI31" s="93"/>
      <c r="AJ31" s="93"/>
      <c r="AK31" s="95">
        <v>3.1905890318212601E-2</v>
      </c>
      <c r="AL31" s="95"/>
    </row>
    <row r="32" spans="2:41" s="1" customFormat="1" ht="8.5" customHeight="1" x14ac:dyDescent="0.2">
      <c r="B32" s="97" t="s">
        <v>1046</v>
      </c>
      <c r="C32" s="97"/>
      <c r="D32" s="97"/>
      <c r="E32" s="97"/>
      <c r="F32" s="97"/>
      <c r="G32" s="97"/>
      <c r="H32" s="97"/>
      <c r="I32" s="97"/>
      <c r="J32" s="102">
        <v>1818336543.2000101</v>
      </c>
      <c r="K32" s="102"/>
      <c r="L32" s="102"/>
      <c r="M32" s="102"/>
      <c r="N32" s="102"/>
      <c r="O32" s="102"/>
      <c r="P32" s="102"/>
      <c r="Q32" s="102"/>
      <c r="R32" s="102"/>
      <c r="S32" s="102"/>
      <c r="T32" s="95">
        <v>0.119310839799632</v>
      </c>
      <c r="U32" s="95"/>
      <c r="V32" s="95"/>
      <c r="W32" s="95"/>
      <c r="X32" s="95"/>
      <c r="Y32" s="95"/>
      <c r="Z32" s="95"/>
      <c r="AA32" s="95"/>
      <c r="AB32" s="95"/>
      <c r="AC32" s="93">
        <v>18091</v>
      </c>
      <c r="AD32" s="93"/>
      <c r="AE32" s="93"/>
      <c r="AF32" s="93"/>
      <c r="AG32" s="93"/>
      <c r="AH32" s="93"/>
      <c r="AI32" s="93"/>
      <c r="AJ32" s="93"/>
      <c r="AK32" s="95">
        <v>8.0582083170010296E-2</v>
      </c>
      <c r="AL32" s="95"/>
    </row>
    <row r="33" spans="2:38" s="1" customFormat="1" ht="8.5" customHeight="1" x14ac:dyDescent="0.2">
      <c r="B33" s="97" t="s">
        <v>1047</v>
      </c>
      <c r="C33" s="97"/>
      <c r="D33" s="97"/>
      <c r="E33" s="97"/>
      <c r="F33" s="97"/>
      <c r="G33" s="97"/>
      <c r="H33" s="97"/>
      <c r="I33" s="97"/>
      <c r="J33" s="102">
        <v>4810222399.8500099</v>
      </c>
      <c r="K33" s="102"/>
      <c r="L33" s="102"/>
      <c r="M33" s="102"/>
      <c r="N33" s="102"/>
      <c r="O33" s="102"/>
      <c r="P33" s="102"/>
      <c r="Q33" s="102"/>
      <c r="R33" s="102"/>
      <c r="S33" s="102"/>
      <c r="T33" s="95">
        <v>0.31562456152319401</v>
      </c>
      <c r="U33" s="95"/>
      <c r="V33" s="95"/>
      <c r="W33" s="95"/>
      <c r="X33" s="95"/>
      <c r="Y33" s="95"/>
      <c r="Z33" s="95"/>
      <c r="AA33" s="95"/>
      <c r="AB33" s="95"/>
      <c r="AC33" s="93">
        <v>56301</v>
      </c>
      <c r="AD33" s="93"/>
      <c r="AE33" s="93"/>
      <c r="AF33" s="93"/>
      <c r="AG33" s="93"/>
      <c r="AH33" s="93"/>
      <c r="AI33" s="93"/>
      <c r="AJ33" s="93"/>
      <c r="AK33" s="95">
        <v>0.25077949613369899</v>
      </c>
      <c r="AL33" s="95"/>
    </row>
    <row r="34" spans="2:38" s="1" customFormat="1" ht="8.5" customHeight="1" x14ac:dyDescent="0.2">
      <c r="B34" s="97" t="s">
        <v>1048</v>
      </c>
      <c r="C34" s="97"/>
      <c r="D34" s="97"/>
      <c r="E34" s="97"/>
      <c r="F34" s="97"/>
      <c r="G34" s="97"/>
      <c r="H34" s="97"/>
      <c r="I34" s="97"/>
      <c r="J34" s="102">
        <v>2100131373.3199999</v>
      </c>
      <c r="K34" s="102"/>
      <c r="L34" s="102"/>
      <c r="M34" s="102"/>
      <c r="N34" s="102"/>
      <c r="O34" s="102"/>
      <c r="P34" s="102"/>
      <c r="Q34" s="102"/>
      <c r="R34" s="102"/>
      <c r="S34" s="102"/>
      <c r="T34" s="95">
        <v>0.13780091412528001</v>
      </c>
      <c r="U34" s="95"/>
      <c r="V34" s="95"/>
      <c r="W34" s="95"/>
      <c r="X34" s="95"/>
      <c r="Y34" s="95"/>
      <c r="Z34" s="95"/>
      <c r="AA34" s="95"/>
      <c r="AB34" s="95"/>
      <c r="AC34" s="93">
        <v>28838</v>
      </c>
      <c r="AD34" s="93"/>
      <c r="AE34" s="93"/>
      <c r="AF34" s="93"/>
      <c r="AG34" s="93"/>
      <c r="AH34" s="93"/>
      <c r="AI34" s="93"/>
      <c r="AJ34" s="93"/>
      <c r="AK34" s="95">
        <v>0.12845205430638201</v>
      </c>
      <c r="AL34" s="95"/>
    </row>
    <row r="35" spans="2:38" s="1" customFormat="1" ht="8.5" customHeight="1" x14ac:dyDescent="0.2">
      <c r="B35" s="97" t="s">
        <v>1049</v>
      </c>
      <c r="C35" s="97"/>
      <c r="D35" s="97"/>
      <c r="E35" s="97"/>
      <c r="F35" s="97"/>
      <c r="G35" s="97"/>
      <c r="H35" s="97"/>
      <c r="I35" s="97"/>
      <c r="J35" s="102">
        <v>1413726688.52999</v>
      </c>
      <c r="K35" s="102"/>
      <c r="L35" s="102"/>
      <c r="M35" s="102"/>
      <c r="N35" s="102"/>
      <c r="O35" s="102"/>
      <c r="P35" s="102"/>
      <c r="Q35" s="102"/>
      <c r="R35" s="102"/>
      <c r="S35" s="102"/>
      <c r="T35" s="95">
        <v>9.2762211201467396E-2</v>
      </c>
      <c r="U35" s="95"/>
      <c r="V35" s="95"/>
      <c r="W35" s="95"/>
      <c r="X35" s="95"/>
      <c r="Y35" s="95"/>
      <c r="Z35" s="95"/>
      <c r="AA35" s="95"/>
      <c r="AB35" s="95"/>
      <c r="AC35" s="93">
        <v>20891</v>
      </c>
      <c r="AD35" s="93"/>
      <c r="AE35" s="93"/>
      <c r="AF35" s="93"/>
      <c r="AG35" s="93"/>
      <c r="AH35" s="93"/>
      <c r="AI35" s="93"/>
      <c r="AJ35" s="93"/>
      <c r="AK35" s="95">
        <v>9.3054021309197196E-2</v>
      </c>
      <c r="AL35" s="95"/>
    </row>
    <row r="36" spans="2:38" s="1" customFormat="1" ht="8.5" customHeight="1" x14ac:dyDescent="0.2">
      <c r="B36" s="97" t="s">
        <v>1050</v>
      </c>
      <c r="C36" s="97"/>
      <c r="D36" s="97"/>
      <c r="E36" s="97"/>
      <c r="F36" s="97"/>
      <c r="G36" s="97"/>
      <c r="H36" s="97"/>
      <c r="I36" s="97"/>
      <c r="J36" s="102">
        <v>1875646908.8599999</v>
      </c>
      <c r="K36" s="102"/>
      <c r="L36" s="102"/>
      <c r="M36" s="102"/>
      <c r="N36" s="102"/>
      <c r="O36" s="102"/>
      <c r="P36" s="102"/>
      <c r="Q36" s="102"/>
      <c r="R36" s="102"/>
      <c r="S36" s="102"/>
      <c r="T36" s="95">
        <v>0.123071281111603</v>
      </c>
      <c r="U36" s="95"/>
      <c r="V36" s="95"/>
      <c r="W36" s="95"/>
      <c r="X36" s="95"/>
      <c r="Y36" s="95"/>
      <c r="Z36" s="95"/>
      <c r="AA36" s="95"/>
      <c r="AB36" s="95"/>
      <c r="AC36" s="93">
        <v>32260</v>
      </c>
      <c r="AD36" s="93"/>
      <c r="AE36" s="93"/>
      <c r="AF36" s="93"/>
      <c r="AG36" s="93"/>
      <c r="AH36" s="93"/>
      <c r="AI36" s="93"/>
      <c r="AJ36" s="93"/>
      <c r="AK36" s="95">
        <v>0.14369454441791699</v>
      </c>
      <c r="AL36" s="95"/>
    </row>
    <row r="37" spans="2:38" s="1" customFormat="1" ht="8.5" customHeight="1" x14ac:dyDescent="0.2">
      <c r="B37" s="97" t="s">
        <v>1051</v>
      </c>
      <c r="C37" s="97"/>
      <c r="D37" s="97"/>
      <c r="E37" s="97"/>
      <c r="F37" s="97"/>
      <c r="G37" s="97"/>
      <c r="H37" s="97"/>
      <c r="I37" s="97"/>
      <c r="J37" s="102">
        <v>932342085.00999904</v>
      </c>
      <c r="K37" s="102"/>
      <c r="L37" s="102"/>
      <c r="M37" s="102"/>
      <c r="N37" s="102"/>
      <c r="O37" s="102"/>
      <c r="P37" s="102"/>
      <c r="Q37" s="102"/>
      <c r="R37" s="102"/>
      <c r="S37" s="102"/>
      <c r="T37" s="95">
        <v>6.1175978428789003E-2</v>
      </c>
      <c r="U37" s="95"/>
      <c r="V37" s="95"/>
      <c r="W37" s="95"/>
      <c r="X37" s="95"/>
      <c r="Y37" s="95"/>
      <c r="Z37" s="95"/>
      <c r="AA37" s="95"/>
      <c r="AB37" s="95"/>
      <c r="AC37" s="93">
        <v>19593</v>
      </c>
      <c r="AD37" s="93"/>
      <c r="AE37" s="93"/>
      <c r="AF37" s="93"/>
      <c r="AG37" s="93"/>
      <c r="AH37" s="93"/>
      <c r="AI37" s="93"/>
      <c r="AJ37" s="93"/>
      <c r="AK37" s="95">
        <v>8.7272387128959794E-2</v>
      </c>
      <c r="AL37" s="95"/>
    </row>
    <row r="38" spans="2:38" s="1" customFormat="1" ht="8.5" customHeight="1" x14ac:dyDescent="0.2">
      <c r="B38" s="97" t="s">
        <v>1052</v>
      </c>
      <c r="C38" s="97"/>
      <c r="D38" s="97"/>
      <c r="E38" s="97"/>
      <c r="F38" s="97"/>
      <c r="G38" s="97"/>
      <c r="H38" s="97"/>
      <c r="I38" s="97"/>
      <c r="J38" s="102">
        <v>570544436.94999802</v>
      </c>
      <c r="K38" s="102"/>
      <c r="L38" s="102"/>
      <c r="M38" s="102"/>
      <c r="N38" s="102"/>
      <c r="O38" s="102"/>
      <c r="P38" s="102"/>
      <c r="Q38" s="102"/>
      <c r="R38" s="102"/>
      <c r="S38" s="102"/>
      <c r="T38" s="95">
        <v>3.7436488954742698E-2</v>
      </c>
      <c r="U38" s="95"/>
      <c r="V38" s="95"/>
      <c r="W38" s="95"/>
      <c r="X38" s="95"/>
      <c r="Y38" s="95"/>
      <c r="Z38" s="95"/>
      <c r="AA38" s="95"/>
      <c r="AB38" s="95"/>
      <c r="AC38" s="93">
        <v>13572</v>
      </c>
      <c r="AD38" s="93"/>
      <c r="AE38" s="93"/>
      <c r="AF38" s="93"/>
      <c r="AG38" s="93"/>
      <c r="AH38" s="93"/>
      <c r="AI38" s="93"/>
      <c r="AJ38" s="93"/>
      <c r="AK38" s="95">
        <v>6.0453265866087E-2</v>
      </c>
      <c r="AL38" s="95"/>
    </row>
    <row r="39" spans="2:38" s="1" customFormat="1" ht="8.5" customHeight="1" x14ac:dyDescent="0.2">
      <c r="B39" s="97" t="s">
        <v>1053</v>
      </c>
      <c r="C39" s="97"/>
      <c r="D39" s="97"/>
      <c r="E39" s="97"/>
      <c r="F39" s="97"/>
      <c r="G39" s="97"/>
      <c r="H39" s="97"/>
      <c r="I39" s="97"/>
      <c r="J39" s="102">
        <v>64749578.310000002</v>
      </c>
      <c r="K39" s="102"/>
      <c r="L39" s="102"/>
      <c r="M39" s="102"/>
      <c r="N39" s="102"/>
      <c r="O39" s="102"/>
      <c r="P39" s="102"/>
      <c r="Q39" s="102"/>
      <c r="R39" s="102"/>
      <c r="S39" s="102"/>
      <c r="T39" s="95">
        <v>4.2485680627870198E-3</v>
      </c>
      <c r="U39" s="95"/>
      <c r="V39" s="95"/>
      <c r="W39" s="95"/>
      <c r="X39" s="95"/>
      <c r="Y39" s="95"/>
      <c r="Z39" s="95"/>
      <c r="AA39" s="95"/>
      <c r="AB39" s="95"/>
      <c r="AC39" s="93">
        <v>1778</v>
      </c>
      <c r="AD39" s="93"/>
      <c r="AE39" s="93"/>
      <c r="AF39" s="93"/>
      <c r="AG39" s="93"/>
      <c r="AH39" s="93"/>
      <c r="AI39" s="93"/>
      <c r="AJ39" s="93"/>
      <c r="AK39" s="95">
        <v>7.9196807183836392E-3</v>
      </c>
      <c r="AL39" s="95"/>
    </row>
    <row r="40" spans="2:38" s="1" customFormat="1" ht="8.5" customHeight="1" x14ac:dyDescent="0.2">
      <c r="B40" s="97" t="s">
        <v>1054</v>
      </c>
      <c r="C40" s="97"/>
      <c r="D40" s="97"/>
      <c r="E40" s="97"/>
      <c r="F40" s="97"/>
      <c r="G40" s="97"/>
      <c r="H40" s="97"/>
      <c r="I40" s="97"/>
      <c r="J40" s="102">
        <v>68436237.280000106</v>
      </c>
      <c r="K40" s="102"/>
      <c r="L40" s="102"/>
      <c r="M40" s="102"/>
      <c r="N40" s="102"/>
      <c r="O40" s="102"/>
      <c r="P40" s="102"/>
      <c r="Q40" s="102"/>
      <c r="R40" s="102"/>
      <c r="S40" s="102"/>
      <c r="T40" s="95">
        <v>4.4904695850384903E-3</v>
      </c>
      <c r="U40" s="95"/>
      <c r="V40" s="95"/>
      <c r="W40" s="95"/>
      <c r="X40" s="95"/>
      <c r="Y40" s="95"/>
      <c r="Z40" s="95"/>
      <c r="AA40" s="95"/>
      <c r="AB40" s="95"/>
      <c r="AC40" s="93">
        <v>2075</v>
      </c>
      <c r="AD40" s="93"/>
      <c r="AE40" s="93"/>
      <c r="AF40" s="93"/>
      <c r="AG40" s="93"/>
      <c r="AH40" s="93"/>
      <c r="AI40" s="93"/>
      <c r="AJ40" s="93"/>
      <c r="AK40" s="95">
        <v>9.2425970138616705E-3</v>
      </c>
      <c r="AL40" s="95"/>
    </row>
    <row r="41" spans="2:38" s="1" customFormat="1" ht="8.5" customHeight="1" x14ac:dyDescent="0.2">
      <c r="B41" s="97" t="s">
        <v>1055</v>
      </c>
      <c r="C41" s="97"/>
      <c r="D41" s="97"/>
      <c r="E41" s="97"/>
      <c r="F41" s="97"/>
      <c r="G41" s="97"/>
      <c r="H41" s="97"/>
      <c r="I41" s="97"/>
      <c r="J41" s="102">
        <v>81785608.150000006</v>
      </c>
      <c r="K41" s="102"/>
      <c r="L41" s="102"/>
      <c r="M41" s="102"/>
      <c r="N41" s="102"/>
      <c r="O41" s="102"/>
      <c r="P41" s="102"/>
      <c r="Q41" s="102"/>
      <c r="R41" s="102"/>
      <c r="S41" s="102"/>
      <c r="T41" s="95">
        <v>5.3663936021038101E-3</v>
      </c>
      <c r="U41" s="95"/>
      <c r="V41" s="95"/>
      <c r="W41" s="95"/>
      <c r="X41" s="95"/>
      <c r="Y41" s="95"/>
      <c r="Z41" s="95"/>
      <c r="AA41" s="95"/>
      <c r="AB41" s="95"/>
      <c r="AC41" s="93">
        <v>3321</v>
      </c>
      <c r="AD41" s="93"/>
      <c r="AE41" s="93"/>
      <c r="AF41" s="93"/>
      <c r="AG41" s="93"/>
      <c r="AH41" s="93"/>
      <c r="AI41" s="93"/>
      <c r="AJ41" s="93"/>
      <c r="AK41" s="95">
        <v>1.47926094857998E-2</v>
      </c>
      <c r="AL41" s="95"/>
    </row>
    <row r="42" spans="2:38" s="1" customFormat="1" ht="8.5" customHeight="1" x14ac:dyDescent="0.2">
      <c r="B42" s="97" t="s">
        <v>1056</v>
      </c>
      <c r="C42" s="97"/>
      <c r="D42" s="97"/>
      <c r="E42" s="97"/>
      <c r="F42" s="97"/>
      <c r="G42" s="97"/>
      <c r="H42" s="97"/>
      <c r="I42" s="97"/>
      <c r="J42" s="102">
        <v>226038352.75</v>
      </c>
      <c r="K42" s="102"/>
      <c r="L42" s="102"/>
      <c r="M42" s="102"/>
      <c r="N42" s="102"/>
      <c r="O42" s="102"/>
      <c r="P42" s="102"/>
      <c r="Q42" s="102"/>
      <c r="R42" s="102"/>
      <c r="S42" s="102"/>
      <c r="T42" s="95">
        <v>1.48315919813538E-2</v>
      </c>
      <c r="U42" s="95"/>
      <c r="V42" s="95"/>
      <c r="W42" s="95"/>
      <c r="X42" s="95"/>
      <c r="Y42" s="95"/>
      <c r="Z42" s="95"/>
      <c r="AA42" s="95"/>
      <c r="AB42" s="95"/>
      <c r="AC42" s="93">
        <v>6234</v>
      </c>
      <c r="AD42" s="93"/>
      <c r="AE42" s="93"/>
      <c r="AF42" s="93"/>
      <c r="AG42" s="93"/>
      <c r="AH42" s="93"/>
      <c r="AI42" s="93"/>
      <c r="AJ42" s="93"/>
      <c r="AK42" s="95">
        <v>2.77678794141753E-2</v>
      </c>
      <c r="AL42" s="95"/>
    </row>
    <row r="43" spans="2:38" s="1" customFormat="1" ht="8.5" customHeight="1" x14ac:dyDescent="0.2">
      <c r="B43" s="97" t="s">
        <v>1057</v>
      </c>
      <c r="C43" s="97"/>
      <c r="D43" s="97"/>
      <c r="E43" s="97"/>
      <c r="F43" s="97"/>
      <c r="G43" s="97"/>
      <c r="H43" s="97"/>
      <c r="I43" s="97"/>
      <c r="J43" s="102">
        <v>241195392.830001</v>
      </c>
      <c r="K43" s="102"/>
      <c r="L43" s="102"/>
      <c r="M43" s="102"/>
      <c r="N43" s="102"/>
      <c r="O43" s="102"/>
      <c r="P43" s="102"/>
      <c r="Q43" s="102"/>
      <c r="R43" s="102"/>
      <c r="S43" s="102"/>
      <c r="T43" s="95">
        <v>1.5826126897117598E-2</v>
      </c>
      <c r="U43" s="95"/>
      <c r="V43" s="95"/>
      <c r="W43" s="95"/>
      <c r="X43" s="95"/>
      <c r="Y43" s="95"/>
      <c r="Z43" s="95"/>
      <c r="AA43" s="95"/>
      <c r="AB43" s="95"/>
      <c r="AC43" s="93">
        <v>5621</v>
      </c>
      <c r="AD43" s="93"/>
      <c r="AE43" s="93"/>
      <c r="AF43" s="93"/>
      <c r="AG43" s="93"/>
      <c r="AH43" s="93"/>
      <c r="AI43" s="93"/>
      <c r="AJ43" s="93"/>
      <c r="AK43" s="95">
        <v>2.50374158144176E-2</v>
      </c>
      <c r="AL43" s="95"/>
    </row>
    <row r="44" spans="2:38" s="1" customFormat="1" ht="8.5" customHeight="1" x14ac:dyDescent="0.2">
      <c r="B44" s="97" t="s">
        <v>1058</v>
      </c>
      <c r="C44" s="97"/>
      <c r="D44" s="97"/>
      <c r="E44" s="97"/>
      <c r="F44" s="97"/>
      <c r="G44" s="97"/>
      <c r="H44" s="97"/>
      <c r="I44" s="97"/>
      <c r="J44" s="102">
        <v>51359388.920000002</v>
      </c>
      <c r="K44" s="102"/>
      <c r="L44" s="102"/>
      <c r="M44" s="102"/>
      <c r="N44" s="102"/>
      <c r="O44" s="102"/>
      <c r="P44" s="102"/>
      <c r="Q44" s="102"/>
      <c r="R44" s="102"/>
      <c r="S44" s="102"/>
      <c r="T44" s="95">
        <v>3.3699657230982999E-3</v>
      </c>
      <c r="U44" s="95"/>
      <c r="V44" s="95"/>
      <c r="W44" s="95"/>
      <c r="X44" s="95"/>
      <c r="Y44" s="95"/>
      <c r="Z44" s="95"/>
      <c r="AA44" s="95"/>
      <c r="AB44" s="95"/>
      <c r="AC44" s="93">
        <v>1776</v>
      </c>
      <c r="AD44" s="93"/>
      <c r="AE44" s="93"/>
      <c r="AF44" s="93"/>
      <c r="AG44" s="93"/>
      <c r="AH44" s="93"/>
      <c r="AI44" s="93"/>
      <c r="AJ44" s="93"/>
      <c r="AK44" s="95">
        <v>7.9107721911413596E-3</v>
      </c>
      <c r="AL44" s="95"/>
    </row>
    <row r="45" spans="2:38" s="1" customFormat="1" ht="8.5" customHeight="1" x14ac:dyDescent="0.2">
      <c r="B45" s="97" t="s">
        <v>1059</v>
      </c>
      <c r="C45" s="97"/>
      <c r="D45" s="97"/>
      <c r="E45" s="97"/>
      <c r="F45" s="97"/>
      <c r="G45" s="97"/>
      <c r="H45" s="97"/>
      <c r="I45" s="97"/>
      <c r="J45" s="102">
        <v>20239829.210000001</v>
      </c>
      <c r="K45" s="102"/>
      <c r="L45" s="102"/>
      <c r="M45" s="102"/>
      <c r="N45" s="102"/>
      <c r="O45" s="102"/>
      <c r="P45" s="102"/>
      <c r="Q45" s="102"/>
      <c r="R45" s="102"/>
      <c r="S45" s="102"/>
      <c r="T45" s="95">
        <v>1.32804404634384E-3</v>
      </c>
      <c r="U45" s="95"/>
      <c r="V45" s="95"/>
      <c r="W45" s="95"/>
      <c r="X45" s="95"/>
      <c r="Y45" s="95"/>
      <c r="Z45" s="95"/>
      <c r="AA45" s="95"/>
      <c r="AB45" s="95"/>
      <c r="AC45" s="93">
        <v>486</v>
      </c>
      <c r="AD45" s="93"/>
      <c r="AE45" s="93"/>
      <c r="AF45" s="93"/>
      <c r="AG45" s="93"/>
      <c r="AH45" s="93"/>
      <c r="AI45" s="93"/>
      <c r="AJ45" s="93"/>
      <c r="AK45" s="95">
        <v>2.1647721198731402E-3</v>
      </c>
      <c r="AL45" s="95"/>
    </row>
    <row r="46" spans="2:38" s="1" customFormat="1" ht="8.5" customHeight="1" x14ac:dyDescent="0.2">
      <c r="B46" s="97" t="s">
        <v>1060</v>
      </c>
      <c r="C46" s="97"/>
      <c r="D46" s="97"/>
      <c r="E46" s="97"/>
      <c r="F46" s="97"/>
      <c r="G46" s="97"/>
      <c r="H46" s="97"/>
      <c r="I46" s="97"/>
      <c r="J46" s="102">
        <v>13773780.15</v>
      </c>
      <c r="K46" s="102"/>
      <c r="L46" s="102"/>
      <c r="M46" s="102"/>
      <c r="N46" s="102"/>
      <c r="O46" s="102"/>
      <c r="P46" s="102"/>
      <c r="Q46" s="102"/>
      <c r="R46" s="102"/>
      <c r="S46" s="102"/>
      <c r="T46" s="95">
        <v>9.0377179244273203E-4</v>
      </c>
      <c r="U46" s="95"/>
      <c r="V46" s="95"/>
      <c r="W46" s="95"/>
      <c r="X46" s="95"/>
      <c r="Y46" s="95"/>
      <c r="Z46" s="95"/>
      <c r="AA46" s="95"/>
      <c r="AB46" s="95"/>
      <c r="AC46" s="93">
        <v>429</v>
      </c>
      <c r="AD46" s="93"/>
      <c r="AE46" s="93"/>
      <c r="AF46" s="93"/>
      <c r="AG46" s="93"/>
      <c r="AH46" s="93"/>
      <c r="AI46" s="93"/>
      <c r="AJ46" s="93"/>
      <c r="AK46" s="95">
        <v>1.9108790934682699E-3</v>
      </c>
      <c r="AL46" s="95"/>
    </row>
    <row r="47" spans="2:38" s="1" customFormat="1" ht="8.5" customHeight="1" x14ac:dyDescent="0.2">
      <c r="B47" s="97" t="s">
        <v>1061</v>
      </c>
      <c r="C47" s="97"/>
      <c r="D47" s="97"/>
      <c r="E47" s="97"/>
      <c r="F47" s="97"/>
      <c r="G47" s="97"/>
      <c r="H47" s="97"/>
      <c r="I47" s="97"/>
      <c r="J47" s="102">
        <v>45590147.659999996</v>
      </c>
      <c r="K47" s="102"/>
      <c r="L47" s="102"/>
      <c r="M47" s="102"/>
      <c r="N47" s="102"/>
      <c r="O47" s="102"/>
      <c r="P47" s="102"/>
      <c r="Q47" s="102"/>
      <c r="R47" s="102"/>
      <c r="S47" s="102"/>
      <c r="T47" s="95">
        <v>2.99141477645896E-3</v>
      </c>
      <c r="U47" s="95"/>
      <c r="V47" s="95"/>
      <c r="W47" s="95"/>
      <c r="X47" s="95"/>
      <c r="Y47" s="95"/>
      <c r="Z47" s="95"/>
      <c r="AA47" s="95"/>
      <c r="AB47" s="95"/>
      <c r="AC47" s="93">
        <v>1609</v>
      </c>
      <c r="AD47" s="93"/>
      <c r="AE47" s="93"/>
      <c r="AF47" s="93"/>
      <c r="AG47" s="93"/>
      <c r="AH47" s="93"/>
      <c r="AI47" s="93"/>
      <c r="AJ47" s="93"/>
      <c r="AK47" s="95">
        <v>7.1669101664112904E-3</v>
      </c>
      <c r="AL47" s="95"/>
    </row>
    <row r="48" spans="2:38" s="1" customFormat="1" ht="8.5" customHeight="1" x14ac:dyDescent="0.2">
      <c r="B48" s="97" t="s">
        <v>1062</v>
      </c>
      <c r="C48" s="97"/>
      <c r="D48" s="97"/>
      <c r="E48" s="97"/>
      <c r="F48" s="97"/>
      <c r="G48" s="97"/>
      <c r="H48" s="97"/>
      <c r="I48" s="97"/>
      <c r="J48" s="102">
        <v>47976281.590000004</v>
      </c>
      <c r="K48" s="102"/>
      <c r="L48" s="102"/>
      <c r="M48" s="102"/>
      <c r="N48" s="102"/>
      <c r="O48" s="102"/>
      <c r="P48" s="102"/>
      <c r="Q48" s="102"/>
      <c r="R48" s="102"/>
      <c r="S48" s="102"/>
      <c r="T48" s="95">
        <v>3.1479818564790702E-3</v>
      </c>
      <c r="U48" s="95"/>
      <c r="V48" s="95"/>
      <c r="W48" s="95"/>
      <c r="X48" s="95"/>
      <c r="Y48" s="95"/>
      <c r="Z48" s="95"/>
      <c r="AA48" s="95"/>
      <c r="AB48" s="95"/>
      <c r="AC48" s="93">
        <v>2391</v>
      </c>
      <c r="AD48" s="93"/>
      <c r="AE48" s="93"/>
      <c r="AF48" s="93"/>
      <c r="AG48" s="93"/>
      <c r="AH48" s="93"/>
      <c r="AI48" s="93"/>
      <c r="AJ48" s="93"/>
      <c r="AK48" s="95">
        <v>1.06501443181413E-2</v>
      </c>
      <c r="AL48" s="95"/>
    </row>
    <row r="49" spans="2:41" s="1" customFormat="1" ht="8.5" customHeight="1" x14ac:dyDescent="0.2">
      <c r="B49" s="97" t="s">
        <v>1063</v>
      </c>
      <c r="C49" s="97"/>
      <c r="D49" s="97"/>
      <c r="E49" s="97"/>
      <c r="F49" s="97"/>
      <c r="G49" s="97"/>
      <c r="H49" s="97"/>
      <c r="I49" s="97"/>
      <c r="J49" s="102">
        <v>15698278.880000001</v>
      </c>
      <c r="K49" s="102"/>
      <c r="L49" s="102"/>
      <c r="M49" s="102"/>
      <c r="N49" s="102"/>
      <c r="O49" s="102"/>
      <c r="P49" s="102"/>
      <c r="Q49" s="102"/>
      <c r="R49" s="102"/>
      <c r="S49" s="102"/>
      <c r="T49" s="95">
        <v>1.03004850426943E-3</v>
      </c>
      <c r="U49" s="95"/>
      <c r="V49" s="95"/>
      <c r="W49" s="95"/>
      <c r="X49" s="95"/>
      <c r="Y49" s="95"/>
      <c r="Z49" s="95"/>
      <c r="AA49" s="95"/>
      <c r="AB49" s="95"/>
      <c r="AC49" s="93">
        <v>1551</v>
      </c>
      <c r="AD49" s="93"/>
      <c r="AE49" s="93"/>
      <c r="AF49" s="93"/>
      <c r="AG49" s="93"/>
      <c r="AH49" s="93"/>
      <c r="AI49" s="93"/>
      <c r="AJ49" s="93"/>
      <c r="AK49" s="95">
        <v>6.9085628763852804E-3</v>
      </c>
      <c r="AL49" s="95"/>
    </row>
    <row r="50" spans="2:41" s="1" customFormat="1" ht="8.5" customHeight="1" x14ac:dyDescent="0.2">
      <c r="B50" s="97" t="s">
        <v>1064</v>
      </c>
      <c r="C50" s="97"/>
      <c r="D50" s="97"/>
      <c r="E50" s="97"/>
      <c r="F50" s="97"/>
      <c r="G50" s="97"/>
      <c r="H50" s="97"/>
      <c r="I50" s="97"/>
      <c r="J50" s="102">
        <v>3714052.75</v>
      </c>
      <c r="K50" s="102"/>
      <c r="L50" s="102"/>
      <c r="M50" s="102"/>
      <c r="N50" s="102"/>
      <c r="O50" s="102"/>
      <c r="P50" s="102"/>
      <c r="Q50" s="102"/>
      <c r="R50" s="102"/>
      <c r="S50" s="102"/>
      <c r="T50" s="95">
        <v>2.43698975483819E-4</v>
      </c>
      <c r="U50" s="95"/>
      <c r="V50" s="95"/>
      <c r="W50" s="95"/>
      <c r="X50" s="95"/>
      <c r="Y50" s="95"/>
      <c r="Z50" s="95"/>
      <c r="AA50" s="95"/>
      <c r="AB50" s="95"/>
      <c r="AC50" s="93">
        <v>285</v>
      </c>
      <c r="AD50" s="93"/>
      <c r="AE50" s="93"/>
      <c r="AF50" s="93"/>
      <c r="AG50" s="93"/>
      <c r="AH50" s="93"/>
      <c r="AI50" s="93"/>
      <c r="AJ50" s="93"/>
      <c r="AK50" s="95">
        <v>1.26946513202437E-3</v>
      </c>
      <c r="AL50" s="95"/>
    </row>
    <row r="51" spans="2:41" s="1" customFormat="1" ht="8.5" customHeight="1" x14ac:dyDescent="0.2">
      <c r="B51" s="97" t="s">
        <v>1065</v>
      </c>
      <c r="C51" s="97"/>
      <c r="D51" s="97"/>
      <c r="E51" s="97"/>
      <c r="F51" s="97"/>
      <c r="G51" s="97"/>
      <c r="H51" s="97"/>
      <c r="I51" s="97"/>
      <c r="J51" s="102">
        <v>383286.73</v>
      </c>
      <c r="K51" s="102"/>
      <c r="L51" s="102"/>
      <c r="M51" s="102"/>
      <c r="N51" s="102"/>
      <c r="O51" s="102"/>
      <c r="P51" s="102"/>
      <c r="Q51" s="102"/>
      <c r="R51" s="102"/>
      <c r="S51" s="102"/>
      <c r="T51" s="95">
        <v>2.5149503710614498E-5</v>
      </c>
      <c r="U51" s="95"/>
      <c r="V51" s="95"/>
      <c r="W51" s="95"/>
      <c r="X51" s="95"/>
      <c r="Y51" s="95"/>
      <c r="Z51" s="95"/>
      <c r="AA51" s="95"/>
      <c r="AB51" s="95"/>
      <c r="AC51" s="93">
        <v>38</v>
      </c>
      <c r="AD51" s="93"/>
      <c r="AE51" s="93"/>
      <c r="AF51" s="93"/>
      <c r="AG51" s="93"/>
      <c r="AH51" s="93"/>
      <c r="AI51" s="93"/>
      <c r="AJ51" s="93"/>
      <c r="AK51" s="95">
        <v>1.6926201760324999E-4</v>
      </c>
      <c r="AL51" s="95"/>
    </row>
    <row r="52" spans="2:41" s="1" customFormat="1" ht="8.5" customHeight="1" x14ac:dyDescent="0.2">
      <c r="B52" s="97" t="s">
        <v>1066</v>
      </c>
      <c r="C52" s="97"/>
      <c r="D52" s="97"/>
      <c r="E52" s="97"/>
      <c r="F52" s="97"/>
      <c r="G52" s="97"/>
      <c r="H52" s="97"/>
      <c r="I52" s="97"/>
      <c r="J52" s="102">
        <v>486952.27</v>
      </c>
      <c r="K52" s="102"/>
      <c r="L52" s="102"/>
      <c r="M52" s="102"/>
      <c r="N52" s="102"/>
      <c r="O52" s="102"/>
      <c r="P52" s="102"/>
      <c r="Q52" s="102"/>
      <c r="R52" s="102"/>
      <c r="S52" s="102"/>
      <c r="T52" s="95">
        <v>3.1951557313912697E-5</v>
      </c>
      <c r="U52" s="95"/>
      <c r="V52" s="95"/>
      <c r="W52" s="95"/>
      <c r="X52" s="95"/>
      <c r="Y52" s="95"/>
      <c r="Z52" s="95"/>
      <c r="AA52" s="95"/>
      <c r="AB52" s="95"/>
      <c r="AC52" s="93">
        <v>34</v>
      </c>
      <c r="AD52" s="93"/>
      <c r="AE52" s="93"/>
      <c r="AF52" s="93"/>
      <c r="AG52" s="93"/>
      <c r="AH52" s="93"/>
      <c r="AI52" s="93"/>
      <c r="AJ52" s="93"/>
      <c r="AK52" s="95">
        <v>1.51444963118697E-4</v>
      </c>
      <c r="AL52" s="95"/>
    </row>
    <row r="53" spans="2:41" s="1" customFormat="1" ht="8.5" customHeight="1" x14ac:dyDescent="0.2">
      <c r="B53" s="97" t="s">
        <v>1067</v>
      </c>
      <c r="C53" s="97"/>
      <c r="D53" s="97"/>
      <c r="E53" s="97"/>
      <c r="F53" s="97"/>
      <c r="G53" s="97"/>
      <c r="H53" s="97"/>
      <c r="I53" s="97"/>
      <c r="J53" s="102">
        <v>979614.74</v>
      </c>
      <c r="K53" s="102"/>
      <c r="L53" s="102"/>
      <c r="M53" s="102"/>
      <c r="N53" s="102"/>
      <c r="O53" s="102"/>
      <c r="P53" s="102"/>
      <c r="Q53" s="102"/>
      <c r="R53" s="102"/>
      <c r="S53" s="102"/>
      <c r="T53" s="95">
        <v>6.4277791559866096E-5</v>
      </c>
      <c r="U53" s="95"/>
      <c r="V53" s="95"/>
      <c r="W53" s="95"/>
      <c r="X53" s="95"/>
      <c r="Y53" s="95"/>
      <c r="Z53" s="95"/>
      <c r="AA53" s="95"/>
      <c r="AB53" s="95"/>
      <c r="AC53" s="93">
        <v>83</v>
      </c>
      <c r="AD53" s="93"/>
      <c r="AE53" s="93"/>
      <c r="AF53" s="93"/>
      <c r="AG53" s="93"/>
      <c r="AH53" s="93"/>
      <c r="AI53" s="93"/>
      <c r="AJ53" s="93"/>
      <c r="AK53" s="95">
        <v>3.69703880554467E-4</v>
      </c>
      <c r="AL53" s="95"/>
    </row>
    <row r="54" spans="2:41" s="1" customFormat="1" ht="8.5" customHeight="1" x14ac:dyDescent="0.2">
      <c r="B54" s="97" t="s">
        <v>1068</v>
      </c>
      <c r="C54" s="97"/>
      <c r="D54" s="97"/>
      <c r="E54" s="97"/>
      <c r="F54" s="97"/>
      <c r="G54" s="97"/>
      <c r="H54" s="97"/>
      <c r="I54" s="97"/>
      <c r="J54" s="102">
        <v>436860.48</v>
      </c>
      <c r="K54" s="102"/>
      <c r="L54" s="102"/>
      <c r="M54" s="102"/>
      <c r="N54" s="102"/>
      <c r="O54" s="102"/>
      <c r="P54" s="102"/>
      <c r="Q54" s="102"/>
      <c r="R54" s="102"/>
      <c r="S54" s="102"/>
      <c r="T54" s="95">
        <v>2.8664765573232499E-5</v>
      </c>
      <c r="U54" s="95"/>
      <c r="V54" s="95"/>
      <c r="W54" s="95"/>
      <c r="X54" s="95"/>
      <c r="Y54" s="95"/>
      <c r="Z54" s="95"/>
      <c r="AA54" s="95"/>
      <c r="AB54" s="95"/>
      <c r="AC54" s="93">
        <v>45</v>
      </c>
      <c r="AD54" s="93"/>
      <c r="AE54" s="93"/>
      <c r="AF54" s="93"/>
      <c r="AG54" s="93"/>
      <c r="AH54" s="93"/>
      <c r="AI54" s="93"/>
      <c r="AJ54" s="93"/>
      <c r="AK54" s="95">
        <v>2.0044186295121701E-4</v>
      </c>
      <c r="AL54" s="95"/>
    </row>
    <row r="55" spans="2:41" s="1" customFormat="1" ht="8.5" customHeight="1" x14ac:dyDescent="0.2">
      <c r="B55" s="97" t="s">
        <v>1069</v>
      </c>
      <c r="C55" s="97"/>
      <c r="D55" s="97"/>
      <c r="E55" s="97"/>
      <c r="F55" s="97"/>
      <c r="G55" s="97"/>
      <c r="H55" s="97"/>
      <c r="I55" s="97"/>
      <c r="J55" s="102">
        <v>166136.25</v>
      </c>
      <c r="K55" s="102"/>
      <c r="L55" s="102"/>
      <c r="M55" s="102"/>
      <c r="N55" s="102"/>
      <c r="O55" s="102"/>
      <c r="P55" s="102"/>
      <c r="Q55" s="102"/>
      <c r="R55" s="102"/>
      <c r="S55" s="102"/>
      <c r="T55" s="95">
        <v>1.0901092860278701E-5</v>
      </c>
      <c r="U55" s="95"/>
      <c r="V55" s="95"/>
      <c r="W55" s="95"/>
      <c r="X55" s="95"/>
      <c r="Y55" s="95"/>
      <c r="Z55" s="95"/>
      <c r="AA55" s="95"/>
      <c r="AB55" s="95"/>
      <c r="AC55" s="93">
        <v>22</v>
      </c>
      <c r="AD55" s="93"/>
      <c r="AE55" s="93"/>
      <c r="AF55" s="93"/>
      <c r="AG55" s="93"/>
      <c r="AH55" s="93"/>
      <c r="AI55" s="93"/>
      <c r="AJ55" s="93"/>
      <c r="AK55" s="95">
        <v>9.7993799665039395E-5</v>
      </c>
      <c r="AL55" s="95"/>
    </row>
    <row r="56" spans="2:41" s="1" customFormat="1" ht="8.5" customHeight="1" x14ac:dyDescent="0.2">
      <c r="B56" s="97" t="s">
        <v>1070</v>
      </c>
      <c r="C56" s="97"/>
      <c r="D56" s="97"/>
      <c r="E56" s="97"/>
      <c r="F56" s="97"/>
      <c r="G56" s="97"/>
      <c r="H56" s="97"/>
      <c r="I56" s="97"/>
      <c r="J56" s="102">
        <v>43983.92</v>
      </c>
      <c r="K56" s="102"/>
      <c r="L56" s="102"/>
      <c r="M56" s="102"/>
      <c r="N56" s="102"/>
      <c r="O56" s="102"/>
      <c r="P56" s="102"/>
      <c r="Q56" s="102"/>
      <c r="R56" s="102"/>
      <c r="S56" s="102"/>
      <c r="T56" s="95">
        <v>2.8860215412293902E-6</v>
      </c>
      <c r="U56" s="95"/>
      <c r="V56" s="95"/>
      <c r="W56" s="95"/>
      <c r="X56" s="95"/>
      <c r="Y56" s="95"/>
      <c r="Z56" s="95"/>
      <c r="AA56" s="95"/>
      <c r="AB56" s="95"/>
      <c r="AC56" s="93">
        <v>5</v>
      </c>
      <c r="AD56" s="93"/>
      <c r="AE56" s="93"/>
      <c r="AF56" s="93"/>
      <c r="AG56" s="93"/>
      <c r="AH56" s="93"/>
      <c r="AI56" s="93"/>
      <c r="AJ56" s="93"/>
      <c r="AK56" s="95">
        <v>2.22713181056908E-5</v>
      </c>
      <c r="AL56" s="95"/>
    </row>
    <row r="57" spans="2:41" s="1" customFormat="1" ht="8.5" customHeight="1" x14ac:dyDescent="0.2">
      <c r="B57" s="97" t="s">
        <v>1071</v>
      </c>
      <c r="C57" s="97"/>
      <c r="D57" s="97"/>
      <c r="E57" s="97"/>
      <c r="F57" s="97"/>
      <c r="G57" s="97"/>
      <c r="H57" s="97"/>
      <c r="I57" s="97"/>
      <c r="J57" s="102">
        <v>49876.17</v>
      </c>
      <c r="K57" s="102"/>
      <c r="L57" s="102"/>
      <c r="M57" s="102"/>
      <c r="N57" s="102"/>
      <c r="O57" s="102"/>
      <c r="P57" s="102"/>
      <c r="Q57" s="102"/>
      <c r="R57" s="102"/>
      <c r="S57" s="102"/>
      <c r="T57" s="95">
        <v>3.27264375285375E-6</v>
      </c>
      <c r="U57" s="95"/>
      <c r="V57" s="95"/>
      <c r="W57" s="95"/>
      <c r="X57" s="95"/>
      <c r="Y57" s="95"/>
      <c r="Z57" s="95"/>
      <c r="AA57" s="95"/>
      <c r="AB57" s="95"/>
      <c r="AC57" s="93">
        <v>5</v>
      </c>
      <c r="AD57" s="93"/>
      <c r="AE57" s="93"/>
      <c r="AF57" s="93"/>
      <c r="AG57" s="93"/>
      <c r="AH57" s="93"/>
      <c r="AI57" s="93"/>
      <c r="AJ57" s="93"/>
      <c r="AK57" s="95">
        <v>2.22713181056908E-5</v>
      </c>
      <c r="AL57" s="95"/>
    </row>
    <row r="58" spans="2:41" s="1" customFormat="1" ht="8.5" customHeight="1" x14ac:dyDescent="0.2">
      <c r="B58" s="97" t="s">
        <v>1072</v>
      </c>
      <c r="C58" s="97"/>
      <c r="D58" s="97"/>
      <c r="E58" s="97"/>
      <c r="F58" s="97"/>
      <c r="G58" s="97"/>
      <c r="H58" s="97"/>
      <c r="I58" s="97"/>
      <c r="J58" s="102">
        <v>123968.92</v>
      </c>
      <c r="K58" s="102"/>
      <c r="L58" s="102"/>
      <c r="M58" s="102"/>
      <c r="N58" s="102"/>
      <c r="O58" s="102"/>
      <c r="P58" s="102"/>
      <c r="Q58" s="102"/>
      <c r="R58" s="102"/>
      <c r="S58" s="102"/>
      <c r="T58" s="95">
        <v>8.1342675587565398E-6</v>
      </c>
      <c r="U58" s="95"/>
      <c r="V58" s="95"/>
      <c r="W58" s="95"/>
      <c r="X58" s="95"/>
      <c r="Y58" s="95"/>
      <c r="Z58" s="95"/>
      <c r="AA58" s="95"/>
      <c r="AB58" s="95"/>
      <c r="AC58" s="93">
        <v>6</v>
      </c>
      <c r="AD58" s="93"/>
      <c r="AE58" s="93"/>
      <c r="AF58" s="93"/>
      <c r="AG58" s="93"/>
      <c r="AH58" s="93"/>
      <c r="AI58" s="93"/>
      <c r="AJ58" s="93"/>
      <c r="AK58" s="95">
        <v>2.6725581726828901E-5</v>
      </c>
      <c r="AL58" s="95"/>
    </row>
    <row r="59" spans="2:41" s="1" customFormat="1" ht="8.5" customHeight="1" x14ac:dyDescent="0.2">
      <c r="B59" s="97" t="s">
        <v>1073</v>
      </c>
      <c r="C59" s="97"/>
      <c r="D59" s="97"/>
      <c r="E59" s="97"/>
      <c r="F59" s="97"/>
      <c r="G59" s="97"/>
      <c r="H59" s="97"/>
      <c r="I59" s="97"/>
      <c r="J59" s="102">
        <v>16228.48</v>
      </c>
      <c r="K59" s="102"/>
      <c r="L59" s="102"/>
      <c r="M59" s="102"/>
      <c r="N59" s="102"/>
      <c r="O59" s="102"/>
      <c r="P59" s="102"/>
      <c r="Q59" s="102"/>
      <c r="R59" s="102"/>
      <c r="S59" s="102"/>
      <c r="T59" s="95">
        <v>1.06483785122859E-6</v>
      </c>
      <c r="U59" s="95"/>
      <c r="V59" s="95"/>
      <c r="W59" s="95"/>
      <c r="X59" s="95"/>
      <c r="Y59" s="95"/>
      <c r="Z59" s="95"/>
      <c r="AA59" s="95"/>
      <c r="AB59" s="95"/>
      <c r="AC59" s="93">
        <v>1</v>
      </c>
      <c r="AD59" s="93"/>
      <c r="AE59" s="93"/>
      <c r="AF59" s="93"/>
      <c r="AG59" s="93"/>
      <c r="AH59" s="93"/>
      <c r="AI59" s="93"/>
      <c r="AJ59" s="93"/>
      <c r="AK59" s="95">
        <v>4.4542636211381502E-6</v>
      </c>
      <c r="AL59" s="95"/>
    </row>
    <row r="60" spans="2:41" s="1" customFormat="1" ht="8.5" customHeight="1" x14ac:dyDescent="0.2">
      <c r="B60" s="100"/>
      <c r="C60" s="100"/>
      <c r="D60" s="100"/>
      <c r="E60" s="100"/>
      <c r="F60" s="100"/>
      <c r="G60" s="100"/>
      <c r="H60" s="100"/>
      <c r="I60" s="100"/>
      <c r="J60" s="103">
        <v>15240329765.959999</v>
      </c>
      <c r="K60" s="103"/>
      <c r="L60" s="103"/>
      <c r="M60" s="103"/>
      <c r="N60" s="103"/>
      <c r="O60" s="103"/>
      <c r="P60" s="103"/>
      <c r="Q60" s="103"/>
      <c r="R60" s="103"/>
      <c r="S60" s="103"/>
      <c r="T60" s="96">
        <v>1</v>
      </c>
      <c r="U60" s="96"/>
      <c r="V60" s="96"/>
      <c r="W60" s="96"/>
      <c r="X60" s="96"/>
      <c r="Y60" s="96"/>
      <c r="Z60" s="96"/>
      <c r="AA60" s="96"/>
      <c r="AB60" s="96"/>
      <c r="AC60" s="94">
        <v>224504</v>
      </c>
      <c r="AD60" s="94"/>
      <c r="AE60" s="94"/>
      <c r="AF60" s="94"/>
      <c r="AG60" s="94"/>
      <c r="AH60" s="94"/>
      <c r="AI60" s="94"/>
      <c r="AJ60" s="94"/>
      <c r="AK60" s="96">
        <v>1</v>
      </c>
      <c r="AL60" s="96"/>
    </row>
    <row r="61" spans="2:41" s="1" customFormat="1" ht="5.25" customHeight="1" x14ac:dyDescent="0.2"/>
    <row r="62" spans="2:41" s="1" customFormat="1" ht="12.75" customHeight="1" x14ac:dyDescent="0.2">
      <c r="B62" s="73" t="s">
        <v>1167</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row>
    <row r="63" spans="2:41" s="1" customFormat="1" ht="6.4" customHeight="1" x14ac:dyDescent="0.2"/>
    <row r="64" spans="2:41" s="1" customFormat="1" ht="8.9" customHeight="1" x14ac:dyDescent="0.2">
      <c r="B64" s="71" t="s">
        <v>1044</v>
      </c>
      <c r="C64" s="71"/>
      <c r="D64" s="71"/>
      <c r="E64" s="71"/>
      <c r="F64" s="71"/>
      <c r="G64" s="71"/>
      <c r="H64" s="71"/>
      <c r="I64" s="71"/>
      <c r="J64" s="71"/>
      <c r="K64" s="71" t="s">
        <v>1041</v>
      </c>
      <c r="L64" s="71"/>
      <c r="M64" s="71"/>
      <c r="N64" s="71"/>
      <c r="O64" s="71"/>
      <c r="P64" s="71"/>
      <c r="Q64" s="71"/>
      <c r="R64" s="71"/>
      <c r="S64" s="71"/>
      <c r="T64" s="71" t="s">
        <v>1042</v>
      </c>
      <c r="U64" s="71"/>
      <c r="V64" s="71"/>
      <c r="W64" s="71"/>
      <c r="X64" s="71"/>
      <c r="Y64" s="71"/>
      <c r="Z64" s="71"/>
      <c r="AA64" s="71"/>
      <c r="AB64" s="71"/>
      <c r="AC64" s="71" t="s">
        <v>1043</v>
      </c>
      <c r="AD64" s="71"/>
      <c r="AE64" s="71"/>
      <c r="AF64" s="71"/>
      <c r="AG64" s="71"/>
      <c r="AH64" s="71" t="s">
        <v>1042</v>
      </c>
      <c r="AI64" s="71"/>
      <c r="AJ64" s="71"/>
      <c r="AK64" s="71"/>
      <c r="AL64" s="71"/>
      <c r="AM64" s="71"/>
      <c r="AN64" s="71"/>
    </row>
    <row r="65" spans="2:40" s="1" customFormat="1" ht="7.15" customHeight="1" x14ac:dyDescent="0.2">
      <c r="B65" s="97" t="s">
        <v>1074</v>
      </c>
      <c r="C65" s="97"/>
      <c r="D65" s="97"/>
      <c r="E65" s="97"/>
      <c r="F65" s="97"/>
      <c r="G65" s="97"/>
      <c r="H65" s="97"/>
      <c r="I65" s="97"/>
      <c r="J65" s="97"/>
      <c r="K65" s="102">
        <v>1633451.46</v>
      </c>
      <c r="L65" s="102"/>
      <c r="M65" s="102"/>
      <c r="N65" s="102"/>
      <c r="O65" s="102"/>
      <c r="P65" s="102"/>
      <c r="Q65" s="102"/>
      <c r="R65" s="102"/>
      <c r="S65" s="102"/>
      <c r="T65" s="95">
        <v>1.07179535159954E-4</v>
      </c>
      <c r="U65" s="95"/>
      <c r="V65" s="95"/>
      <c r="W65" s="95"/>
      <c r="X65" s="95"/>
      <c r="Y65" s="95"/>
      <c r="Z65" s="95"/>
      <c r="AA65" s="95"/>
      <c r="AB65" s="95"/>
      <c r="AC65" s="93">
        <v>1310</v>
      </c>
      <c r="AD65" s="93"/>
      <c r="AE65" s="93"/>
      <c r="AF65" s="93"/>
      <c r="AG65" s="93"/>
      <c r="AH65" s="95">
        <v>5.8350853436909796E-3</v>
      </c>
      <c r="AI65" s="95"/>
      <c r="AJ65" s="95"/>
      <c r="AK65" s="95"/>
      <c r="AL65" s="95"/>
      <c r="AM65" s="95"/>
      <c r="AN65" s="95"/>
    </row>
    <row r="66" spans="2:40" s="1" customFormat="1" ht="7.15" customHeight="1" x14ac:dyDescent="0.2">
      <c r="B66" s="97" t="s">
        <v>1045</v>
      </c>
      <c r="C66" s="97"/>
      <c r="D66" s="97"/>
      <c r="E66" s="97"/>
      <c r="F66" s="97"/>
      <c r="G66" s="97"/>
      <c r="H66" s="97"/>
      <c r="I66" s="97"/>
      <c r="J66" s="97"/>
      <c r="K66" s="102">
        <v>107785819.5</v>
      </c>
      <c r="L66" s="102"/>
      <c r="M66" s="102"/>
      <c r="N66" s="102"/>
      <c r="O66" s="102"/>
      <c r="P66" s="102"/>
      <c r="Q66" s="102"/>
      <c r="R66" s="102"/>
      <c r="S66" s="102"/>
      <c r="T66" s="95">
        <v>7.0724073005785501E-3</v>
      </c>
      <c r="U66" s="95"/>
      <c r="V66" s="95"/>
      <c r="W66" s="95"/>
      <c r="X66" s="95"/>
      <c r="Y66" s="95"/>
      <c r="Z66" s="95"/>
      <c r="AA66" s="95"/>
      <c r="AB66" s="95"/>
      <c r="AC66" s="93">
        <v>4229</v>
      </c>
      <c r="AD66" s="93"/>
      <c r="AE66" s="93"/>
      <c r="AF66" s="93"/>
      <c r="AG66" s="93"/>
      <c r="AH66" s="95">
        <v>1.8837080853793299E-2</v>
      </c>
      <c r="AI66" s="95"/>
      <c r="AJ66" s="95"/>
      <c r="AK66" s="95"/>
      <c r="AL66" s="95"/>
      <c r="AM66" s="95"/>
      <c r="AN66" s="95"/>
    </row>
    <row r="67" spans="2:40" s="1" customFormat="1" ht="7.15" customHeight="1" x14ac:dyDescent="0.2">
      <c r="B67" s="97" t="s">
        <v>1046</v>
      </c>
      <c r="C67" s="97"/>
      <c r="D67" s="97"/>
      <c r="E67" s="97"/>
      <c r="F67" s="97"/>
      <c r="G67" s="97"/>
      <c r="H67" s="97"/>
      <c r="I67" s="97"/>
      <c r="J67" s="97"/>
      <c r="K67" s="102">
        <v>143481899.03999999</v>
      </c>
      <c r="L67" s="102"/>
      <c r="M67" s="102"/>
      <c r="N67" s="102"/>
      <c r="O67" s="102"/>
      <c r="P67" s="102"/>
      <c r="Q67" s="102"/>
      <c r="R67" s="102"/>
      <c r="S67" s="102"/>
      <c r="T67" s="95">
        <v>9.4146190563719895E-3</v>
      </c>
      <c r="U67" s="95"/>
      <c r="V67" s="95"/>
      <c r="W67" s="95"/>
      <c r="X67" s="95"/>
      <c r="Y67" s="95"/>
      <c r="Z67" s="95"/>
      <c r="AA67" s="95"/>
      <c r="AB67" s="95"/>
      <c r="AC67" s="93">
        <v>4812</v>
      </c>
      <c r="AD67" s="93"/>
      <c r="AE67" s="93"/>
      <c r="AF67" s="93"/>
      <c r="AG67" s="93"/>
      <c r="AH67" s="95">
        <v>2.14339165449168E-2</v>
      </c>
      <c r="AI67" s="95"/>
      <c r="AJ67" s="95"/>
      <c r="AK67" s="95"/>
      <c r="AL67" s="95"/>
      <c r="AM67" s="95"/>
      <c r="AN67" s="95"/>
    </row>
    <row r="68" spans="2:40" s="1" customFormat="1" ht="7.15" customHeight="1" x14ac:dyDescent="0.2">
      <c r="B68" s="97" t="s">
        <v>1047</v>
      </c>
      <c r="C68" s="97"/>
      <c r="D68" s="97"/>
      <c r="E68" s="97"/>
      <c r="F68" s="97"/>
      <c r="G68" s="97"/>
      <c r="H68" s="97"/>
      <c r="I68" s="97"/>
      <c r="J68" s="97"/>
      <c r="K68" s="102">
        <v>241811882.27999899</v>
      </c>
      <c r="L68" s="102"/>
      <c r="M68" s="102"/>
      <c r="N68" s="102"/>
      <c r="O68" s="102"/>
      <c r="P68" s="102"/>
      <c r="Q68" s="102"/>
      <c r="R68" s="102"/>
      <c r="S68" s="102"/>
      <c r="T68" s="95">
        <v>1.58665780854754E-2</v>
      </c>
      <c r="U68" s="95"/>
      <c r="V68" s="95"/>
      <c r="W68" s="95"/>
      <c r="X68" s="95"/>
      <c r="Y68" s="95"/>
      <c r="Z68" s="95"/>
      <c r="AA68" s="95"/>
      <c r="AB68" s="95"/>
      <c r="AC68" s="93">
        <v>8493</v>
      </c>
      <c r="AD68" s="93"/>
      <c r="AE68" s="93"/>
      <c r="AF68" s="93"/>
      <c r="AG68" s="93"/>
      <c r="AH68" s="95">
        <v>3.7830060934326303E-2</v>
      </c>
      <c r="AI68" s="95"/>
      <c r="AJ68" s="95"/>
      <c r="AK68" s="95"/>
      <c r="AL68" s="95"/>
      <c r="AM68" s="95"/>
      <c r="AN68" s="95"/>
    </row>
    <row r="69" spans="2:40" s="1" customFormat="1" ht="7.15" customHeight="1" x14ac:dyDescent="0.2">
      <c r="B69" s="97" t="s">
        <v>1048</v>
      </c>
      <c r="C69" s="97"/>
      <c r="D69" s="97"/>
      <c r="E69" s="97"/>
      <c r="F69" s="97"/>
      <c r="G69" s="97"/>
      <c r="H69" s="97"/>
      <c r="I69" s="97"/>
      <c r="J69" s="97"/>
      <c r="K69" s="102">
        <v>274498852.92000002</v>
      </c>
      <c r="L69" s="102"/>
      <c r="M69" s="102"/>
      <c r="N69" s="102"/>
      <c r="O69" s="102"/>
      <c r="P69" s="102"/>
      <c r="Q69" s="102"/>
      <c r="R69" s="102"/>
      <c r="S69" s="102"/>
      <c r="T69" s="95">
        <v>1.8011346023043901E-2</v>
      </c>
      <c r="U69" s="95"/>
      <c r="V69" s="95"/>
      <c r="W69" s="95"/>
      <c r="X69" s="95"/>
      <c r="Y69" s="95"/>
      <c r="Z69" s="95"/>
      <c r="AA69" s="95"/>
      <c r="AB69" s="95"/>
      <c r="AC69" s="93">
        <v>9228</v>
      </c>
      <c r="AD69" s="93"/>
      <c r="AE69" s="93"/>
      <c r="AF69" s="93"/>
      <c r="AG69" s="93"/>
      <c r="AH69" s="95">
        <v>4.1103944695862898E-2</v>
      </c>
      <c r="AI69" s="95"/>
      <c r="AJ69" s="95"/>
      <c r="AK69" s="95"/>
      <c r="AL69" s="95"/>
      <c r="AM69" s="95"/>
      <c r="AN69" s="95"/>
    </row>
    <row r="70" spans="2:40" s="1" customFormat="1" ht="7.15" customHeight="1" x14ac:dyDescent="0.2">
      <c r="B70" s="97" t="s">
        <v>1049</v>
      </c>
      <c r="C70" s="97"/>
      <c r="D70" s="97"/>
      <c r="E70" s="97"/>
      <c r="F70" s="97"/>
      <c r="G70" s="97"/>
      <c r="H70" s="97"/>
      <c r="I70" s="97"/>
      <c r="J70" s="97"/>
      <c r="K70" s="102">
        <v>301495193.94999999</v>
      </c>
      <c r="L70" s="102"/>
      <c r="M70" s="102"/>
      <c r="N70" s="102"/>
      <c r="O70" s="102"/>
      <c r="P70" s="102"/>
      <c r="Q70" s="102"/>
      <c r="R70" s="102"/>
      <c r="S70" s="102"/>
      <c r="T70" s="95">
        <v>1.9782721147110899E-2</v>
      </c>
      <c r="U70" s="95"/>
      <c r="V70" s="95"/>
      <c r="W70" s="95"/>
      <c r="X70" s="95"/>
      <c r="Y70" s="95"/>
      <c r="Z70" s="95"/>
      <c r="AA70" s="95"/>
      <c r="AB70" s="95"/>
      <c r="AC70" s="93">
        <v>9575</v>
      </c>
      <c r="AD70" s="93"/>
      <c r="AE70" s="93"/>
      <c r="AF70" s="93"/>
      <c r="AG70" s="93"/>
      <c r="AH70" s="95">
        <v>4.26495741723978E-2</v>
      </c>
      <c r="AI70" s="95"/>
      <c r="AJ70" s="95"/>
      <c r="AK70" s="95"/>
      <c r="AL70" s="95"/>
      <c r="AM70" s="95"/>
      <c r="AN70" s="95"/>
    </row>
    <row r="71" spans="2:40" s="1" customFormat="1" ht="7.15" customHeight="1" x14ac:dyDescent="0.2">
      <c r="B71" s="97" t="s">
        <v>1050</v>
      </c>
      <c r="C71" s="97"/>
      <c r="D71" s="97"/>
      <c r="E71" s="97"/>
      <c r="F71" s="97"/>
      <c r="G71" s="97"/>
      <c r="H71" s="97"/>
      <c r="I71" s="97"/>
      <c r="J71" s="97"/>
      <c r="K71" s="102">
        <v>327725907.59000099</v>
      </c>
      <c r="L71" s="102"/>
      <c r="M71" s="102"/>
      <c r="N71" s="102"/>
      <c r="O71" s="102"/>
      <c r="P71" s="102"/>
      <c r="Q71" s="102"/>
      <c r="R71" s="102"/>
      <c r="S71" s="102"/>
      <c r="T71" s="95">
        <v>2.1503859340497498E-2</v>
      </c>
      <c r="U71" s="95"/>
      <c r="V71" s="95"/>
      <c r="W71" s="95"/>
      <c r="X71" s="95"/>
      <c r="Y71" s="95"/>
      <c r="Z71" s="95"/>
      <c r="AA71" s="95"/>
      <c r="AB71" s="95"/>
      <c r="AC71" s="93">
        <v>9187</v>
      </c>
      <c r="AD71" s="93"/>
      <c r="AE71" s="93"/>
      <c r="AF71" s="93"/>
      <c r="AG71" s="93"/>
      <c r="AH71" s="95">
        <v>4.0921319887396203E-2</v>
      </c>
      <c r="AI71" s="95"/>
      <c r="AJ71" s="95"/>
      <c r="AK71" s="95"/>
      <c r="AL71" s="95"/>
      <c r="AM71" s="95"/>
      <c r="AN71" s="95"/>
    </row>
    <row r="72" spans="2:40" s="1" customFormat="1" ht="7.15" customHeight="1" x14ac:dyDescent="0.2">
      <c r="B72" s="97" t="s">
        <v>1051</v>
      </c>
      <c r="C72" s="97"/>
      <c r="D72" s="97"/>
      <c r="E72" s="97"/>
      <c r="F72" s="97"/>
      <c r="G72" s="97"/>
      <c r="H72" s="97"/>
      <c r="I72" s="97"/>
      <c r="J72" s="97"/>
      <c r="K72" s="102">
        <v>460884899.10000098</v>
      </c>
      <c r="L72" s="102"/>
      <c r="M72" s="102"/>
      <c r="N72" s="102"/>
      <c r="O72" s="102"/>
      <c r="P72" s="102"/>
      <c r="Q72" s="102"/>
      <c r="R72" s="102"/>
      <c r="S72" s="102"/>
      <c r="T72" s="95">
        <v>3.0241136916171502E-2</v>
      </c>
      <c r="U72" s="95"/>
      <c r="V72" s="95"/>
      <c r="W72" s="95"/>
      <c r="X72" s="95"/>
      <c r="Y72" s="95"/>
      <c r="Z72" s="95"/>
      <c r="AA72" s="95"/>
      <c r="AB72" s="95"/>
      <c r="AC72" s="93">
        <v>11642</v>
      </c>
      <c r="AD72" s="93"/>
      <c r="AE72" s="93"/>
      <c r="AF72" s="93"/>
      <c r="AG72" s="93"/>
      <c r="AH72" s="95">
        <v>5.1856537077290397E-2</v>
      </c>
      <c r="AI72" s="95"/>
      <c r="AJ72" s="95"/>
      <c r="AK72" s="95"/>
      <c r="AL72" s="95"/>
      <c r="AM72" s="95"/>
      <c r="AN72" s="95"/>
    </row>
    <row r="73" spans="2:40" s="1" customFormat="1" ht="7.15" customHeight="1" x14ac:dyDescent="0.2">
      <c r="B73" s="97" t="s">
        <v>1052</v>
      </c>
      <c r="C73" s="97"/>
      <c r="D73" s="97"/>
      <c r="E73" s="97"/>
      <c r="F73" s="97"/>
      <c r="G73" s="97"/>
      <c r="H73" s="97"/>
      <c r="I73" s="97"/>
      <c r="J73" s="97"/>
      <c r="K73" s="102">
        <v>623576793.48999798</v>
      </c>
      <c r="L73" s="102"/>
      <c r="M73" s="102"/>
      <c r="N73" s="102"/>
      <c r="O73" s="102"/>
      <c r="P73" s="102"/>
      <c r="Q73" s="102"/>
      <c r="R73" s="102"/>
      <c r="S73" s="102"/>
      <c r="T73" s="95">
        <v>4.09162270807805E-2</v>
      </c>
      <c r="U73" s="95"/>
      <c r="V73" s="95"/>
      <c r="W73" s="95"/>
      <c r="X73" s="95"/>
      <c r="Y73" s="95"/>
      <c r="Z73" s="95"/>
      <c r="AA73" s="95"/>
      <c r="AB73" s="95"/>
      <c r="AC73" s="93">
        <v>13893</v>
      </c>
      <c r="AD73" s="93"/>
      <c r="AE73" s="93"/>
      <c r="AF73" s="93"/>
      <c r="AG73" s="93"/>
      <c r="AH73" s="95">
        <v>6.1883084488472399E-2</v>
      </c>
      <c r="AI73" s="95"/>
      <c r="AJ73" s="95"/>
      <c r="AK73" s="95"/>
      <c r="AL73" s="95"/>
      <c r="AM73" s="95"/>
      <c r="AN73" s="95"/>
    </row>
    <row r="74" spans="2:40" s="1" customFormat="1" ht="7.15" customHeight="1" x14ac:dyDescent="0.2">
      <c r="B74" s="97" t="s">
        <v>1053</v>
      </c>
      <c r="C74" s="97"/>
      <c r="D74" s="97"/>
      <c r="E74" s="97"/>
      <c r="F74" s="97"/>
      <c r="G74" s="97"/>
      <c r="H74" s="97"/>
      <c r="I74" s="97"/>
      <c r="J74" s="97"/>
      <c r="K74" s="102">
        <v>457618615.12000102</v>
      </c>
      <c r="L74" s="102"/>
      <c r="M74" s="102"/>
      <c r="N74" s="102"/>
      <c r="O74" s="102"/>
      <c r="P74" s="102"/>
      <c r="Q74" s="102"/>
      <c r="R74" s="102"/>
      <c r="S74" s="102"/>
      <c r="T74" s="95">
        <v>3.0026818457833698E-2</v>
      </c>
      <c r="U74" s="95"/>
      <c r="V74" s="95"/>
      <c r="W74" s="95"/>
      <c r="X74" s="95"/>
      <c r="Y74" s="95"/>
      <c r="Z74" s="95"/>
      <c r="AA74" s="95"/>
      <c r="AB74" s="95"/>
      <c r="AC74" s="93">
        <v>9595</v>
      </c>
      <c r="AD74" s="93"/>
      <c r="AE74" s="93"/>
      <c r="AF74" s="93"/>
      <c r="AG74" s="93"/>
      <c r="AH74" s="95">
        <v>4.2738659444820602E-2</v>
      </c>
      <c r="AI74" s="95"/>
      <c r="AJ74" s="95"/>
      <c r="AK74" s="95"/>
      <c r="AL74" s="95"/>
      <c r="AM74" s="95"/>
      <c r="AN74" s="95"/>
    </row>
    <row r="75" spans="2:40" s="1" customFormat="1" ht="7.15" customHeight="1" x14ac:dyDescent="0.2">
      <c r="B75" s="97" t="s">
        <v>1054</v>
      </c>
      <c r="C75" s="97"/>
      <c r="D75" s="97"/>
      <c r="E75" s="97"/>
      <c r="F75" s="97"/>
      <c r="G75" s="97"/>
      <c r="H75" s="97"/>
      <c r="I75" s="97"/>
      <c r="J75" s="97"/>
      <c r="K75" s="102">
        <v>533740721.21999902</v>
      </c>
      <c r="L75" s="102"/>
      <c r="M75" s="102"/>
      <c r="N75" s="102"/>
      <c r="O75" s="102"/>
      <c r="P75" s="102"/>
      <c r="Q75" s="102"/>
      <c r="R75" s="102"/>
      <c r="S75" s="102"/>
      <c r="T75" s="95">
        <v>3.5021599231542501E-2</v>
      </c>
      <c r="U75" s="95"/>
      <c r="V75" s="95"/>
      <c r="W75" s="95"/>
      <c r="X75" s="95"/>
      <c r="Y75" s="95"/>
      <c r="Z75" s="95"/>
      <c r="AA75" s="95"/>
      <c r="AB75" s="95"/>
      <c r="AC75" s="93">
        <v>9824</v>
      </c>
      <c r="AD75" s="93"/>
      <c r="AE75" s="93"/>
      <c r="AF75" s="93"/>
      <c r="AG75" s="93"/>
      <c r="AH75" s="95">
        <v>4.3758685814061199E-2</v>
      </c>
      <c r="AI75" s="95"/>
      <c r="AJ75" s="95"/>
      <c r="AK75" s="95"/>
      <c r="AL75" s="95"/>
      <c r="AM75" s="95"/>
      <c r="AN75" s="95"/>
    </row>
    <row r="76" spans="2:40" s="1" customFormat="1" ht="7.15" customHeight="1" x14ac:dyDescent="0.2">
      <c r="B76" s="97" t="s">
        <v>1055</v>
      </c>
      <c r="C76" s="97"/>
      <c r="D76" s="97"/>
      <c r="E76" s="97"/>
      <c r="F76" s="97"/>
      <c r="G76" s="97"/>
      <c r="H76" s="97"/>
      <c r="I76" s="97"/>
      <c r="J76" s="97"/>
      <c r="K76" s="102">
        <v>603659481.41999996</v>
      </c>
      <c r="L76" s="102"/>
      <c r="M76" s="102"/>
      <c r="N76" s="102"/>
      <c r="O76" s="102"/>
      <c r="P76" s="102"/>
      <c r="Q76" s="102"/>
      <c r="R76" s="102"/>
      <c r="S76" s="102"/>
      <c r="T76" s="95">
        <v>3.9609345118522397E-2</v>
      </c>
      <c r="U76" s="95"/>
      <c r="V76" s="95"/>
      <c r="W76" s="95"/>
      <c r="X76" s="95"/>
      <c r="Y76" s="95"/>
      <c r="Z76" s="95"/>
      <c r="AA76" s="95"/>
      <c r="AB76" s="95"/>
      <c r="AC76" s="93">
        <v>9909</v>
      </c>
      <c r="AD76" s="93"/>
      <c r="AE76" s="93"/>
      <c r="AF76" s="93"/>
      <c r="AG76" s="93"/>
      <c r="AH76" s="95">
        <v>4.4137298221858003E-2</v>
      </c>
      <c r="AI76" s="95"/>
      <c r="AJ76" s="95"/>
      <c r="AK76" s="95"/>
      <c r="AL76" s="95"/>
      <c r="AM76" s="95"/>
      <c r="AN76" s="95"/>
    </row>
    <row r="77" spans="2:40" s="1" customFormat="1" ht="7.15" customHeight="1" x14ac:dyDescent="0.2">
      <c r="B77" s="97" t="s">
        <v>1056</v>
      </c>
      <c r="C77" s="97"/>
      <c r="D77" s="97"/>
      <c r="E77" s="97"/>
      <c r="F77" s="97"/>
      <c r="G77" s="97"/>
      <c r="H77" s="97"/>
      <c r="I77" s="97"/>
      <c r="J77" s="97"/>
      <c r="K77" s="102">
        <v>611761253.41000104</v>
      </c>
      <c r="L77" s="102"/>
      <c r="M77" s="102"/>
      <c r="N77" s="102"/>
      <c r="O77" s="102"/>
      <c r="P77" s="102"/>
      <c r="Q77" s="102"/>
      <c r="R77" s="102"/>
      <c r="S77" s="102"/>
      <c r="T77" s="95">
        <v>4.0140945950946499E-2</v>
      </c>
      <c r="U77" s="95"/>
      <c r="V77" s="95"/>
      <c r="W77" s="95"/>
      <c r="X77" s="95"/>
      <c r="Y77" s="95"/>
      <c r="Z77" s="95"/>
      <c r="AA77" s="95"/>
      <c r="AB77" s="95"/>
      <c r="AC77" s="93">
        <v>9276</v>
      </c>
      <c r="AD77" s="93"/>
      <c r="AE77" s="93"/>
      <c r="AF77" s="93"/>
      <c r="AG77" s="93"/>
      <c r="AH77" s="95">
        <v>4.1317749349677503E-2</v>
      </c>
      <c r="AI77" s="95"/>
      <c r="AJ77" s="95"/>
      <c r="AK77" s="95"/>
      <c r="AL77" s="95"/>
      <c r="AM77" s="95"/>
      <c r="AN77" s="95"/>
    </row>
    <row r="78" spans="2:40" s="1" customFormat="1" ht="7.15" customHeight="1" x14ac:dyDescent="0.2">
      <c r="B78" s="97" t="s">
        <v>1057</v>
      </c>
      <c r="C78" s="97"/>
      <c r="D78" s="97"/>
      <c r="E78" s="97"/>
      <c r="F78" s="97"/>
      <c r="G78" s="97"/>
      <c r="H78" s="97"/>
      <c r="I78" s="97"/>
      <c r="J78" s="97"/>
      <c r="K78" s="102">
        <v>938985073.219998</v>
      </c>
      <c r="L78" s="102"/>
      <c r="M78" s="102"/>
      <c r="N78" s="102"/>
      <c r="O78" s="102"/>
      <c r="P78" s="102"/>
      <c r="Q78" s="102"/>
      <c r="R78" s="102"/>
      <c r="S78" s="102"/>
      <c r="T78" s="95">
        <v>6.1611860611918402E-2</v>
      </c>
      <c r="U78" s="95"/>
      <c r="V78" s="95"/>
      <c r="W78" s="95"/>
      <c r="X78" s="95"/>
      <c r="Y78" s="95"/>
      <c r="Z78" s="95"/>
      <c r="AA78" s="95"/>
      <c r="AB78" s="95"/>
      <c r="AC78" s="93">
        <v>13564</v>
      </c>
      <c r="AD78" s="93"/>
      <c r="AE78" s="93"/>
      <c r="AF78" s="93"/>
      <c r="AG78" s="93"/>
      <c r="AH78" s="95">
        <v>6.0417631757117903E-2</v>
      </c>
      <c r="AI78" s="95"/>
      <c r="AJ78" s="95"/>
      <c r="AK78" s="95"/>
      <c r="AL78" s="95"/>
      <c r="AM78" s="95"/>
      <c r="AN78" s="95"/>
    </row>
    <row r="79" spans="2:40" s="1" customFormat="1" ht="7.15" customHeight="1" x14ac:dyDescent="0.2">
      <c r="B79" s="97" t="s">
        <v>1058</v>
      </c>
      <c r="C79" s="97"/>
      <c r="D79" s="97"/>
      <c r="E79" s="97"/>
      <c r="F79" s="97"/>
      <c r="G79" s="97"/>
      <c r="H79" s="97"/>
      <c r="I79" s="97"/>
      <c r="J79" s="97"/>
      <c r="K79" s="102">
        <v>608054334.66000295</v>
      </c>
      <c r="L79" s="102"/>
      <c r="M79" s="102"/>
      <c r="N79" s="102"/>
      <c r="O79" s="102"/>
      <c r="P79" s="102"/>
      <c r="Q79" s="102"/>
      <c r="R79" s="102"/>
      <c r="S79" s="102"/>
      <c r="T79" s="95">
        <v>3.9897715075570203E-2</v>
      </c>
      <c r="U79" s="95"/>
      <c r="V79" s="95"/>
      <c r="W79" s="95"/>
      <c r="X79" s="95"/>
      <c r="Y79" s="95"/>
      <c r="Z79" s="95"/>
      <c r="AA79" s="95"/>
      <c r="AB79" s="95"/>
      <c r="AC79" s="93">
        <v>8517</v>
      </c>
      <c r="AD79" s="93"/>
      <c r="AE79" s="93"/>
      <c r="AF79" s="93"/>
      <c r="AG79" s="93"/>
      <c r="AH79" s="95">
        <v>3.7936963261233698E-2</v>
      </c>
      <c r="AI79" s="95"/>
      <c r="AJ79" s="95"/>
      <c r="AK79" s="95"/>
      <c r="AL79" s="95"/>
      <c r="AM79" s="95"/>
      <c r="AN79" s="95"/>
    </row>
    <row r="80" spans="2:40" s="1" customFormat="1" ht="7.15" customHeight="1" x14ac:dyDescent="0.2">
      <c r="B80" s="97" t="s">
        <v>1059</v>
      </c>
      <c r="C80" s="97"/>
      <c r="D80" s="97"/>
      <c r="E80" s="97"/>
      <c r="F80" s="97"/>
      <c r="G80" s="97"/>
      <c r="H80" s="97"/>
      <c r="I80" s="97"/>
      <c r="J80" s="97"/>
      <c r="K80" s="102">
        <v>747047594.88999999</v>
      </c>
      <c r="L80" s="102"/>
      <c r="M80" s="102"/>
      <c r="N80" s="102"/>
      <c r="O80" s="102"/>
      <c r="P80" s="102"/>
      <c r="Q80" s="102"/>
      <c r="R80" s="102"/>
      <c r="S80" s="102"/>
      <c r="T80" s="95">
        <v>4.9017810399258302E-2</v>
      </c>
      <c r="U80" s="95"/>
      <c r="V80" s="95"/>
      <c r="W80" s="95"/>
      <c r="X80" s="95"/>
      <c r="Y80" s="95"/>
      <c r="Z80" s="95"/>
      <c r="AA80" s="95"/>
      <c r="AB80" s="95"/>
      <c r="AC80" s="93">
        <v>9507</v>
      </c>
      <c r="AD80" s="93"/>
      <c r="AE80" s="93"/>
      <c r="AF80" s="93"/>
      <c r="AG80" s="93"/>
      <c r="AH80" s="95">
        <v>4.23466842461604E-2</v>
      </c>
      <c r="AI80" s="95"/>
      <c r="AJ80" s="95"/>
      <c r="AK80" s="95"/>
      <c r="AL80" s="95"/>
      <c r="AM80" s="95"/>
      <c r="AN80" s="95"/>
    </row>
    <row r="81" spans="2:40" s="1" customFormat="1" ht="7.15" customHeight="1" x14ac:dyDescent="0.2">
      <c r="B81" s="97" t="s">
        <v>1060</v>
      </c>
      <c r="C81" s="97"/>
      <c r="D81" s="97"/>
      <c r="E81" s="97"/>
      <c r="F81" s="97"/>
      <c r="G81" s="97"/>
      <c r="H81" s="97"/>
      <c r="I81" s="97"/>
      <c r="J81" s="97"/>
      <c r="K81" s="102">
        <v>792802156.45000196</v>
      </c>
      <c r="L81" s="102"/>
      <c r="M81" s="102"/>
      <c r="N81" s="102"/>
      <c r="O81" s="102"/>
      <c r="P81" s="102"/>
      <c r="Q81" s="102"/>
      <c r="R81" s="102"/>
      <c r="S81" s="102"/>
      <c r="T81" s="95">
        <v>5.2020013255931197E-2</v>
      </c>
      <c r="U81" s="95"/>
      <c r="V81" s="95"/>
      <c r="W81" s="95"/>
      <c r="X81" s="95"/>
      <c r="Y81" s="95"/>
      <c r="Z81" s="95"/>
      <c r="AA81" s="95"/>
      <c r="AB81" s="95"/>
      <c r="AC81" s="93">
        <v>9599</v>
      </c>
      <c r="AD81" s="93"/>
      <c r="AE81" s="93"/>
      <c r="AF81" s="93"/>
      <c r="AG81" s="93"/>
      <c r="AH81" s="95">
        <v>4.2756476499305099E-2</v>
      </c>
      <c r="AI81" s="95"/>
      <c r="AJ81" s="95"/>
      <c r="AK81" s="95"/>
      <c r="AL81" s="95"/>
      <c r="AM81" s="95"/>
      <c r="AN81" s="95"/>
    </row>
    <row r="82" spans="2:40" s="1" customFormat="1" ht="7.15" customHeight="1" x14ac:dyDescent="0.2">
      <c r="B82" s="97" t="s">
        <v>1061</v>
      </c>
      <c r="C82" s="97"/>
      <c r="D82" s="97"/>
      <c r="E82" s="97"/>
      <c r="F82" s="97"/>
      <c r="G82" s="97"/>
      <c r="H82" s="97"/>
      <c r="I82" s="97"/>
      <c r="J82" s="97"/>
      <c r="K82" s="102">
        <v>809256955.05999994</v>
      </c>
      <c r="L82" s="102"/>
      <c r="M82" s="102"/>
      <c r="N82" s="102"/>
      <c r="O82" s="102"/>
      <c r="P82" s="102"/>
      <c r="Q82" s="102"/>
      <c r="R82" s="102"/>
      <c r="S82" s="102"/>
      <c r="T82" s="95">
        <v>5.3099701088326401E-2</v>
      </c>
      <c r="U82" s="95"/>
      <c r="V82" s="95"/>
      <c r="W82" s="95"/>
      <c r="X82" s="95"/>
      <c r="Y82" s="95"/>
      <c r="Z82" s="95"/>
      <c r="AA82" s="95"/>
      <c r="AB82" s="95"/>
      <c r="AC82" s="93">
        <v>9505</v>
      </c>
      <c r="AD82" s="93"/>
      <c r="AE82" s="93"/>
      <c r="AF82" s="93"/>
      <c r="AG82" s="93"/>
      <c r="AH82" s="95">
        <v>4.2337775718918197E-2</v>
      </c>
      <c r="AI82" s="95"/>
      <c r="AJ82" s="95"/>
      <c r="AK82" s="95"/>
      <c r="AL82" s="95"/>
      <c r="AM82" s="95"/>
      <c r="AN82" s="95"/>
    </row>
    <row r="83" spans="2:40" s="1" customFormat="1" ht="7.15" customHeight="1" x14ac:dyDescent="0.2">
      <c r="B83" s="97" t="s">
        <v>1062</v>
      </c>
      <c r="C83" s="97"/>
      <c r="D83" s="97"/>
      <c r="E83" s="97"/>
      <c r="F83" s="97"/>
      <c r="G83" s="97"/>
      <c r="H83" s="97"/>
      <c r="I83" s="97"/>
      <c r="J83" s="97"/>
      <c r="K83" s="102">
        <v>1590529305.24999</v>
      </c>
      <c r="L83" s="102"/>
      <c r="M83" s="102"/>
      <c r="N83" s="102"/>
      <c r="O83" s="102"/>
      <c r="P83" s="102"/>
      <c r="Q83" s="102"/>
      <c r="R83" s="102"/>
      <c r="S83" s="102"/>
      <c r="T83" s="95">
        <v>0.104363181747059</v>
      </c>
      <c r="U83" s="95"/>
      <c r="V83" s="95"/>
      <c r="W83" s="95"/>
      <c r="X83" s="95"/>
      <c r="Y83" s="95"/>
      <c r="Z83" s="95"/>
      <c r="AA83" s="95"/>
      <c r="AB83" s="95"/>
      <c r="AC83" s="93">
        <v>17402</v>
      </c>
      <c r="AD83" s="93"/>
      <c r="AE83" s="93"/>
      <c r="AF83" s="93"/>
      <c r="AG83" s="93"/>
      <c r="AH83" s="95">
        <v>7.7513095535046206E-2</v>
      </c>
      <c r="AI83" s="95"/>
      <c r="AJ83" s="95"/>
      <c r="AK83" s="95"/>
      <c r="AL83" s="95"/>
      <c r="AM83" s="95"/>
      <c r="AN83" s="95"/>
    </row>
    <row r="84" spans="2:40" s="1" customFormat="1" ht="7.15" customHeight="1" x14ac:dyDescent="0.2">
      <c r="B84" s="97" t="s">
        <v>1063</v>
      </c>
      <c r="C84" s="97"/>
      <c r="D84" s="97"/>
      <c r="E84" s="97"/>
      <c r="F84" s="97"/>
      <c r="G84" s="97"/>
      <c r="H84" s="97"/>
      <c r="I84" s="97"/>
      <c r="J84" s="97"/>
      <c r="K84" s="102">
        <v>811566772.67000103</v>
      </c>
      <c r="L84" s="102"/>
      <c r="M84" s="102"/>
      <c r="N84" s="102"/>
      <c r="O84" s="102"/>
      <c r="P84" s="102"/>
      <c r="Q84" s="102"/>
      <c r="R84" s="102"/>
      <c r="S84" s="102"/>
      <c r="T84" s="95">
        <v>5.3251260644154398E-2</v>
      </c>
      <c r="U84" s="95"/>
      <c r="V84" s="95"/>
      <c r="W84" s="95"/>
      <c r="X84" s="95"/>
      <c r="Y84" s="95"/>
      <c r="Z84" s="95"/>
      <c r="AA84" s="95"/>
      <c r="AB84" s="95"/>
      <c r="AC84" s="93">
        <v>8741</v>
      </c>
      <c r="AD84" s="93"/>
      <c r="AE84" s="93"/>
      <c r="AF84" s="93"/>
      <c r="AG84" s="93"/>
      <c r="AH84" s="95">
        <v>3.8934718312368603E-2</v>
      </c>
      <c r="AI84" s="95"/>
      <c r="AJ84" s="95"/>
      <c r="AK84" s="95"/>
      <c r="AL84" s="95"/>
      <c r="AM84" s="95"/>
      <c r="AN84" s="95"/>
    </row>
    <row r="85" spans="2:40" s="1" customFormat="1" ht="7.15" customHeight="1" x14ac:dyDescent="0.2">
      <c r="B85" s="97" t="s">
        <v>1064</v>
      </c>
      <c r="C85" s="97"/>
      <c r="D85" s="97"/>
      <c r="E85" s="97"/>
      <c r="F85" s="97"/>
      <c r="G85" s="97"/>
      <c r="H85" s="97"/>
      <c r="I85" s="97"/>
      <c r="J85" s="97"/>
      <c r="K85" s="102">
        <v>781046756.92999899</v>
      </c>
      <c r="L85" s="102"/>
      <c r="M85" s="102"/>
      <c r="N85" s="102"/>
      <c r="O85" s="102"/>
      <c r="P85" s="102"/>
      <c r="Q85" s="102"/>
      <c r="R85" s="102"/>
      <c r="S85" s="102"/>
      <c r="T85" s="95">
        <v>5.1248678271680399E-2</v>
      </c>
      <c r="U85" s="95"/>
      <c r="V85" s="95"/>
      <c r="W85" s="95"/>
      <c r="X85" s="95"/>
      <c r="Y85" s="95"/>
      <c r="Z85" s="95"/>
      <c r="AA85" s="95"/>
      <c r="AB85" s="95"/>
      <c r="AC85" s="93">
        <v>7884</v>
      </c>
      <c r="AD85" s="93"/>
      <c r="AE85" s="93"/>
      <c r="AF85" s="93"/>
      <c r="AG85" s="93"/>
      <c r="AH85" s="95">
        <v>3.5117414389053199E-2</v>
      </c>
      <c r="AI85" s="95"/>
      <c r="AJ85" s="95"/>
      <c r="AK85" s="95"/>
      <c r="AL85" s="95"/>
      <c r="AM85" s="95"/>
      <c r="AN85" s="95"/>
    </row>
    <row r="86" spans="2:40" s="1" customFormat="1" ht="7.15" customHeight="1" x14ac:dyDescent="0.2">
      <c r="B86" s="97" t="s">
        <v>1065</v>
      </c>
      <c r="C86" s="97"/>
      <c r="D86" s="97"/>
      <c r="E86" s="97"/>
      <c r="F86" s="97"/>
      <c r="G86" s="97"/>
      <c r="H86" s="97"/>
      <c r="I86" s="97"/>
      <c r="J86" s="97"/>
      <c r="K86" s="102">
        <v>443169687.46000099</v>
      </c>
      <c r="L86" s="102"/>
      <c r="M86" s="102"/>
      <c r="N86" s="102"/>
      <c r="O86" s="102"/>
      <c r="P86" s="102"/>
      <c r="Q86" s="102"/>
      <c r="R86" s="102"/>
      <c r="S86" s="102"/>
      <c r="T86" s="95">
        <v>2.9078746606247399E-2</v>
      </c>
      <c r="U86" s="95"/>
      <c r="V86" s="95"/>
      <c r="W86" s="95"/>
      <c r="X86" s="95"/>
      <c r="Y86" s="95"/>
      <c r="Z86" s="95"/>
      <c r="AA86" s="95"/>
      <c r="AB86" s="95"/>
      <c r="AC86" s="93">
        <v>4513</v>
      </c>
      <c r="AD86" s="93"/>
      <c r="AE86" s="93"/>
      <c r="AF86" s="93"/>
      <c r="AG86" s="93"/>
      <c r="AH86" s="95">
        <v>2.01020917221965E-2</v>
      </c>
      <c r="AI86" s="95"/>
      <c r="AJ86" s="95"/>
      <c r="AK86" s="95"/>
      <c r="AL86" s="95"/>
      <c r="AM86" s="95"/>
      <c r="AN86" s="95"/>
    </row>
    <row r="87" spans="2:40" s="1" customFormat="1" ht="7.15" customHeight="1" x14ac:dyDescent="0.2">
      <c r="B87" s="97" t="s">
        <v>1066</v>
      </c>
      <c r="C87" s="97"/>
      <c r="D87" s="97"/>
      <c r="E87" s="97"/>
      <c r="F87" s="97"/>
      <c r="G87" s="97"/>
      <c r="H87" s="97"/>
      <c r="I87" s="97"/>
      <c r="J87" s="97"/>
      <c r="K87" s="102">
        <v>596081279.20000005</v>
      </c>
      <c r="L87" s="102"/>
      <c r="M87" s="102"/>
      <c r="N87" s="102"/>
      <c r="O87" s="102"/>
      <c r="P87" s="102"/>
      <c r="Q87" s="102"/>
      <c r="R87" s="102"/>
      <c r="S87" s="102"/>
      <c r="T87" s="95">
        <v>3.9112098514520098E-2</v>
      </c>
      <c r="U87" s="95"/>
      <c r="V87" s="95"/>
      <c r="W87" s="95"/>
      <c r="X87" s="95"/>
      <c r="Y87" s="95"/>
      <c r="Z87" s="95"/>
      <c r="AA87" s="95"/>
      <c r="AB87" s="95"/>
      <c r="AC87" s="93">
        <v>5707</v>
      </c>
      <c r="AD87" s="93"/>
      <c r="AE87" s="93"/>
      <c r="AF87" s="93"/>
      <c r="AG87" s="93"/>
      <c r="AH87" s="95">
        <v>2.5420482485835401E-2</v>
      </c>
      <c r="AI87" s="95"/>
      <c r="AJ87" s="95"/>
      <c r="AK87" s="95"/>
      <c r="AL87" s="95"/>
      <c r="AM87" s="95"/>
      <c r="AN87" s="95"/>
    </row>
    <row r="88" spans="2:40" s="1" customFormat="1" ht="7.15" customHeight="1" x14ac:dyDescent="0.2">
      <c r="B88" s="97" t="s">
        <v>1067</v>
      </c>
      <c r="C88" s="97"/>
      <c r="D88" s="97"/>
      <c r="E88" s="97"/>
      <c r="F88" s="97"/>
      <c r="G88" s="97"/>
      <c r="H88" s="97"/>
      <c r="I88" s="97"/>
      <c r="J88" s="97"/>
      <c r="K88" s="102">
        <v>1432358132.99</v>
      </c>
      <c r="L88" s="102"/>
      <c r="M88" s="102"/>
      <c r="N88" s="102"/>
      <c r="O88" s="102"/>
      <c r="P88" s="102"/>
      <c r="Q88" s="102"/>
      <c r="R88" s="102"/>
      <c r="S88" s="102"/>
      <c r="T88" s="95">
        <v>9.3984720474306505E-2</v>
      </c>
      <c r="U88" s="95"/>
      <c r="V88" s="95"/>
      <c r="W88" s="95"/>
      <c r="X88" s="95"/>
      <c r="Y88" s="95"/>
      <c r="Z88" s="95"/>
      <c r="AA88" s="95"/>
      <c r="AB88" s="95"/>
      <c r="AC88" s="93">
        <v>11707</v>
      </c>
      <c r="AD88" s="93"/>
      <c r="AE88" s="93"/>
      <c r="AF88" s="93"/>
      <c r="AG88" s="93"/>
      <c r="AH88" s="95">
        <v>5.2146064212664399E-2</v>
      </c>
      <c r="AI88" s="95"/>
      <c r="AJ88" s="95"/>
      <c r="AK88" s="95"/>
      <c r="AL88" s="95"/>
      <c r="AM88" s="95"/>
      <c r="AN88" s="95"/>
    </row>
    <row r="89" spans="2:40" s="1" customFormat="1" ht="7.15" customHeight="1" x14ac:dyDescent="0.2">
      <c r="B89" s="97" t="s">
        <v>1068</v>
      </c>
      <c r="C89" s="97"/>
      <c r="D89" s="97"/>
      <c r="E89" s="97"/>
      <c r="F89" s="97"/>
      <c r="G89" s="97"/>
      <c r="H89" s="97"/>
      <c r="I89" s="97"/>
      <c r="J89" s="97"/>
      <c r="K89" s="102">
        <v>693793111.48000097</v>
      </c>
      <c r="L89" s="102"/>
      <c r="M89" s="102"/>
      <c r="N89" s="102"/>
      <c r="O89" s="102"/>
      <c r="P89" s="102"/>
      <c r="Q89" s="102"/>
      <c r="R89" s="102"/>
      <c r="S89" s="102"/>
      <c r="T89" s="95">
        <v>4.5523497334658797E-2</v>
      </c>
      <c r="U89" s="95"/>
      <c r="V89" s="95"/>
      <c r="W89" s="95"/>
      <c r="X89" s="95"/>
      <c r="Y89" s="95"/>
      <c r="Z89" s="95"/>
      <c r="AA89" s="95"/>
      <c r="AB89" s="95"/>
      <c r="AC89" s="93">
        <v>4866</v>
      </c>
      <c r="AD89" s="93"/>
      <c r="AE89" s="93"/>
      <c r="AF89" s="93"/>
      <c r="AG89" s="93"/>
      <c r="AH89" s="95">
        <v>2.1674446780458299E-2</v>
      </c>
      <c r="AI89" s="95"/>
      <c r="AJ89" s="95"/>
      <c r="AK89" s="95"/>
      <c r="AL89" s="95"/>
      <c r="AM89" s="95"/>
      <c r="AN89" s="95"/>
    </row>
    <row r="90" spans="2:40" s="1" customFormat="1" ht="7.15" customHeight="1" x14ac:dyDescent="0.2">
      <c r="B90" s="97" t="s">
        <v>1069</v>
      </c>
      <c r="C90" s="97"/>
      <c r="D90" s="97"/>
      <c r="E90" s="97"/>
      <c r="F90" s="97"/>
      <c r="G90" s="97"/>
      <c r="H90" s="97"/>
      <c r="I90" s="97"/>
      <c r="J90" s="97"/>
      <c r="K90" s="102">
        <v>282461776.5</v>
      </c>
      <c r="L90" s="102"/>
      <c r="M90" s="102"/>
      <c r="N90" s="102"/>
      <c r="O90" s="102"/>
      <c r="P90" s="102"/>
      <c r="Q90" s="102"/>
      <c r="R90" s="102"/>
      <c r="S90" s="102"/>
      <c r="T90" s="95">
        <v>1.8533836264546698E-2</v>
      </c>
      <c r="U90" s="95"/>
      <c r="V90" s="95"/>
      <c r="W90" s="95"/>
      <c r="X90" s="95"/>
      <c r="Y90" s="95"/>
      <c r="Z90" s="95"/>
      <c r="AA90" s="95"/>
      <c r="AB90" s="95"/>
      <c r="AC90" s="93">
        <v>1813</v>
      </c>
      <c r="AD90" s="93"/>
      <c r="AE90" s="93"/>
      <c r="AF90" s="93"/>
      <c r="AG90" s="93"/>
      <c r="AH90" s="95">
        <v>8.0755799451234702E-3</v>
      </c>
      <c r="AI90" s="95"/>
      <c r="AJ90" s="95"/>
      <c r="AK90" s="95"/>
      <c r="AL90" s="95"/>
      <c r="AM90" s="95"/>
      <c r="AN90" s="95"/>
    </row>
    <row r="91" spans="2:40" s="1" customFormat="1" ht="7.15" customHeight="1" x14ac:dyDescent="0.2">
      <c r="B91" s="97" t="s">
        <v>1072</v>
      </c>
      <c r="C91" s="97"/>
      <c r="D91" s="97"/>
      <c r="E91" s="97"/>
      <c r="F91" s="97"/>
      <c r="G91" s="97"/>
      <c r="H91" s="97"/>
      <c r="I91" s="97"/>
      <c r="J91" s="97"/>
      <c r="K91" s="102">
        <v>7366087.6600000001</v>
      </c>
      <c r="L91" s="102"/>
      <c r="M91" s="102"/>
      <c r="N91" s="102"/>
      <c r="O91" s="102"/>
      <c r="P91" s="102"/>
      <c r="Q91" s="102"/>
      <c r="R91" s="102"/>
      <c r="S91" s="102"/>
      <c r="T91" s="95">
        <v>4.8332862694693799E-4</v>
      </c>
      <c r="U91" s="95"/>
      <c r="V91" s="95"/>
      <c r="W91" s="95"/>
      <c r="X91" s="95"/>
      <c r="Y91" s="95"/>
      <c r="Z91" s="95"/>
      <c r="AA91" s="95"/>
      <c r="AB91" s="95"/>
      <c r="AC91" s="93">
        <v>64</v>
      </c>
      <c r="AD91" s="93"/>
      <c r="AE91" s="93"/>
      <c r="AF91" s="93"/>
      <c r="AG91" s="93"/>
      <c r="AH91" s="95">
        <v>2.8507287175284199E-4</v>
      </c>
      <c r="AI91" s="95"/>
      <c r="AJ91" s="95"/>
      <c r="AK91" s="95"/>
      <c r="AL91" s="95"/>
      <c r="AM91" s="95"/>
      <c r="AN91" s="95"/>
    </row>
    <row r="92" spans="2:40" s="1" customFormat="1" ht="7.15" customHeight="1" x14ac:dyDescent="0.2">
      <c r="B92" s="97" t="s">
        <v>1073</v>
      </c>
      <c r="C92" s="97"/>
      <c r="D92" s="97"/>
      <c r="E92" s="97"/>
      <c r="F92" s="97"/>
      <c r="G92" s="97"/>
      <c r="H92" s="97"/>
      <c r="I92" s="97"/>
      <c r="J92" s="97"/>
      <c r="K92" s="102">
        <v>5698004.6399999997</v>
      </c>
      <c r="L92" s="102"/>
      <c r="M92" s="102"/>
      <c r="N92" s="102"/>
      <c r="O92" s="102"/>
      <c r="P92" s="102"/>
      <c r="Q92" s="102"/>
      <c r="R92" s="102"/>
      <c r="S92" s="102"/>
      <c r="T92" s="95">
        <v>3.7387672888330602E-4</v>
      </c>
      <c r="U92" s="95"/>
      <c r="V92" s="95"/>
      <c r="W92" s="95"/>
      <c r="X92" s="95"/>
      <c r="Y92" s="95"/>
      <c r="Z92" s="95"/>
      <c r="AA92" s="95"/>
      <c r="AB92" s="95"/>
      <c r="AC92" s="93">
        <v>53</v>
      </c>
      <c r="AD92" s="93"/>
      <c r="AE92" s="93"/>
      <c r="AF92" s="93"/>
      <c r="AG92" s="93"/>
      <c r="AH92" s="95">
        <v>2.3607597192032201E-4</v>
      </c>
      <c r="AI92" s="95"/>
      <c r="AJ92" s="95"/>
      <c r="AK92" s="95"/>
      <c r="AL92" s="95"/>
      <c r="AM92" s="95"/>
      <c r="AN92" s="95"/>
    </row>
    <row r="93" spans="2:40" s="1" customFormat="1" ht="7.15" customHeight="1" x14ac:dyDescent="0.2">
      <c r="B93" s="97" t="s">
        <v>1075</v>
      </c>
      <c r="C93" s="97"/>
      <c r="D93" s="97"/>
      <c r="E93" s="97"/>
      <c r="F93" s="97"/>
      <c r="G93" s="97"/>
      <c r="H93" s="97"/>
      <c r="I93" s="97"/>
      <c r="J93" s="97"/>
      <c r="K93" s="102">
        <v>6548266.0700000003</v>
      </c>
      <c r="L93" s="102"/>
      <c r="M93" s="102"/>
      <c r="N93" s="102"/>
      <c r="O93" s="102"/>
      <c r="P93" s="102"/>
      <c r="Q93" s="102"/>
      <c r="R93" s="102"/>
      <c r="S93" s="102"/>
      <c r="T93" s="95">
        <v>4.2966695409871398E-4</v>
      </c>
      <c r="U93" s="95"/>
      <c r="V93" s="95"/>
      <c r="W93" s="95"/>
      <c r="X93" s="95"/>
      <c r="Y93" s="95"/>
      <c r="Z93" s="95"/>
      <c r="AA93" s="95"/>
      <c r="AB93" s="95"/>
      <c r="AC93" s="93">
        <v>54</v>
      </c>
      <c r="AD93" s="93"/>
      <c r="AE93" s="93"/>
      <c r="AF93" s="93"/>
      <c r="AG93" s="93"/>
      <c r="AH93" s="95">
        <v>2.4053023554146001E-4</v>
      </c>
      <c r="AI93" s="95"/>
      <c r="AJ93" s="95"/>
      <c r="AK93" s="95"/>
      <c r="AL93" s="95"/>
      <c r="AM93" s="95"/>
      <c r="AN93" s="95"/>
    </row>
    <row r="94" spans="2:40" s="1" customFormat="1" ht="7.15" customHeight="1" x14ac:dyDescent="0.2">
      <c r="B94" s="97" t="s">
        <v>1076</v>
      </c>
      <c r="C94" s="97"/>
      <c r="D94" s="97"/>
      <c r="E94" s="97"/>
      <c r="F94" s="97"/>
      <c r="G94" s="97"/>
      <c r="H94" s="97"/>
      <c r="I94" s="97"/>
      <c r="J94" s="97"/>
      <c r="K94" s="102">
        <v>2341314.0699999998</v>
      </c>
      <c r="L94" s="102"/>
      <c r="M94" s="102"/>
      <c r="N94" s="102"/>
      <c r="O94" s="102"/>
      <c r="P94" s="102"/>
      <c r="Q94" s="102"/>
      <c r="R94" s="102"/>
      <c r="S94" s="102"/>
      <c r="T94" s="95">
        <v>1.5362620795971501E-4</v>
      </c>
      <c r="U94" s="95"/>
      <c r="V94" s="95"/>
      <c r="W94" s="95"/>
      <c r="X94" s="95"/>
      <c r="Y94" s="95"/>
      <c r="Z94" s="95"/>
      <c r="AA94" s="95"/>
      <c r="AB94" s="95"/>
      <c r="AC94" s="93">
        <v>21</v>
      </c>
      <c r="AD94" s="93"/>
      <c r="AE94" s="93"/>
      <c r="AF94" s="93"/>
      <c r="AG94" s="93"/>
      <c r="AH94" s="95">
        <v>9.3539536043901202E-5</v>
      </c>
      <c r="AI94" s="95"/>
      <c r="AJ94" s="95"/>
      <c r="AK94" s="95"/>
      <c r="AL94" s="95"/>
      <c r="AM94" s="95"/>
      <c r="AN94" s="95"/>
    </row>
    <row r="95" spans="2:40" s="1" customFormat="1" ht="7.15" customHeight="1" x14ac:dyDescent="0.2">
      <c r="B95" s="97" t="s">
        <v>1070</v>
      </c>
      <c r="C95" s="97"/>
      <c r="D95" s="97"/>
      <c r="E95" s="97"/>
      <c r="F95" s="97"/>
      <c r="G95" s="97"/>
      <c r="H95" s="97"/>
      <c r="I95" s="97"/>
      <c r="J95" s="97"/>
      <c r="K95" s="102">
        <v>1548386.26</v>
      </c>
      <c r="L95" s="102"/>
      <c r="M95" s="102"/>
      <c r="N95" s="102"/>
      <c r="O95" s="102"/>
      <c r="P95" s="102"/>
      <c r="Q95" s="102"/>
      <c r="R95" s="102"/>
      <c r="S95" s="102"/>
      <c r="T95" s="95">
        <v>1.0159794989859E-4</v>
      </c>
      <c r="U95" s="95"/>
      <c r="V95" s="95"/>
      <c r="W95" s="95"/>
      <c r="X95" s="95"/>
      <c r="Y95" s="95"/>
      <c r="Z95" s="95"/>
      <c r="AA95" s="95"/>
      <c r="AB95" s="95"/>
      <c r="AC95" s="93">
        <v>14</v>
      </c>
      <c r="AD95" s="93"/>
      <c r="AE95" s="93"/>
      <c r="AF95" s="93"/>
      <c r="AG95" s="93"/>
      <c r="AH95" s="95">
        <v>6.2359690695934194E-5</v>
      </c>
      <c r="AI95" s="95"/>
      <c r="AJ95" s="95"/>
      <c r="AK95" s="95"/>
      <c r="AL95" s="95"/>
      <c r="AM95" s="95"/>
      <c r="AN95" s="95"/>
    </row>
    <row r="96" spans="2:40" s="1" customFormat="1" ht="8.9" customHeight="1" x14ac:dyDescent="0.2">
      <c r="B96" s="100"/>
      <c r="C96" s="100"/>
      <c r="D96" s="100"/>
      <c r="E96" s="100"/>
      <c r="F96" s="100"/>
      <c r="G96" s="100"/>
      <c r="H96" s="100"/>
      <c r="I96" s="100"/>
      <c r="J96" s="100"/>
      <c r="K96" s="103">
        <v>15240329765.959999</v>
      </c>
      <c r="L96" s="103"/>
      <c r="M96" s="103"/>
      <c r="N96" s="103"/>
      <c r="O96" s="103"/>
      <c r="P96" s="103"/>
      <c r="Q96" s="103"/>
      <c r="R96" s="103"/>
      <c r="S96" s="103"/>
      <c r="T96" s="96">
        <v>1</v>
      </c>
      <c r="U96" s="96"/>
      <c r="V96" s="96"/>
      <c r="W96" s="96"/>
      <c r="X96" s="96"/>
      <c r="Y96" s="96"/>
      <c r="Z96" s="96"/>
      <c r="AA96" s="96"/>
      <c r="AB96" s="96"/>
      <c r="AC96" s="94">
        <v>224504</v>
      </c>
      <c r="AD96" s="94"/>
      <c r="AE96" s="94"/>
      <c r="AF96" s="94"/>
      <c r="AG96" s="94"/>
      <c r="AH96" s="96">
        <v>1</v>
      </c>
      <c r="AI96" s="96"/>
      <c r="AJ96" s="96"/>
      <c r="AK96" s="96"/>
      <c r="AL96" s="96"/>
      <c r="AM96" s="96"/>
      <c r="AN96" s="96"/>
    </row>
    <row r="97" spans="2:41" s="1" customFormat="1" ht="6" customHeight="1" x14ac:dyDescent="0.2"/>
    <row r="98" spans="2:41" s="1" customFormat="1" ht="12.75" customHeight="1" x14ac:dyDescent="0.2">
      <c r="B98" s="73" t="s">
        <v>1168</v>
      </c>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row>
    <row r="99" spans="2:41" s="1" customFormat="1" ht="6" customHeight="1" x14ac:dyDescent="0.2"/>
    <row r="100" spans="2:41" s="1" customFormat="1" ht="8.5" customHeight="1" x14ac:dyDescent="0.2">
      <c r="B100" s="71" t="s">
        <v>1044</v>
      </c>
      <c r="C100" s="71"/>
      <c r="D100" s="71"/>
      <c r="E100" s="71"/>
      <c r="F100" s="71"/>
      <c r="G100" s="71"/>
      <c r="H100" s="71"/>
      <c r="I100" s="71"/>
      <c r="J100" s="71" t="s">
        <v>1041</v>
      </c>
      <c r="K100" s="71"/>
      <c r="L100" s="71"/>
      <c r="M100" s="71"/>
      <c r="N100" s="71"/>
      <c r="O100" s="71"/>
      <c r="P100" s="71"/>
      <c r="Q100" s="71"/>
      <c r="R100" s="71"/>
      <c r="S100" s="71"/>
      <c r="T100" s="71" t="s">
        <v>1042</v>
      </c>
      <c r="U100" s="71"/>
      <c r="V100" s="71"/>
      <c r="W100" s="71"/>
      <c r="X100" s="71"/>
      <c r="Y100" s="71"/>
      <c r="Z100" s="71"/>
      <c r="AA100" s="71"/>
      <c r="AB100" s="71"/>
      <c r="AC100" s="71" t="s">
        <v>1043</v>
      </c>
      <c r="AD100" s="71"/>
      <c r="AE100" s="71"/>
      <c r="AF100" s="71"/>
      <c r="AG100" s="71"/>
      <c r="AH100" s="71" t="s">
        <v>1042</v>
      </c>
      <c r="AI100" s="71"/>
      <c r="AJ100" s="71"/>
      <c r="AK100" s="71"/>
      <c r="AL100" s="71"/>
    </row>
    <row r="101" spans="2:41" s="1" customFormat="1" ht="7.15" customHeight="1" x14ac:dyDescent="0.2">
      <c r="B101" s="97" t="s">
        <v>1045</v>
      </c>
      <c r="C101" s="97"/>
      <c r="D101" s="97"/>
      <c r="E101" s="97"/>
      <c r="F101" s="97"/>
      <c r="G101" s="97"/>
      <c r="H101" s="97"/>
      <c r="I101" s="97"/>
      <c r="J101" s="102">
        <v>337000</v>
      </c>
      <c r="K101" s="102"/>
      <c r="L101" s="102"/>
      <c r="M101" s="102"/>
      <c r="N101" s="102"/>
      <c r="O101" s="102"/>
      <c r="P101" s="102"/>
      <c r="Q101" s="102"/>
      <c r="R101" s="102"/>
      <c r="S101" s="102"/>
      <c r="T101" s="95">
        <v>2.2112382420536899E-5</v>
      </c>
      <c r="U101" s="95"/>
      <c r="V101" s="95"/>
      <c r="W101" s="95"/>
      <c r="X101" s="95"/>
      <c r="Y101" s="95"/>
      <c r="Z101" s="95"/>
      <c r="AA101" s="95"/>
      <c r="AB101" s="95"/>
      <c r="AC101" s="93">
        <v>22</v>
      </c>
      <c r="AD101" s="93"/>
      <c r="AE101" s="93"/>
      <c r="AF101" s="93"/>
      <c r="AG101" s="93"/>
      <c r="AH101" s="95">
        <v>9.7993799665039395E-5</v>
      </c>
      <c r="AI101" s="95"/>
      <c r="AJ101" s="95"/>
      <c r="AK101" s="95"/>
      <c r="AL101" s="95"/>
    </row>
    <row r="102" spans="2:41" s="1" customFormat="1" ht="7.15" customHeight="1" x14ac:dyDescent="0.2">
      <c r="B102" s="97" t="s">
        <v>1046</v>
      </c>
      <c r="C102" s="97"/>
      <c r="D102" s="97"/>
      <c r="E102" s="97"/>
      <c r="F102" s="97"/>
      <c r="G102" s="97"/>
      <c r="H102" s="97"/>
      <c r="I102" s="97"/>
      <c r="J102" s="102">
        <v>20421021.43</v>
      </c>
      <c r="K102" s="102"/>
      <c r="L102" s="102"/>
      <c r="M102" s="102"/>
      <c r="N102" s="102"/>
      <c r="O102" s="102"/>
      <c r="P102" s="102"/>
      <c r="Q102" s="102"/>
      <c r="R102" s="102"/>
      <c r="S102" s="102"/>
      <c r="T102" s="95">
        <v>1.3399330423683701E-3</v>
      </c>
      <c r="U102" s="95"/>
      <c r="V102" s="95"/>
      <c r="W102" s="95"/>
      <c r="X102" s="95"/>
      <c r="Y102" s="95"/>
      <c r="Z102" s="95"/>
      <c r="AA102" s="95"/>
      <c r="AB102" s="95"/>
      <c r="AC102" s="93">
        <v>203</v>
      </c>
      <c r="AD102" s="93"/>
      <c r="AE102" s="93"/>
      <c r="AF102" s="93"/>
      <c r="AG102" s="93"/>
      <c r="AH102" s="95">
        <v>9.04215515091045E-4</v>
      </c>
      <c r="AI102" s="95"/>
      <c r="AJ102" s="95"/>
      <c r="AK102" s="95"/>
      <c r="AL102" s="95"/>
    </row>
    <row r="103" spans="2:41" s="1" customFormat="1" ht="7.15" customHeight="1" x14ac:dyDescent="0.2">
      <c r="B103" s="97" t="s">
        <v>1047</v>
      </c>
      <c r="C103" s="97"/>
      <c r="D103" s="97"/>
      <c r="E103" s="97"/>
      <c r="F103" s="97"/>
      <c r="G103" s="97"/>
      <c r="H103" s="97"/>
      <c r="I103" s="97"/>
      <c r="J103" s="102">
        <v>31722134.370000001</v>
      </c>
      <c r="K103" s="102"/>
      <c r="L103" s="102"/>
      <c r="M103" s="102"/>
      <c r="N103" s="102"/>
      <c r="O103" s="102"/>
      <c r="P103" s="102"/>
      <c r="Q103" s="102"/>
      <c r="R103" s="102"/>
      <c r="S103" s="102"/>
      <c r="T103" s="95">
        <v>2.0814598409053301E-3</v>
      </c>
      <c r="U103" s="95"/>
      <c r="V103" s="95"/>
      <c r="W103" s="95"/>
      <c r="X103" s="95"/>
      <c r="Y103" s="95"/>
      <c r="Z103" s="95"/>
      <c r="AA103" s="95"/>
      <c r="AB103" s="95"/>
      <c r="AC103" s="93">
        <v>381</v>
      </c>
      <c r="AD103" s="93"/>
      <c r="AE103" s="93"/>
      <c r="AF103" s="93"/>
      <c r="AG103" s="93"/>
      <c r="AH103" s="95">
        <v>1.6970744396536399E-3</v>
      </c>
      <c r="AI103" s="95"/>
      <c r="AJ103" s="95"/>
      <c r="AK103" s="95"/>
      <c r="AL103" s="95"/>
    </row>
    <row r="104" spans="2:41" s="1" customFormat="1" ht="7.15" customHeight="1" x14ac:dyDescent="0.2">
      <c r="B104" s="97" t="s">
        <v>1048</v>
      </c>
      <c r="C104" s="97"/>
      <c r="D104" s="97"/>
      <c r="E104" s="97"/>
      <c r="F104" s="97"/>
      <c r="G104" s="97"/>
      <c r="H104" s="97"/>
      <c r="I104" s="97"/>
      <c r="J104" s="102">
        <v>16513311.380000001</v>
      </c>
      <c r="K104" s="102"/>
      <c r="L104" s="102"/>
      <c r="M104" s="102"/>
      <c r="N104" s="102"/>
      <c r="O104" s="102"/>
      <c r="P104" s="102"/>
      <c r="Q104" s="102"/>
      <c r="R104" s="102"/>
      <c r="S104" s="102"/>
      <c r="T104" s="95">
        <v>1.0835271699227401E-3</v>
      </c>
      <c r="U104" s="95"/>
      <c r="V104" s="95"/>
      <c r="W104" s="95"/>
      <c r="X104" s="95"/>
      <c r="Y104" s="95"/>
      <c r="Z104" s="95"/>
      <c r="AA104" s="95"/>
      <c r="AB104" s="95"/>
      <c r="AC104" s="93">
        <v>359</v>
      </c>
      <c r="AD104" s="93"/>
      <c r="AE104" s="93"/>
      <c r="AF104" s="93"/>
      <c r="AG104" s="93"/>
      <c r="AH104" s="95">
        <v>1.5990806399886E-3</v>
      </c>
      <c r="AI104" s="95"/>
      <c r="AJ104" s="95"/>
      <c r="AK104" s="95"/>
      <c r="AL104" s="95"/>
    </row>
    <row r="105" spans="2:41" s="1" customFormat="1" ht="7.15" customHeight="1" x14ac:dyDescent="0.2">
      <c r="B105" s="97" t="s">
        <v>1049</v>
      </c>
      <c r="C105" s="97"/>
      <c r="D105" s="97"/>
      <c r="E105" s="97"/>
      <c r="F105" s="97"/>
      <c r="G105" s="97"/>
      <c r="H105" s="97"/>
      <c r="I105" s="97"/>
      <c r="J105" s="102">
        <v>303732707.85000002</v>
      </c>
      <c r="K105" s="102"/>
      <c r="L105" s="102"/>
      <c r="M105" s="102"/>
      <c r="N105" s="102"/>
      <c r="O105" s="102"/>
      <c r="P105" s="102"/>
      <c r="Q105" s="102"/>
      <c r="R105" s="102"/>
      <c r="S105" s="102"/>
      <c r="T105" s="95">
        <v>1.9929536467668901E-2</v>
      </c>
      <c r="U105" s="95"/>
      <c r="V105" s="95"/>
      <c r="W105" s="95"/>
      <c r="X105" s="95"/>
      <c r="Y105" s="95"/>
      <c r="Z105" s="95"/>
      <c r="AA105" s="95"/>
      <c r="AB105" s="95"/>
      <c r="AC105" s="93">
        <v>2335</v>
      </c>
      <c r="AD105" s="93"/>
      <c r="AE105" s="93"/>
      <c r="AF105" s="93"/>
      <c r="AG105" s="93"/>
      <c r="AH105" s="95">
        <v>1.04007055553576E-2</v>
      </c>
      <c r="AI105" s="95"/>
      <c r="AJ105" s="95"/>
      <c r="AK105" s="95"/>
      <c r="AL105" s="95"/>
    </row>
    <row r="106" spans="2:41" s="1" customFormat="1" ht="7.15" customHeight="1" x14ac:dyDescent="0.2">
      <c r="B106" s="97" t="s">
        <v>1050</v>
      </c>
      <c r="C106" s="97"/>
      <c r="D106" s="97"/>
      <c r="E106" s="97"/>
      <c r="F106" s="97"/>
      <c r="G106" s="97"/>
      <c r="H106" s="97"/>
      <c r="I106" s="97"/>
      <c r="J106" s="102">
        <v>22476883.239999998</v>
      </c>
      <c r="K106" s="102"/>
      <c r="L106" s="102"/>
      <c r="M106" s="102"/>
      <c r="N106" s="102"/>
      <c r="O106" s="102"/>
      <c r="P106" s="102"/>
      <c r="Q106" s="102"/>
      <c r="R106" s="102"/>
      <c r="S106" s="102"/>
      <c r="T106" s="95">
        <v>1.47482919235797E-3</v>
      </c>
      <c r="U106" s="95"/>
      <c r="V106" s="95"/>
      <c r="W106" s="95"/>
      <c r="X106" s="95"/>
      <c r="Y106" s="95"/>
      <c r="Z106" s="95"/>
      <c r="AA106" s="95"/>
      <c r="AB106" s="95"/>
      <c r="AC106" s="93">
        <v>899</v>
      </c>
      <c r="AD106" s="93"/>
      <c r="AE106" s="93"/>
      <c r="AF106" s="93"/>
      <c r="AG106" s="93"/>
      <c r="AH106" s="95">
        <v>4.0043829954031999E-3</v>
      </c>
      <c r="AI106" s="95"/>
      <c r="AJ106" s="95"/>
      <c r="AK106" s="95"/>
      <c r="AL106" s="95"/>
    </row>
    <row r="107" spans="2:41" s="1" customFormat="1" ht="7.15" customHeight="1" x14ac:dyDescent="0.2">
      <c r="B107" s="97" t="s">
        <v>1051</v>
      </c>
      <c r="C107" s="97"/>
      <c r="D107" s="97"/>
      <c r="E107" s="97"/>
      <c r="F107" s="97"/>
      <c r="G107" s="97"/>
      <c r="H107" s="97"/>
      <c r="I107" s="97"/>
      <c r="J107" s="102">
        <v>50153564.039999999</v>
      </c>
      <c r="K107" s="102"/>
      <c r="L107" s="102"/>
      <c r="M107" s="102"/>
      <c r="N107" s="102"/>
      <c r="O107" s="102"/>
      <c r="P107" s="102"/>
      <c r="Q107" s="102"/>
      <c r="R107" s="102"/>
      <c r="S107" s="102"/>
      <c r="T107" s="95">
        <v>3.2908450676717199E-3</v>
      </c>
      <c r="U107" s="95"/>
      <c r="V107" s="95"/>
      <c r="W107" s="95"/>
      <c r="X107" s="95"/>
      <c r="Y107" s="95"/>
      <c r="Z107" s="95"/>
      <c r="AA107" s="95"/>
      <c r="AB107" s="95"/>
      <c r="AC107" s="93">
        <v>1650</v>
      </c>
      <c r="AD107" s="93"/>
      <c r="AE107" s="93"/>
      <c r="AF107" s="93"/>
      <c r="AG107" s="93"/>
      <c r="AH107" s="95">
        <v>7.3495349748779496E-3</v>
      </c>
      <c r="AI107" s="95"/>
      <c r="AJ107" s="95"/>
      <c r="AK107" s="95"/>
      <c r="AL107" s="95"/>
    </row>
    <row r="108" spans="2:41" s="1" customFormat="1" ht="7.15" customHeight="1" x14ac:dyDescent="0.2">
      <c r="B108" s="97" t="s">
        <v>1052</v>
      </c>
      <c r="C108" s="97"/>
      <c r="D108" s="97"/>
      <c r="E108" s="97"/>
      <c r="F108" s="97"/>
      <c r="G108" s="97"/>
      <c r="H108" s="97"/>
      <c r="I108" s="97"/>
      <c r="J108" s="102">
        <v>69078706.200000107</v>
      </c>
      <c r="K108" s="102"/>
      <c r="L108" s="102"/>
      <c r="M108" s="102"/>
      <c r="N108" s="102"/>
      <c r="O108" s="102"/>
      <c r="P108" s="102"/>
      <c r="Q108" s="102"/>
      <c r="R108" s="102"/>
      <c r="S108" s="102"/>
      <c r="T108" s="95">
        <v>4.5326254261433699E-3</v>
      </c>
      <c r="U108" s="95"/>
      <c r="V108" s="95"/>
      <c r="W108" s="95"/>
      <c r="X108" s="95"/>
      <c r="Y108" s="95"/>
      <c r="Z108" s="95"/>
      <c r="AA108" s="95"/>
      <c r="AB108" s="95"/>
      <c r="AC108" s="93">
        <v>2477</v>
      </c>
      <c r="AD108" s="93"/>
      <c r="AE108" s="93"/>
      <c r="AF108" s="93"/>
      <c r="AG108" s="93"/>
      <c r="AH108" s="95">
        <v>1.10332109895592E-2</v>
      </c>
      <c r="AI108" s="95"/>
      <c r="AJ108" s="95"/>
      <c r="AK108" s="95"/>
      <c r="AL108" s="95"/>
    </row>
    <row r="109" spans="2:41" s="1" customFormat="1" ht="7.15" customHeight="1" x14ac:dyDescent="0.2">
      <c r="B109" s="97" t="s">
        <v>1053</v>
      </c>
      <c r="C109" s="97"/>
      <c r="D109" s="97"/>
      <c r="E109" s="97"/>
      <c r="F109" s="97"/>
      <c r="G109" s="97"/>
      <c r="H109" s="97"/>
      <c r="I109" s="97"/>
      <c r="J109" s="102">
        <v>94101429.549999997</v>
      </c>
      <c r="K109" s="102"/>
      <c r="L109" s="102"/>
      <c r="M109" s="102"/>
      <c r="N109" s="102"/>
      <c r="O109" s="102"/>
      <c r="P109" s="102"/>
      <c r="Q109" s="102"/>
      <c r="R109" s="102"/>
      <c r="S109" s="102"/>
      <c r="T109" s="95">
        <v>6.1745008799074502E-3</v>
      </c>
      <c r="U109" s="95"/>
      <c r="V109" s="95"/>
      <c r="W109" s="95"/>
      <c r="X109" s="95"/>
      <c r="Y109" s="95"/>
      <c r="Z109" s="95"/>
      <c r="AA109" s="95"/>
      <c r="AB109" s="95"/>
      <c r="AC109" s="93">
        <v>2953</v>
      </c>
      <c r="AD109" s="93"/>
      <c r="AE109" s="93"/>
      <c r="AF109" s="93"/>
      <c r="AG109" s="93"/>
      <c r="AH109" s="95">
        <v>1.3153440473220999E-2</v>
      </c>
      <c r="AI109" s="95"/>
      <c r="AJ109" s="95"/>
      <c r="AK109" s="95"/>
      <c r="AL109" s="95"/>
    </row>
    <row r="110" spans="2:41" s="1" customFormat="1" ht="7.15" customHeight="1" x14ac:dyDescent="0.2">
      <c r="B110" s="97" t="s">
        <v>1054</v>
      </c>
      <c r="C110" s="97"/>
      <c r="D110" s="97"/>
      <c r="E110" s="97"/>
      <c r="F110" s="97"/>
      <c r="G110" s="97"/>
      <c r="H110" s="97"/>
      <c r="I110" s="97"/>
      <c r="J110" s="102">
        <v>1153676500.3899901</v>
      </c>
      <c r="K110" s="102"/>
      <c r="L110" s="102"/>
      <c r="M110" s="102"/>
      <c r="N110" s="102"/>
      <c r="O110" s="102"/>
      <c r="P110" s="102"/>
      <c r="Q110" s="102"/>
      <c r="R110" s="102"/>
      <c r="S110" s="102"/>
      <c r="T110" s="95">
        <v>7.5698919781039306E-2</v>
      </c>
      <c r="U110" s="95"/>
      <c r="V110" s="95"/>
      <c r="W110" s="95"/>
      <c r="X110" s="95"/>
      <c r="Y110" s="95"/>
      <c r="Z110" s="95"/>
      <c r="AA110" s="95"/>
      <c r="AB110" s="95"/>
      <c r="AC110" s="93">
        <v>32455</v>
      </c>
      <c r="AD110" s="93"/>
      <c r="AE110" s="93"/>
      <c r="AF110" s="93"/>
      <c r="AG110" s="93"/>
      <c r="AH110" s="95">
        <v>0.14456312582403899</v>
      </c>
      <c r="AI110" s="95"/>
      <c r="AJ110" s="95"/>
      <c r="AK110" s="95"/>
      <c r="AL110" s="95"/>
    </row>
    <row r="111" spans="2:41" s="1" customFormat="1" ht="7.15" customHeight="1" x14ac:dyDescent="0.2">
      <c r="B111" s="97" t="s">
        <v>1055</v>
      </c>
      <c r="C111" s="97"/>
      <c r="D111" s="97"/>
      <c r="E111" s="97"/>
      <c r="F111" s="97"/>
      <c r="G111" s="97"/>
      <c r="H111" s="97"/>
      <c r="I111" s="97"/>
      <c r="J111" s="102">
        <v>137336169.58000001</v>
      </c>
      <c r="K111" s="102"/>
      <c r="L111" s="102"/>
      <c r="M111" s="102"/>
      <c r="N111" s="102"/>
      <c r="O111" s="102"/>
      <c r="P111" s="102"/>
      <c r="Q111" s="102"/>
      <c r="R111" s="102"/>
      <c r="S111" s="102"/>
      <c r="T111" s="95">
        <v>9.0113646941384698E-3</v>
      </c>
      <c r="U111" s="95"/>
      <c r="V111" s="95"/>
      <c r="W111" s="95"/>
      <c r="X111" s="95"/>
      <c r="Y111" s="95"/>
      <c r="Z111" s="95"/>
      <c r="AA111" s="95"/>
      <c r="AB111" s="95"/>
      <c r="AC111" s="93">
        <v>5337</v>
      </c>
      <c r="AD111" s="93"/>
      <c r="AE111" s="93"/>
      <c r="AF111" s="93"/>
      <c r="AG111" s="93"/>
      <c r="AH111" s="95">
        <v>2.3772404946014299E-2</v>
      </c>
      <c r="AI111" s="95"/>
      <c r="AJ111" s="95"/>
      <c r="AK111" s="95"/>
      <c r="AL111" s="95"/>
    </row>
    <row r="112" spans="2:41" s="1" customFormat="1" ht="7.15" customHeight="1" x14ac:dyDescent="0.2">
      <c r="B112" s="97" t="s">
        <v>1056</v>
      </c>
      <c r="C112" s="97"/>
      <c r="D112" s="97"/>
      <c r="E112" s="97"/>
      <c r="F112" s="97"/>
      <c r="G112" s="97"/>
      <c r="H112" s="97"/>
      <c r="I112" s="97"/>
      <c r="J112" s="102">
        <v>223094195.56</v>
      </c>
      <c r="K112" s="102"/>
      <c r="L112" s="102"/>
      <c r="M112" s="102"/>
      <c r="N112" s="102"/>
      <c r="O112" s="102"/>
      <c r="P112" s="102"/>
      <c r="Q112" s="102"/>
      <c r="R112" s="102"/>
      <c r="S112" s="102"/>
      <c r="T112" s="95">
        <v>1.46384099941387E-2</v>
      </c>
      <c r="U112" s="95"/>
      <c r="V112" s="95"/>
      <c r="W112" s="95"/>
      <c r="X112" s="95"/>
      <c r="Y112" s="95"/>
      <c r="Z112" s="95"/>
      <c r="AA112" s="95"/>
      <c r="AB112" s="95"/>
      <c r="AC112" s="93">
        <v>4717</v>
      </c>
      <c r="AD112" s="93"/>
      <c r="AE112" s="93"/>
      <c r="AF112" s="93"/>
      <c r="AG112" s="93"/>
      <c r="AH112" s="95">
        <v>2.1010761500908699E-2</v>
      </c>
      <c r="AI112" s="95"/>
      <c r="AJ112" s="95"/>
      <c r="AK112" s="95"/>
      <c r="AL112" s="95"/>
    </row>
    <row r="113" spans="2:38" s="1" customFormat="1" ht="7.15" customHeight="1" x14ac:dyDescent="0.2">
      <c r="B113" s="97" t="s">
        <v>1057</v>
      </c>
      <c r="C113" s="97"/>
      <c r="D113" s="97"/>
      <c r="E113" s="97"/>
      <c r="F113" s="97"/>
      <c r="G113" s="97"/>
      <c r="H113" s="97"/>
      <c r="I113" s="97"/>
      <c r="J113" s="102">
        <v>689916012.41000104</v>
      </c>
      <c r="K113" s="102"/>
      <c r="L113" s="102"/>
      <c r="M113" s="102"/>
      <c r="N113" s="102"/>
      <c r="O113" s="102"/>
      <c r="P113" s="102"/>
      <c r="Q113" s="102"/>
      <c r="R113" s="102"/>
      <c r="S113" s="102"/>
      <c r="T113" s="95">
        <v>4.5269100013239902E-2</v>
      </c>
      <c r="U113" s="95"/>
      <c r="V113" s="95"/>
      <c r="W113" s="95"/>
      <c r="X113" s="95"/>
      <c r="Y113" s="95"/>
      <c r="Z113" s="95"/>
      <c r="AA113" s="95"/>
      <c r="AB113" s="95"/>
      <c r="AC113" s="93">
        <v>13644</v>
      </c>
      <c r="AD113" s="93"/>
      <c r="AE113" s="93"/>
      <c r="AF113" s="93"/>
      <c r="AG113" s="93"/>
      <c r="AH113" s="95">
        <v>6.0773972846809E-2</v>
      </c>
      <c r="AI113" s="95"/>
      <c r="AJ113" s="95"/>
      <c r="AK113" s="95"/>
      <c r="AL113" s="95"/>
    </row>
    <row r="114" spans="2:38" s="1" customFormat="1" ht="7.15" customHeight="1" x14ac:dyDescent="0.2">
      <c r="B114" s="97" t="s">
        <v>1058</v>
      </c>
      <c r="C114" s="97"/>
      <c r="D114" s="97"/>
      <c r="E114" s="97"/>
      <c r="F114" s="97"/>
      <c r="G114" s="97"/>
      <c r="H114" s="97"/>
      <c r="I114" s="97"/>
      <c r="J114" s="102">
        <v>134661012.21000001</v>
      </c>
      <c r="K114" s="102"/>
      <c r="L114" s="102"/>
      <c r="M114" s="102"/>
      <c r="N114" s="102"/>
      <c r="O114" s="102"/>
      <c r="P114" s="102"/>
      <c r="Q114" s="102"/>
      <c r="R114" s="102"/>
      <c r="S114" s="102"/>
      <c r="T114" s="95">
        <v>8.8358332318222901E-3</v>
      </c>
      <c r="U114" s="95"/>
      <c r="V114" s="95"/>
      <c r="W114" s="95"/>
      <c r="X114" s="95"/>
      <c r="Y114" s="95"/>
      <c r="Z114" s="95"/>
      <c r="AA114" s="95"/>
      <c r="AB114" s="95"/>
      <c r="AC114" s="93">
        <v>2749</v>
      </c>
      <c r="AD114" s="93"/>
      <c r="AE114" s="93"/>
      <c r="AF114" s="93"/>
      <c r="AG114" s="93"/>
      <c r="AH114" s="95">
        <v>1.22447706945088E-2</v>
      </c>
      <c r="AI114" s="95"/>
      <c r="AJ114" s="95"/>
      <c r="AK114" s="95"/>
      <c r="AL114" s="95"/>
    </row>
    <row r="115" spans="2:38" s="1" customFormat="1" ht="7.15" customHeight="1" x14ac:dyDescent="0.2">
      <c r="B115" s="97" t="s">
        <v>1059</v>
      </c>
      <c r="C115" s="97"/>
      <c r="D115" s="97"/>
      <c r="E115" s="97"/>
      <c r="F115" s="97"/>
      <c r="G115" s="97"/>
      <c r="H115" s="97"/>
      <c r="I115" s="97"/>
      <c r="J115" s="102">
        <v>1790122437.9200101</v>
      </c>
      <c r="K115" s="102"/>
      <c r="L115" s="102"/>
      <c r="M115" s="102"/>
      <c r="N115" s="102"/>
      <c r="O115" s="102"/>
      <c r="P115" s="102"/>
      <c r="Q115" s="102"/>
      <c r="R115" s="102"/>
      <c r="S115" s="102"/>
      <c r="T115" s="95">
        <v>0.11745956061386099</v>
      </c>
      <c r="U115" s="95"/>
      <c r="V115" s="95"/>
      <c r="W115" s="95"/>
      <c r="X115" s="95"/>
      <c r="Y115" s="95"/>
      <c r="Z115" s="95"/>
      <c r="AA115" s="95"/>
      <c r="AB115" s="95"/>
      <c r="AC115" s="93">
        <v>30503</v>
      </c>
      <c r="AD115" s="93"/>
      <c r="AE115" s="93"/>
      <c r="AF115" s="93"/>
      <c r="AG115" s="93"/>
      <c r="AH115" s="95">
        <v>0.135868403235577</v>
      </c>
      <c r="AI115" s="95"/>
      <c r="AJ115" s="95"/>
      <c r="AK115" s="95"/>
      <c r="AL115" s="95"/>
    </row>
    <row r="116" spans="2:38" s="1" customFormat="1" ht="7.15" customHeight="1" x14ac:dyDescent="0.2">
      <c r="B116" s="97" t="s">
        <v>1060</v>
      </c>
      <c r="C116" s="97"/>
      <c r="D116" s="97"/>
      <c r="E116" s="97"/>
      <c r="F116" s="97"/>
      <c r="G116" s="97"/>
      <c r="H116" s="97"/>
      <c r="I116" s="97"/>
      <c r="J116" s="102">
        <v>177183842.5</v>
      </c>
      <c r="K116" s="102"/>
      <c r="L116" s="102"/>
      <c r="M116" s="102"/>
      <c r="N116" s="102"/>
      <c r="O116" s="102"/>
      <c r="P116" s="102"/>
      <c r="Q116" s="102"/>
      <c r="R116" s="102"/>
      <c r="S116" s="102"/>
      <c r="T116" s="95">
        <v>1.16259848192884E-2</v>
      </c>
      <c r="U116" s="95"/>
      <c r="V116" s="95"/>
      <c r="W116" s="95"/>
      <c r="X116" s="95"/>
      <c r="Y116" s="95"/>
      <c r="Z116" s="95"/>
      <c r="AA116" s="95"/>
      <c r="AB116" s="95"/>
      <c r="AC116" s="93">
        <v>2951</v>
      </c>
      <c r="AD116" s="93"/>
      <c r="AE116" s="93"/>
      <c r="AF116" s="93"/>
      <c r="AG116" s="93"/>
      <c r="AH116" s="95">
        <v>1.3144531945978701E-2</v>
      </c>
      <c r="AI116" s="95"/>
      <c r="AJ116" s="95"/>
      <c r="AK116" s="95"/>
      <c r="AL116" s="95"/>
    </row>
    <row r="117" spans="2:38" s="1" customFormat="1" ht="7.15" customHeight="1" x14ac:dyDescent="0.2">
      <c r="B117" s="97" t="s">
        <v>1061</v>
      </c>
      <c r="C117" s="97"/>
      <c r="D117" s="97"/>
      <c r="E117" s="97"/>
      <c r="F117" s="97"/>
      <c r="G117" s="97"/>
      <c r="H117" s="97"/>
      <c r="I117" s="97"/>
      <c r="J117" s="102">
        <v>250640460.53</v>
      </c>
      <c r="K117" s="102"/>
      <c r="L117" s="102"/>
      <c r="M117" s="102"/>
      <c r="N117" s="102"/>
      <c r="O117" s="102"/>
      <c r="P117" s="102"/>
      <c r="Q117" s="102"/>
      <c r="R117" s="102"/>
      <c r="S117" s="102"/>
      <c r="T117" s="95">
        <v>1.6445868585456502E-2</v>
      </c>
      <c r="U117" s="95"/>
      <c r="V117" s="95"/>
      <c r="W117" s="95"/>
      <c r="X117" s="95"/>
      <c r="Y117" s="95"/>
      <c r="Z117" s="95"/>
      <c r="AA117" s="95"/>
      <c r="AB117" s="95"/>
      <c r="AC117" s="93">
        <v>3765</v>
      </c>
      <c r="AD117" s="93"/>
      <c r="AE117" s="93"/>
      <c r="AF117" s="93"/>
      <c r="AG117" s="93"/>
      <c r="AH117" s="95">
        <v>1.6770302533585201E-2</v>
      </c>
      <c r="AI117" s="95"/>
      <c r="AJ117" s="95"/>
      <c r="AK117" s="95"/>
      <c r="AL117" s="95"/>
    </row>
    <row r="118" spans="2:38" s="1" customFormat="1" ht="7.15" customHeight="1" x14ac:dyDescent="0.2">
      <c r="B118" s="97" t="s">
        <v>1062</v>
      </c>
      <c r="C118" s="97"/>
      <c r="D118" s="97"/>
      <c r="E118" s="97"/>
      <c r="F118" s="97"/>
      <c r="G118" s="97"/>
      <c r="H118" s="97"/>
      <c r="I118" s="97"/>
      <c r="J118" s="102">
        <v>885466381.63999903</v>
      </c>
      <c r="K118" s="102"/>
      <c r="L118" s="102"/>
      <c r="M118" s="102"/>
      <c r="N118" s="102"/>
      <c r="O118" s="102"/>
      <c r="P118" s="102"/>
      <c r="Q118" s="102"/>
      <c r="R118" s="102"/>
      <c r="S118" s="102"/>
      <c r="T118" s="95">
        <v>5.8100211428346399E-2</v>
      </c>
      <c r="U118" s="95"/>
      <c r="V118" s="95"/>
      <c r="W118" s="95"/>
      <c r="X118" s="95"/>
      <c r="Y118" s="95"/>
      <c r="Z118" s="95"/>
      <c r="AA118" s="95"/>
      <c r="AB118" s="95"/>
      <c r="AC118" s="93">
        <v>12421</v>
      </c>
      <c r="AD118" s="93"/>
      <c r="AE118" s="93"/>
      <c r="AF118" s="93"/>
      <c r="AG118" s="93"/>
      <c r="AH118" s="95">
        <v>5.5326408438156997E-2</v>
      </c>
      <c r="AI118" s="95"/>
      <c r="AJ118" s="95"/>
      <c r="AK118" s="95"/>
      <c r="AL118" s="95"/>
    </row>
    <row r="119" spans="2:38" s="1" customFormat="1" ht="7.15" customHeight="1" x14ac:dyDescent="0.2">
      <c r="B119" s="97" t="s">
        <v>1063</v>
      </c>
      <c r="C119" s="97"/>
      <c r="D119" s="97"/>
      <c r="E119" s="97"/>
      <c r="F119" s="97"/>
      <c r="G119" s="97"/>
      <c r="H119" s="97"/>
      <c r="I119" s="97"/>
      <c r="J119" s="102">
        <v>223603239.99000001</v>
      </c>
      <c r="K119" s="102"/>
      <c r="L119" s="102"/>
      <c r="M119" s="102"/>
      <c r="N119" s="102"/>
      <c r="O119" s="102"/>
      <c r="P119" s="102"/>
      <c r="Q119" s="102"/>
      <c r="R119" s="102"/>
      <c r="S119" s="102"/>
      <c r="T119" s="95">
        <v>1.46718111368842E-2</v>
      </c>
      <c r="U119" s="95"/>
      <c r="V119" s="95"/>
      <c r="W119" s="95"/>
      <c r="X119" s="95"/>
      <c r="Y119" s="95"/>
      <c r="Z119" s="95"/>
      <c r="AA119" s="95"/>
      <c r="AB119" s="95"/>
      <c r="AC119" s="93">
        <v>5074</v>
      </c>
      <c r="AD119" s="93"/>
      <c r="AE119" s="93"/>
      <c r="AF119" s="93"/>
      <c r="AG119" s="93"/>
      <c r="AH119" s="95">
        <v>2.2600933613654998E-2</v>
      </c>
      <c r="AI119" s="95"/>
      <c r="AJ119" s="95"/>
      <c r="AK119" s="95"/>
      <c r="AL119" s="95"/>
    </row>
    <row r="120" spans="2:38" s="1" customFormat="1" ht="7.15" customHeight="1" x14ac:dyDescent="0.2">
      <c r="B120" s="97" t="s">
        <v>1064</v>
      </c>
      <c r="C120" s="97"/>
      <c r="D120" s="97"/>
      <c r="E120" s="97"/>
      <c r="F120" s="97"/>
      <c r="G120" s="97"/>
      <c r="H120" s="97"/>
      <c r="I120" s="97"/>
      <c r="J120" s="102">
        <v>3657699803.1600099</v>
      </c>
      <c r="K120" s="102"/>
      <c r="L120" s="102"/>
      <c r="M120" s="102"/>
      <c r="N120" s="102"/>
      <c r="O120" s="102"/>
      <c r="P120" s="102"/>
      <c r="Q120" s="102"/>
      <c r="R120" s="102"/>
      <c r="S120" s="102"/>
      <c r="T120" s="95">
        <v>0.24000135556972299</v>
      </c>
      <c r="U120" s="95"/>
      <c r="V120" s="95"/>
      <c r="W120" s="95"/>
      <c r="X120" s="95"/>
      <c r="Y120" s="95"/>
      <c r="Z120" s="95"/>
      <c r="AA120" s="95"/>
      <c r="AB120" s="95"/>
      <c r="AC120" s="93">
        <v>45684</v>
      </c>
      <c r="AD120" s="93"/>
      <c r="AE120" s="93"/>
      <c r="AF120" s="93"/>
      <c r="AG120" s="93"/>
      <c r="AH120" s="95">
        <v>0.20348857926807501</v>
      </c>
      <c r="AI120" s="95"/>
      <c r="AJ120" s="95"/>
      <c r="AK120" s="95"/>
      <c r="AL120" s="95"/>
    </row>
    <row r="121" spans="2:38" s="1" customFormat="1" ht="7.15" customHeight="1" x14ac:dyDescent="0.2">
      <c r="B121" s="97" t="s">
        <v>1065</v>
      </c>
      <c r="C121" s="97"/>
      <c r="D121" s="97"/>
      <c r="E121" s="97"/>
      <c r="F121" s="97"/>
      <c r="G121" s="97"/>
      <c r="H121" s="97"/>
      <c r="I121" s="97"/>
      <c r="J121" s="102">
        <v>309111008.05000103</v>
      </c>
      <c r="K121" s="102"/>
      <c r="L121" s="102"/>
      <c r="M121" s="102"/>
      <c r="N121" s="102"/>
      <c r="O121" s="102"/>
      <c r="P121" s="102"/>
      <c r="Q121" s="102"/>
      <c r="R121" s="102"/>
      <c r="S121" s="102"/>
      <c r="T121" s="95">
        <v>2.0282435668840599E-2</v>
      </c>
      <c r="U121" s="95"/>
      <c r="V121" s="95"/>
      <c r="W121" s="95"/>
      <c r="X121" s="95"/>
      <c r="Y121" s="95"/>
      <c r="Z121" s="95"/>
      <c r="AA121" s="95"/>
      <c r="AB121" s="95"/>
      <c r="AC121" s="93">
        <v>4266</v>
      </c>
      <c r="AD121" s="93"/>
      <c r="AE121" s="93"/>
      <c r="AF121" s="93"/>
      <c r="AG121" s="93"/>
      <c r="AH121" s="95">
        <v>1.9001888607775401E-2</v>
      </c>
      <c r="AI121" s="95"/>
      <c r="AJ121" s="95"/>
      <c r="AK121" s="95"/>
      <c r="AL121" s="95"/>
    </row>
    <row r="122" spans="2:38" s="1" customFormat="1" ht="7.15" customHeight="1" x14ac:dyDescent="0.2">
      <c r="B122" s="97" t="s">
        <v>1066</v>
      </c>
      <c r="C122" s="97"/>
      <c r="D122" s="97"/>
      <c r="E122" s="97"/>
      <c r="F122" s="97"/>
      <c r="G122" s="97"/>
      <c r="H122" s="97"/>
      <c r="I122" s="97"/>
      <c r="J122" s="102">
        <v>160350736.96000001</v>
      </c>
      <c r="K122" s="102"/>
      <c r="L122" s="102"/>
      <c r="M122" s="102"/>
      <c r="N122" s="102"/>
      <c r="O122" s="102"/>
      <c r="P122" s="102"/>
      <c r="Q122" s="102"/>
      <c r="R122" s="102"/>
      <c r="S122" s="102"/>
      <c r="T122" s="95">
        <v>1.05214742346423E-2</v>
      </c>
      <c r="U122" s="95"/>
      <c r="V122" s="95"/>
      <c r="W122" s="95"/>
      <c r="X122" s="95"/>
      <c r="Y122" s="95"/>
      <c r="Z122" s="95"/>
      <c r="AA122" s="95"/>
      <c r="AB122" s="95"/>
      <c r="AC122" s="93">
        <v>2289</v>
      </c>
      <c r="AD122" s="93"/>
      <c r="AE122" s="93"/>
      <c r="AF122" s="93"/>
      <c r="AG122" s="93"/>
      <c r="AH122" s="95">
        <v>1.01958094287852E-2</v>
      </c>
      <c r="AI122" s="95"/>
      <c r="AJ122" s="95"/>
      <c r="AK122" s="95"/>
      <c r="AL122" s="95"/>
    </row>
    <row r="123" spans="2:38" s="1" customFormat="1" ht="7.15" customHeight="1" x14ac:dyDescent="0.2">
      <c r="B123" s="97" t="s">
        <v>1067</v>
      </c>
      <c r="C123" s="97"/>
      <c r="D123" s="97"/>
      <c r="E123" s="97"/>
      <c r="F123" s="97"/>
      <c r="G123" s="97"/>
      <c r="H123" s="97"/>
      <c r="I123" s="97"/>
      <c r="J123" s="102">
        <v>199518968.36000001</v>
      </c>
      <c r="K123" s="102"/>
      <c r="L123" s="102"/>
      <c r="M123" s="102"/>
      <c r="N123" s="102"/>
      <c r="O123" s="102"/>
      <c r="P123" s="102"/>
      <c r="Q123" s="102"/>
      <c r="R123" s="102"/>
      <c r="S123" s="102"/>
      <c r="T123" s="95">
        <v>1.30915125475588E-2</v>
      </c>
      <c r="U123" s="95"/>
      <c r="V123" s="95"/>
      <c r="W123" s="95"/>
      <c r="X123" s="95"/>
      <c r="Y123" s="95"/>
      <c r="Z123" s="95"/>
      <c r="AA123" s="95"/>
      <c r="AB123" s="95"/>
      <c r="AC123" s="93">
        <v>2640</v>
      </c>
      <c r="AD123" s="93"/>
      <c r="AE123" s="93"/>
      <c r="AF123" s="93"/>
      <c r="AG123" s="93"/>
      <c r="AH123" s="95">
        <v>1.1759255959804701E-2</v>
      </c>
      <c r="AI123" s="95"/>
      <c r="AJ123" s="95"/>
      <c r="AK123" s="95"/>
      <c r="AL123" s="95"/>
    </row>
    <row r="124" spans="2:38" s="1" customFormat="1" ht="7.15" customHeight="1" x14ac:dyDescent="0.2">
      <c r="B124" s="97" t="s">
        <v>1068</v>
      </c>
      <c r="C124" s="97"/>
      <c r="D124" s="97"/>
      <c r="E124" s="97"/>
      <c r="F124" s="97"/>
      <c r="G124" s="97"/>
      <c r="H124" s="97"/>
      <c r="I124" s="97"/>
      <c r="J124" s="102">
        <v>123522533.12</v>
      </c>
      <c r="K124" s="102"/>
      <c r="L124" s="102"/>
      <c r="M124" s="102"/>
      <c r="N124" s="102"/>
      <c r="O124" s="102"/>
      <c r="P124" s="102"/>
      <c r="Q124" s="102"/>
      <c r="R124" s="102"/>
      <c r="S124" s="102"/>
      <c r="T124" s="95">
        <v>8.1049777148453107E-3</v>
      </c>
      <c r="U124" s="95"/>
      <c r="V124" s="95"/>
      <c r="W124" s="95"/>
      <c r="X124" s="95"/>
      <c r="Y124" s="95"/>
      <c r="Z124" s="95"/>
      <c r="AA124" s="95"/>
      <c r="AB124" s="95"/>
      <c r="AC124" s="93">
        <v>1588</v>
      </c>
      <c r="AD124" s="93"/>
      <c r="AE124" s="93"/>
      <c r="AF124" s="93"/>
      <c r="AG124" s="93"/>
      <c r="AH124" s="95">
        <v>7.0733706303673901E-3</v>
      </c>
      <c r="AI124" s="95"/>
      <c r="AJ124" s="95"/>
      <c r="AK124" s="95"/>
      <c r="AL124" s="95"/>
    </row>
    <row r="125" spans="2:38" s="1" customFormat="1" ht="7.15" customHeight="1" x14ac:dyDescent="0.2">
      <c r="B125" s="97" t="s">
        <v>1069</v>
      </c>
      <c r="C125" s="97"/>
      <c r="D125" s="97"/>
      <c r="E125" s="97"/>
      <c r="F125" s="97"/>
      <c r="G125" s="97"/>
      <c r="H125" s="97"/>
      <c r="I125" s="97"/>
      <c r="J125" s="102">
        <v>3786017067.73002</v>
      </c>
      <c r="K125" s="102"/>
      <c r="L125" s="102"/>
      <c r="M125" s="102"/>
      <c r="N125" s="102"/>
      <c r="O125" s="102"/>
      <c r="P125" s="102"/>
      <c r="Q125" s="102"/>
      <c r="R125" s="102"/>
      <c r="S125" s="102"/>
      <c r="T125" s="95">
        <v>0.24842094140156101</v>
      </c>
      <c r="U125" s="95"/>
      <c r="V125" s="95"/>
      <c r="W125" s="95"/>
      <c r="X125" s="95"/>
      <c r="Y125" s="95"/>
      <c r="Z125" s="95"/>
      <c r="AA125" s="95"/>
      <c r="AB125" s="95"/>
      <c r="AC125" s="93">
        <v>35045</v>
      </c>
      <c r="AD125" s="93"/>
      <c r="AE125" s="93"/>
      <c r="AF125" s="93"/>
      <c r="AG125" s="93"/>
      <c r="AH125" s="95">
        <v>0.15609966860278701</v>
      </c>
      <c r="AI125" s="95"/>
      <c r="AJ125" s="95"/>
      <c r="AK125" s="95"/>
      <c r="AL125" s="95"/>
    </row>
    <row r="126" spans="2:38" s="1" customFormat="1" ht="7.15" customHeight="1" x14ac:dyDescent="0.2">
      <c r="B126" s="97" t="s">
        <v>1072</v>
      </c>
      <c r="C126" s="97"/>
      <c r="D126" s="97"/>
      <c r="E126" s="97"/>
      <c r="F126" s="97"/>
      <c r="G126" s="97"/>
      <c r="H126" s="97"/>
      <c r="I126" s="97"/>
      <c r="J126" s="102">
        <v>446525661.14999998</v>
      </c>
      <c r="K126" s="102"/>
      <c r="L126" s="102"/>
      <c r="M126" s="102"/>
      <c r="N126" s="102"/>
      <c r="O126" s="102"/>
      <c r="P126" s="102"/>
      <c r="Q126" s="102"/>
      <c r="R126" s="102"/>
      <c r="S126" s="102"/>
      <c r="T126" s="95">
        <v>2.9298950088818599E-2</v>
      </c>
      <c r="U126" s="95"/>
      <c r="V126" s="95"/>
      <c r="W126" s="95"/>
      <c r="X126" s="95"/>
      <c r="Y126" s="95"/>
      <c r="Z126" s="95"/>
      <c r="AA126" s="95"/>
      <c r="AB126" s="95"/>
      <c r="AC126" s="93">
        <v>4366</v>
      </c>
      <c r="AD126" s="93"/>
      <c r="AE126" s="93"/>
      <c r="AF126" s="93"/>
      <c r="AG126" s="93"/>
      <c r="AH126" s="95">
        <v>1.94473149698892E-2</v>
      </c>
      <c r="AI126" s="95"/>
      <c r="AJ126" s="95"/>
      <c r="AK126" s="95"/>
      <c r="AL126" s="95"/>
    </row>
    <row r="127" spans="2:38" s="1" customFormat="1" ht="7.15" customHeight="1" x14ac:dyDescent="0.2">
      <c r="B127" s="97" t="s">
        <v>1073</v>
      </c>
      <c r="C127" s="97"/>
      <c r="D127" s="97"/>
      <c r="E127" s="97"/>
      <c r="F127" s="97"/>
      <c r="G127" s="97"/>
      <c r="H127" s="97"/>
      <c r="I127" s="97"/>
      <c r="J127" s="102">
        <v>28614315.899999999</v>
      </c>
      <c r="K127" s="102"/>
      <c r="L127" s="102"/>
      <c r="M127" s="102"/>
      <c r="N127" s="102"/>
      <c r="O127" s="102"/>
      <c r="P127" s="102"/>
      <c r="Q127" s="102"/>
      <c r="R127" s="102"/>
      <c r="S127" s="102"/>
      <c r="T127" s="95">
        <v>1.8775391569224001E-3</v>
      </c>
      <c r="U127" s="95"/>
      <c r="V127" s="95"/>
      <c r="W127" s="95"/>
      <c r="X127" s="95"/>
      <c r="Y127" s="95"/>
      <c r="Z127" s="95"/>
      <c r="AA127" s="95"/>
      <c r="AB127" s="95"/>
      <c r="AC127" s="93">
        <v>308</v>
      </c>
      <c r="AD127" s="93"/>
      <c r="AE127" s="93"/>
      <c r="AF127" s="93"/>
      <c r="AG127" s="93"/>
      <c r="AH127" s="95">
        <v>1.3719131953105501E-3</v>
      </c>
      <c r="AI127" s="95"/>
      <c r="AJ127" s="95"/>
      <c r="AK127" s="95"/>
      <c r="AL127" s="95"/>
    </row>
    <row r="128" spans="2:38" s="1" customFormat="1" ht="7.15" customHeight="1" x14ac:dyDescent="0.2">
      <c r="B128" s="97" t="s">
        <v>1075</v>
      </c>
      <c r="C128" s="97"/>
      <c r="D128" s="97"/>
      <c r="E128" s="97"/>
      <c r="F128" s="97"/>
      <c r="G128" s="97"/>
      <c r="H128" s="97"/>
      <c r="I128" s="97"/>
      <c r="J128" s="102">
        <v>12208479.689999999</v>
      </c>
      <c r="K128" s="102"/>
      <c r="L128" s="102"/>
      <c r="M128" s="102"/>
      <c r="N128" s="102"/>
      <c r="O128" s="102"/>
      <c r="P128" s="102"/>
      <c r="Q128" s="102"/>
      <c r="R128" s="102"/>
      <c r="S128" s="102"/>
      <c r="T128" s="95">
        <v>8.0106401091583897E-4</v>
      </c>
      <c r="U128" s="95"/>
      <c r="V128" s="95"/>
      <c r="W128" s="95"/>
      <c r="X128" s="95"/>
      <c r="Y128" s="95"/>
      <c r="Z128" s="95"/>
      <c r="AA128" s="95"/>
      <c r="AB128" s="95"/>
      <c r="AC128" s="93">
        <v>145</v>
      </c>
      <c r="AD128" s="93"/>
      <c r="AE128" s="93"/>
      <c r="AF128" s="93"/>
      <c r="AG128" s="93"/>
      <c r="AH128" s="95">
        <v>6.45868225065032E-4</v>
      </c>
      <c r="AI128" s="95"/>
      <c r="AJ128" s="95"/>
      <c r="AK128" s="95"/>
      <c r="AL128" s="95"/>
    </row>
    <row r="129" spans="2:41" s="1" customFormat="1" ht="7.15" customHeight="1" x14ac:dyDescent="0.2">
      <c r="B129" s="97" t="s">
        <v>1076</v>
      </c>
      <c r="C129" s="97"/>
      <c r="D129" s="97"/>
      <c r="E129" s="97"/>
      <c r="F129" s="97"/>
      <c r="G129" s="97"/>
      <c r="H129" s="97"/>
      <c r="I129" s="97"/>
      <c r="J129" s="102">
        <v>8631055.6999999993</v>
      </c>
      <c r="K129" s="102"/>
      <c r="L129" s="102"/>
      <c r="M129" s="102"/>
      <c r="N129" s="102"/>
      <c r="O129" s="102"/>
      <c r="P129" s="102"/>
      <c r="Q129" s="102"/>
      <c r="R129" s="102"/>
      <c r="S129" s="102"/>
      <c r="T129" s="95">
        <v>5.6632998317909398E-4</v>
      </c>
      <c r="U129" s="95"/>
      <c r="V129" s="95"/>
      <c r="W129" s="95"/>
      <c r="X129" s="95"/>
      <c r="Y129" s="95"/>
      <c r="Z129" s="95"/>
      <c r="AA129" s="95"/>
      <c r="AB129" s="95"/>
      <c r="AC129" s="93">
        <v>99</v>
      </c>
      <c r="AD129" s="93"/>
      <c r="AE129" s="93"/>
      <c r="AF129" s="93"/>
      <c r="AG129" s="93"/>
      <c r="AH129" s="95">
        <v>4.4097209849267699E-4</v>
      </c>
      <c r="AI129" s="95"/>
      <c r="AJ129" s="95"/>
      <c r="AK129" s="95"/>
      <c r="AL129" s="95"/>
    </row>
    <row r="130" spans="2:41" s="1" customFormat="1" ht="7.15" customHeight="1" x14ac:dyDescent="0.2">
      <c r="B130" s="97" t="s">
        <v>1070</v>
      </c>
      <c r="C130" s="97"/>
      <c r="D130" s="97"/>
      <c r="E130" s="97"/>
      <c r="F130" s="97"/>
      <c r="G130" s="97"/>
      <c r="H130" s="97"/>
      <c r="I130" s="97"/>
      <c r="J130" s="102">
        <v>201229573.99000001</v>
      </c>
      <c r="K130" s="102"/>
      <c r="L130" s="102"/>
      <c r="M130" s="102"/>
      <c r="N130" s="102"/>
      <c r="O130" s="102"/>
      <c r="P130" s="102"/>
      <c r="Q130" s="102"/>
      <c r="R130" s="102"/>
      <c r="S130" s="102"/>
      <c r="T130" s="95">
        <v>1.32037545827555E-2</v>
      </c>
      <c r="U130" s="95"/>
      <c r="V130" s="95"/>
      <c r="W130" s="95"/>
      <c r="X130" s="95"/>
      <c r="Y130" s="95"/>
      <c r="Z130" s="95"/>
      <c r="AA130" s="95"/>
      <c r="AB130" s="95"/>
      <c r="AC130" s="93">
        <v>2769</v>
      </c>
      <c r="AD130" s="93"/>
      <c r="AE130" s="93"/>
      <c r="AF130" s="93"/>
      <c r="AG130" s="93"/>
      <c r="AH130" s="95">
        <v>1.23338559669315E-2</v>
      </c>
      <c r="AI130" s="95"/>
      <c r="AJ130" s="95"/>
      <c r="AK130" s="95"/>
      <c r="AL130" s="95"/>
    </row>
    <row r="131" spans="2:41" s="1" customFormat="1" ht="7.15" customHeight="1" x14ac:dyDescent="0.2">
      <c r="B131" s="97" t="s">
        <v>1077</v>
      </c>
      <c r="C131" s="97"/>
      <c r="D131" s="97"/>
      <c r="E131" s="97"/>
      <c r="F131" s="97"/>
      <c r="G131" s="97"/>
      <c r="H131" s="97"/>
      <c r="I131" s="97"/>
      <c r="J131" s="102">
        <v>29321868.82</v>
      </c>
      <c r="K131" s="102"/>
      <c r="L131" s="102"/>
      <c r="M131" s="102"/>
      <c r="N131" s="102"/>
      <c r="O131" s="102"/>
      <c r="P131" s="102"/>
      <c r="Q131" s="102"/>
      <c r="R131" s="102"/>
      <c r="S131" s="102"/>
      <c r="T131" s="95">
        <v>1.9239655092957201E-3</v>
      </c>
      <c r="U131" s="95"/>
      <c r="V131" s="95"/>
      <c r="W131" s="95"/>
      <c r="X131" s="95"/>
      <c r="Y131" s="95"/>
      <c r="Z131" s="95"/>
      <c r="AA131" s="95"/>
      <c r="AB131" s="95"/>
      <c r="AC131" s="93">
        <v>360</v>
      </c>
      <c r="AD131" s="93"/>
      <c r="AE131" s="93"/>
      <c r="AF131" s="93"/>
      <c r="AG131" s="93"/>
      <c r="AH131" s="95">
        <v>1.60353490360974E-3</v>
      </c>
      <c r="AI131" s="95"/>
      <c r="AJ131" s="95"/>
      <c r="AK131" s="95"/>
      <c r="AL131" s="95"/>
    </row>
    <row r="132" spans="2:41" s="1" customFormat="1" ht="7.15" customHeight="1" x14ac:dyDescent="0.2">
      <c r="B132" s="97" t="s">
        <v>1078</v>
      </c>
      <c r="C132" s="97"/>
      <c r="D132" s="97"/>
      <c r="E132" s="97"/>
      <c r="F132" s="97"/>
      <c r="G132" s="97"/>
      <c r="H132" s="97"/>
      <c r="I132" s="97"/>
      <c r="J132" s="102">
        <v>25086.82</v>
      </c>
      <c r="K132" s="102"/>
      <c r="L132" s="102"/>
      <c r="M132" s="102"/>
      <c r="N132" s="102"/>
      <c r="O132" s="102"/>
      <c r="P132" s="102"/>
      <c r="Q132" s="102"/>
      <c r="R132" s="102"/>
      <c r="S132" s="102"/>
      <c r="T132" s="95">
        <v>1.64608117968894E-6</v>
      </c>
      <c r="U132" s="95"/>
      <c r="V132" s="95"/>
      <c r="W132" s="95"/>
      <c r="X132" s="95"/>
      <c r="Y132" s="95"/>
      <c r="Z132" s="95"/>
      <c r="AA132" s="95"/>
      <c r="AB132" s="95"/>
      <c r="AC132" s="93">
        <v>1</v>
      </c>
      <c r="AD132" s="93"/>
      <c r="AE132" s="93"/>
      <c r="AF132" s="93"/>
      <c r="AG132" s="93"/>
      <c r="AH132" s="95">
        <v>4.4542636211381502E-6</v>
      </c>
      <c r="AI132" s="95"/>
      <c r="AJ132" s="95"/>
      <c r="AK132" s="95"/>
      <c r="AL132" s="95"/>
    </row>
    <row r="133" spans="2:41" s="1" customFormat="1" ht="7.15" customHeight="1" x14ac:dyDescent="0.2">
      <c r="B133" s="97" t="s">
        <v>1079</v>
      </c>
      <c r="C133" s="97"/>
      <c r="D133" s="97"/>
      <c r="E133" s="97"/>
      <c r="F133" s="97"/>
      <c r="G133" s="97"/>
      <c r="H133" s="97"/>
      <c r="I133" s="97"/>
      <c r="J133" s="102">
        <v>346218.95</v>
      </c>
      <c r="K133" s="102"/>
      <c r="L133" s="102"/>
      <c r="M133" s="102"/>
      <c r="N133" s="102"/>
      <c r="O133" s="102"/>
      <c r="P133" s="102"/>
      <c r="Q133" s="102"/>
      <c r="R133" s="102"/>
      <c r="S133" s="102"/>
      <c r="T133" s="95">
        <v>2.2717287310494799E-5</v>
      </c>
      <c r="U133" s="95"/>
      <c r="V133" s="95"/>
      <c r="W133" s="95"/>
      <c r="X133" s="95"/>
      <c r="Y133" s="95"/>
      <c r="Z133" s="95"/>
      <c r="AA133" s="95"/>
      <c r="AB133" s="95"/>
      <c r="AC133" s="93">
        <v>5</v>
      </c>
      <c r="AD133" s="93"/>
      <c r="AE133" s="93"/>
      <c r="AF133" s="93"/>
      <c r="AG133" s="93"/>
      <c r="AH133" s="95">
        <v>2.22713181056908E-5</v>
      </c>
      <c r="AI133" s="95"/>
      <c r="AJ133" s="95"/>
      <c r="AK133" s="95"/>
      <c r="AL133" s="95"/>
    </row>
    <row r="134" spans="2:41" s="1" customFormat="1" ht="7.15" customHeight="1" x14ac:dyDescent="0.2">
      <c r="B134" s="97" t="s">
        <v>1080</v>
      </c>
      <c r="C134" s="97"/>
      <c r="D134" s="97"/>
      <c r="E134" s="97"/>
      <c r="F134" s="97"/>
      <c r="G134" s="97"/>
      <c r="H134" s="97"/>
      <c r="I134" s="97"/>
      <c r="J134" s="102">
        <v>104084.14</v>
      </c>
      <c r="K134" s="102"/>
      <c r="L134" s="102"/>
      <c r="M134" s="102"/>
      <c r="N134" s="102"/>
      <c r="O134" s="102"/>
      <c r="P134" s="102"/>
      <c r="Q134" s="102"/>
      <c r="R134" s="102"/>
      <c r="S134" s="102"/>
      <c r="T134" s="95">
        <v>6.8295202005718099E-6</v>
      </c>
      <c r="U134" s="95"/>
      <c r="V134" s="95"/>
      <c r="W134" s="95"/>
      <c r="X134" s="95"/>
      <c r="Y134" s="95"/>
      <c r="Z134" s="95"/>
      <c r="AA134" s="95"/>
      <c r="AB134" s="95"/>
      <c r="AC134" s="93">
        <v>2</v>
      </c>
      <c r="AD134" s="93"/>
      <c r="AE134" s="93"/>
      <c r="AF134" s="93"/>
      <c r="AG134" s="93"/>
      <c r="AH134" s="95">
        <v>8.9085272422763105E-6</v>
      </c>
      <c r="AI134" s="95"/>
      <c r="AJ134" s="95"/>
      <c r="AK134" s="95"/>
      <c r="AL134" s="95"/>
    </row>
    <row r="135" spans="2:41" s="1" customFormat="1" ht="7.15" customHeight="1" x14ac:dyDescent="0.2">
      <c r="B135" s="97" t="s">
        <v>1081</v>
      </c>
      <c r="C135" s="97"/>
      <c r="D135" s="97"/>
      <c r="E135" s="97"/>
      <c r="F135" s="97"/>
      <c r="G135" s="97"/>
      <c r="H135" s="97"/>
      <c r="I135" s="97"/>
      <c r="J135" s="102">
        <v>112262.82</v>
      </c>
      <c r="K135" s="102"/>
      <c r="L135" s="102"/>
      <c r="M135" s="102"/>
      <c r="N135" s="102"/>
      <c r="O135" s="102"/>
      <c r="P135" s="102"/>
      <c r="Q135" s="102"/>
      <c r="R135" s="102"/>
      <c r="S135" s="102"/>
      <c r="T135" s="95">
        <v>7.3661673811510302E-6</v>
      </c>
      <c r="U135" s="95"/>
      <c r="V135" s="95"/>
      <c r="W135" s="95"/>
      <c r="X135" s="95"/>
      <c r="Y135" s="95"/>
      <c r="Z135" s="95"/>
      <c r="AA135" s="95"/>
      <c r="AB135" s="95"/>
      <c r="AC135" s="93">
        <v>1</v>
      </c>
      <c r="AD135" s="93"/>
      <c r="AE135" s="93"/>
      <c r="AF135" s="93"/>
      <c r="AG135" s="93"/>
      <c r="AH135" s="95">
        <v>4.4542636211381502E-6</v>
      </c>
      <c r="AI135" s="95"/>
      <c r="AJ135" s="95"/>
      <c r="AK135" s="95"/>
      <c r="AL135" s="95"/>
    </row>
    <row r="136" spans="2:41" s="1" customFormat="1" ht="7.15" customHeight="1" x14ac:dyDescent="0.2">
      <c r="B136" s="97" t="s">
        <v>1082</v>
      </c>
      <c r="C136" s="97"/>
      <c r="D136" s="97"/>
      <c r="E136" s="97"/>
      <c r="F136" s="97"/>
      <c r="G136" s="97"/>
      <c r="H136" s="97"/>
      <c r="I136" s="97"/>
      <c r="J136" s="102">
        <v>299030.95</v>
      </c>
      <c r="K136" s="102"/>
      <c r="L136" s="102"/>
      <c r="M136" s="102"/>
      <c r="N136" s="102"/>
      <c r="O136" s="102"/>
      <c r="P136" s="102"/>
      <c r="Q136" s="102"/>
      <c r="R136" s="102"/>
      <c r="S136" s="102"/>
      <c r="T136" s="95">
        <v>1.9621028848594799E-5</v>
      </c>
      <c r="U136" s="95"/>
      <c r="V136" s="95"/>
      <c r="W136" s="95"/>
      <c r="X136" s="95"/>
      <c r="Y136" s="95"/>
      <c r="Z136" s="95"/>
      <c r="AA136" s="95"/>
      <c r="AB136" s="95"/>
      <c r="AC136" s="93">
        <v>4</v>
      </c>
      <c r="AD136" s="93"/>
      <c r="AE136" s="93"/>
      <c r="AF136" s="93"/>
      <c r="AG136" s="93"/>
      <c r="AH136" s="95">
        <v>1.7817054484552601E-5</v>
      </c>
      <c r="AI136" s="95"/>
      <c r="AJ136" s="95"/>
      <c r="AK136" s="95"/>
      <c r="AL136" s="95"/>
    </row>
    <row r="137" spans="2:41" s="1" customFormat="1" ht="7.15" customHeight="1" x14ac:dyDescent="0.2">
      <c r="B137" s="97" t="s">
        <v>1071</v>
      </c>
      <c r="C137" s="97"/>
      <c r="D137" s="97"/>
      <c r="E137" s="97"/>
      <c r="F137" s="97"/>
      <c r="G137" s="97"/>
      <c r="H137" s="97"/>
      <c r="I137" s="97"/>
      <c r="J137" s="102">
        <v>277373.39</v>
      </c>
      <c r="K137" s="102"/>
      <c r="L137" s="102"/>
      <c r="M137" s="102"/>
      <c r="N137" s="102"/>
      <c r="O137" s="102"/>
      <c r="P137" s="102"/>
      <c r="Q137" s="102"/>
      <c r="R137" s="102"/>
      <c r="S137" s="102"/>
      <c r="T137" s="95">
        <v>1.8199959860417599E-5</v>
      </c>
      <c r="U137" s="95"/>
      <c r="V137" s="95"/>
      <c r="W137" s="95"/>
      <c r="X137" s="95"/>
      <c r="Y137" s="95"/>
      <c r="Z137" s="95"/>
      <c r="AA137" s="95"/>
      <c r="AB137" s="95"/>
      <c r="AC137" s="93">
        <v>3</v>
      </c>
      <c r="AD137" s="93"/>
      <c r="AE137" s="93"/>
      <c r="AF137" s="93"/>
      <c r="AG137" s="93"/>
      <c r="AH137" s="95">
        <v>1.33627908634145E-5</v>
      </c>
      <c r="AI137" s="95"/>
      <c r="AJ137" s="95"/>
      <c r="AK137" s="95"/>
      <c r="AL137" s="95"/>
    </row>
    <row r="138" spans="2:41" s="1" customFormat="1" ht="7.15" customHeight="1" x14ac:dyDescent="0.2">
      <c r="B138" s="97" t="s">
        <v>1083</v>
      </c>
      <c r="C138" s="97"/>
      <c r="D138" s="97"/>
      <c r="E138" s="97"/>
      <c r="F138" s="97"/>
      <c r="G138" s="97"/>
      <c r="H138" s="97"/>
      <c r="I138" s="97"/>
      <c r="J138" s="102">
        <v>2084780.13</v>
      </c>
      <c r="K138" s="102"/>
      <c r="L138" s="102"/>
      <c r="M138" s="102"/>
      <c r="N138" s="102"/>
      <c r="O138" s="102"/>
      <c r="P138" s="102"/>
      <c r="Q138" s="102"/>
      <c r="R138" s="102"/>
      <c r="S138" s="102"/>
      <c r="T138" s="95">
        <v>1.3679363649049401E-4</v>
      </c>
      <c r="U138" s="95"/>
      <c r="V138" s="95"/>
      <c r="W138" s="95"/>
      <c r="X138" s="95"/>
      <c r="Y138" s="95"/>
      <c r="Z138" s="95"/>
      <c r="AA138" s="95"/>
      <c r="AB138" s="95"/>
      <c r="AC138" s="93">
        <v>29</v>
      </c>
      <c r="AD138" s="93"/>
      <c r="AE138" s="93"/>
      <c r="AF138" s="93"/>
      <c r="AG138" s="93"/>
      <c r="AH138" s="95">
        <v>1.2917364501300601E-4</v>
      </c>
      <c r="AI138" s="95"/>
      <c r="AJ138" s="95"/>
      <c r="AK138" s="95"/>
      <c r="AL138" s="95"/>
    </row>
    <row r="139" spans="2:41" s="1" customFormat="1" ht="7.15" customHeight="1" x14ac:dyDescent="0.2">
      <c r="B139" s="97" t="s">
        <v>1084</v>
      </c>
      <c r="C139" s="97"/>
      <c r="D139" s="97"/>
      <c r="E139" s="97"/>
      <c r="F139" s="97"/>
      <c r="G139" s="97"/>
      <c r="H139" s="97"/>
      <c r="I139" s="97"/>
      <c r="J139" s="102">
        <v>89070.91</v>
      </c>
      <c r="K139" s="102"/>
      <c r="L139" s="102"/>
      <c r="M139" s="102"/>
      <c r="N139" s="102"/>
      <c r="O139" s="102"/>
      <c r="P139" s="102"/>
      <c r="Q139" s="102"/>
      <c r="R139" s="102"/>
      <c r="S139" s="102"/>
      <c r="T139" s="95">
        <v>5.84442143758227E-6</v>
      </c>
      <c r="U139" s="95"/>
      <c r="V139" s="95"/>
      <c r="W139" s="95"/>
      <c r="X139" s="95"/>
      <c r="Y139" s="95"/>
      <c r="Z139" s="95"/>
      <c r="AA139" s="95"/>
      <c r="AB139" s="95"/>
      <c r="AC139" s="93">
        <v>4</v>
      </c>
      <c r="AD139" s="93"/>
      <c r="AE139" s="93"/>
      <c r="AF139" s="93"/>
      <c r="AG139" s="93"/>
      <c r="AH139" s="95">
        <v>1.7817054484552601E-5</v>
      </c>
      <c r="AI139" s="95"/>
      <c r="AJ139" s="95"/>
      <c r="AK139" s="95"/>
      <c r="AL139" s="95"/>
    </row>
    <row r="140" spans="2:41" s="1" customFormat="1" ht="7.15" customHeight="1" x14ac:dyDescent="0.2">
      <c r="B140" s="97" t="s">
        <v>1085</v>
      </c>
      <c r="C140" s="97"/>
      <c r="D140" s="97"/>
      <c r="E140" s="97"/>
      <c r="F140" s="97"/>
      <c r="G140" s="97"/>
      <c r="H140" s="97"/>
      <c r="I140" s="97"/>
      <c r="J140" s="102">
        <v>3774.43</v>
      </c>
      <c r="K140" s="102"/>
      <c r="L140" s="102"/>
      <c r="M140" s="102"/>
      <c r="N140" s="102"/>
      <c r="O140" s="102"/>
      <c r="P140" s="102"/>
      <c r="Q140" s="102"/>
      <c r="R140" s="102"/>
      <c r="S140" s="102"/>
      <c r="T140" s="95">
        <v>2.4766065157135598E-7</v>
      </c>
      <c r="U140" s="95"/>
      <c r="V140" s="95"/>
      <c r="W140" s="95"/>
      <c r="X140" s="95"/>
      <c r="Y140" s="95"/>
      <c r="Z140" s="95"/>
      <c r="AA140" s="95"/>
      <c r="AB140" s="95"/>
      <c r="AC140" s="93">
        <v>1</v>
      </c>
      <c r="AD140" s="93"/>
      <c r="AE140" s="93"/>
      <c r="AF140" s="93"/>
      <c r="AG140" s="93"/>
      <c r="AH140" s="95">
        <v>4.4542636211381502E-6</v>
      </c>
      <c r="AI140" s="95"/>
      <c r="AJ140" s="95"/>
      <c r="AK140" s="95"/>
      <c r="AL140" s="95"/>
    </row>
    <row r="141" spans="2:41" s="1" customFormat="1" ht="8.5" customHeight="1" x14ac:dyDescent="0.2">
      <c r="B141" s="100"/>
      <c r="C141" s="100"/>
      <c r="D141" s="100"/>
      <c r="E141" s="100"/>
      <c r="F141" s="100"/>
      <c r="G141" s="100"/>
      <c r="H141" s="100"/>
      <c r="I141" s="100"/>
      <c r="J141" s="103">
        <v>15240329765.959999</v>
      </c>
      <c r="K141" s="103"/>
      <c r="L141" s="103"/>
      <c r="M141" s="103"/>
      <c r="N141" s="103"/>
      <c r="O141" s="103"/>
      <c r="P141" s="103"/>
      <c r="Q141" s="103"/>
      <c r="R141" s="103"/>
      <c r="S141" s="103"/>
      <c r="T141" s="96">
        <v>1</v>
      </c>
      <c r="U141" s="96"/>
      <c r="V141" s="96"/>
      <c r="W141" s="96"/>
      <c r="X141" s="96"/>
      <c r="Y141" s="96"/>
      <c r="Z141" s="96"/>
      <c r="AA141" s="96"/>
      <c r="AB141" s="96"/>
      <c r="AC141" s="94">
        <v>224504</v>
      </c>
      <c r="AD141" s="94"/>
      <c r="AE141" s="94"/>
      <c r="AF141" s="94"/>
      <c r="AG141" s="94"/>
      <c r="AH141" s="96">
        <v>1</v>
      </c>
      <c r="AI141" s="96"/>
      <c r="AJ141" s="96"/>
      <c r="AK141" s="96"/>
      <c r="AL141" s="96"/>
    </row>
    <row r="142" spans="2:41" s="1" customFormat="1" ht="6" customHeight="1" x14ac:dyDescent="0.2"/>
    <row r="143" spans="2:41" s="1" customFormat="1" ht="12.75" customHeight="1" x14ac:dyDescent="0.2">
      <c r="B143" s="73" t="s">
        <v>1169</v>
      </c>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row>
    <row r="144" spans="2:41" s="1" customFormat="1" ht="5.25" customHeight="1" x14ac:dyDescent="0.2"/>
    <row r="145" spans="2:39" s="1" customFormat="1" ht="8.5" customHeight="1" x14ac:dyDescent="0.2">
      <c r="B145" s="71" t="s">
        <v>1086</v>
      </c>
      <c r="C145" s="71"/>
      <c r="D145" s="71"/>
      <c r="E145" s="71"/>
      <c r="F145" s="71"/>
      <c r="G145" s="71"/>
      <c r="H145" s="71"/>
      <c r="I145" s="71"/>
      <c r="J145" s="71" t="s">
        <v>1041</v>
      </c>
      <c r="K145" s="71"/>
      <c r="L145" s="71"/>
      <c r="M145" s="71"/>
      <c r="N145" s="71"/>
      <c r="O145" s="71"/>
      <c r="P145" s="71"/>
      <c r="Q145" s="71"/>
      <c r="R145" s="71" t="s">
        <v>1042</v>
      </c>
      <c r="S145" s="71"/>
      <c r="T145" s="71"/>
      <c r="U145" s="71"/>
      <c r="V145" s="71"/>
      <c r="W145" s="71"/>
      <c r="X145" s="71"/>
      <c r="Y145" s="71"/>
      <c r="Z145" s="71"/>
      <c r="AA145" s="71"/>
      <c r="AB145" s="71" t="s">
        <v>1043</v>
      </c>
      <c r="AC145" s="71"/>
      <c r="AD145" s="71"/>
      <c r="AE145" s="71"/>
      <c r="AF145" s="71" t="s">
        <v>1042</v>
      </c>
      <c r="AG145" s="71"/>
      <c r="AH145" s="71"/>
      <c r="AI145" s="71"/>
      <c r="AJ145" s="71"/>
      <c r="AK145" s="71"/>
      <c r="AL145" s="71"/>
      <c r="AM145" s="71"/>
    </row>
    <row r="146" spans="2:39" s="1" customFormat="1" ht="8.15" customHeight="1" x14ac:dyDescent="0.2">
      <c r="B146" s="101">
        <v>1990</v>
      </c>
      <c r="C146" s="101"/>
      <c r="D146" s="101"/>
      <c r="E146" s="101"/>
      <c r="F146" s="101"/>
      <c r="G146" s="101"/>
      <c r="H146" s="101"/>
      <c r="I146" s="101"/>
      <c r="J146" s="102">
        <v>49876.17</v>
      </c>
      <c r="K146" s="102"/>
      <c r="L146" s="102"/>
      <c r="M146" s="102"/>
      <c r="N146" s="102"/>
      <c r="O146" s="102"/>
      <c r="P146" s="102"/>
      <c r="Q146" s="102"/>
      <c r="R146" s="95">
        <v>3.2726437528537399E-6</v>
      </c>
      <c r="S146" s="95"/>
      <c r="T146" s="95"/>
      <c r="U146" s="95"/>
      <c r="V146" s="95"/>
      <c r="W146" s="95"/>
      <c r="X146" s="95"/>
      <c r="Y146" s="95"/>
      <c r="Z146" s="95"/>
      <c r="AA146" s="95"/>
      <c r="AB146" s="93">
        <v>5</v>
      </c>
      <c r="AC146" s="93"/>
      <c r="AD146" s="93"/>
      <c r="AE146" s="93"/>
      <c r="AF146" s="95">
        <v>2.22713181056908E-5</v>
      </c>
      <c r="AG146" s="95"/>
      <c r="AH146" s="95"/>
      <c r="AI146" s="95"/>
      <c r="AJ146" s="95"/>
      <c r="AK146" s="95"/>
      <c r="AL146" s="95"/>
      <c r="AM146" s="95"/>
    </row>
    <row r="147" spans="2:39" s="1" customFormat="1" ht="8.15" customHeight="1" x14ac:dyDescent="0.2">
      <c r="B147" s="101">
        <v>1992</v>
      </c>
      <c r="C147" s="101"/>
      <c r="D147" s="101"/>
      <c r="E147" s="101"/>
      <c r="F147" s="101"/>
      <c r="G147" s="101"/>
      <c r="H147" s="101"/>
      <c r="I147" s="101"/>
      <c r="J147" s="102">
        <v>1762.35</v>
      </c>
      <c r="K147" s="102"/>
      <c r="L147" s="102"/>
      <c r="M147" s="102"/>
      <c r="N147" s="102"/>
      <c r="O147" s="102"/>
      <c r="P147" s="102"/>
      <c r="Q147" s="102"/>
      <c r="R147" s="95">
        <v>1.15637261598912E-7</v>
      </c>
      <c r="S147" s="95"/>
      <c r="T147" s="95"/>
      <c r="U147" s="95"/>
      <c r="V147" s="95"/>
      <c r="W147" s="95"/>
      <c r="X147" s="95"/>
      <c r="Y147" s="95"/>
      <c r="Z147" s="95"/>
      <c r="AA147" s="95"/>
      <c r="AB147" s="93">
        <v>1</v>
      </c>
      <c r="AC147" s="93"/>
      <c r="AD147" s="93"/>
      <c r="AE147" s="93"/>
      <c r="AF147" s="95">
        <v>4.4542636211381502E-6</v>
      </c>
      <c r="AG147" s="95"/>
      <c r="AH147" s="95"/>
      <c r="AI147" s="95"/>
      <c r="AJ147" s="95"/>
      <c r="AK147" s="95"/>
      <c r="AL147" s="95"/>
      <c r="AM147" s="95"/>
    </row>
    <row r="148" spans="2:39" s="1" customFormat="1" ht="8.15" customHeight="1" x14ac:dyDescent="0.2">
      <c r="B148" s="101">
        <v>1993</v>
      </c>
      <c r="C148" s="101"/>
      <c r="D148" s="101"/>
      <c r="E148" s="101"/>
      <c r="F148" s="101"/>
      <c r="G148" s="101"/>
      <c r="H148" s="101"/>
      <c r="I148" s="101"/>
      <c r="J148" s="102">
        <v>42221.57</v>
      </c>
      <c r="K148" s="102"/>
      <c r="L148" s="102"/>
      <c r="M148" s="102"/>
      <c r="N148" s="102"/>
      <c r="O148" s="102"/>
      <c r="P148" s="102"/>
      <c r="Q148" s="102"/>
      <c r="R148" s="95">
        <v>2.7703842796304699E-6</v>
      </c>
      <c r="S148" s="95"/>
      <c r="T148" s="95"/>
      <c r="U148" s="95"/>
      <c r="V148" s="95"/>
      <c r="W148" s="95"/>
      <c r="X148" s="95"/>
      <c r="Y148" s="95"/>
      <c r="Z148" s="95"/>
      <c r="AA148" s="95"/>
      <c r="AB148" s="93">
        <v>4</v>
      </c>
      <c r="AC148" s="93"/>
      <c r="AD148" s="93"/>
      <c r="AE148" s="93"/>
      <c r="AF148" s="95">
        <v>1.7817054484552601E-5</v>
      </c>
      <c r="AG148" s="95"/>
      <c r="AH148" s="95"/>
      <c r="AI148" s="95"/>
      <c r="AJ148" s="95"/>
      <c r="AK148" s="95"/>
      <c r="AL148" s="95"/>
      <c r="AM148" s="95"/>
    </row>
    <row r="149" spans="2:39" s="1" customFormat="1" ht="8.15" customHeight="1" x14ac:dyDescent="0.2">
      <c r="B149" s="101">
        <v>1996</v>
      </c>
      <c r="C149" s="101"/>
      <c r="D149" s="101"/>
      <c r="E149" s="101"/>
      <c r="F149" s="101"/>
      <c r="G149" s="101"/>
      <c r="H149" s="101"/>
      <c r="I149" s="101"/>
      <c r="J149" s="102">
        <v>42945.46</v>
      </c>
      <c r="K149" s="102"/>
      <c r="L149" s="102"/>
      <c r="M149" s="102"/>
      <c r="N149" s="102"/>
      <c r="O149" s="102"/>
      <c r="P149" s="102"/>
      <c r="Q149" s="102"/>
      <c r="R149" s="95">
        <v>2.8178825956850801E-6</v>
      </c>
      <c r="S149" s="95"/>
      <c r="T149" s="95"/>
      <c r="U149" s="95"/>
      <c r="V149" s="95"/>
      <c r="W149" s="95"/>
      <c r="X149" s="95"/>
      <c r="Y149" s="95"/>
      <c r="Z149" s="95"/>
      <c r="AA149" s="95"/>
      <c r="AB149" s="93">
        <v>3</v>
      </c>
      <c r="AC149" s="93"/>
      <c r="AD149" s="93"/>
      <c r="AE149" s="93"/>
      <c r="AF149" s="95">
        <v>1.33627908634145E-5</v>
      </c>
      <c r="AG149" s="95"/>
      <c r="AH149" s="95"/>
      <c r="AI149" s="95"/>
      <c r="AJ149" s="95"/>
      <c r="AK149" s="95"/>
      <c r="AL149" s="95"/>
      <c r="AM149" s="95"/>
    </row>
    <row r="150" spans="2:39" s="1" customFormat="1" ht="8.15" customHeight="1" x14ac:dyDescent="0.2">
      <c r="B150" s="101">
        <v>1997</v>
      </c>
      <c r="C150" s="101"/>
      <c r="D150" s="101"/>
      <c r="E150" s="101"/>
      <c r="F150" s="101"/>
      <c r="G150" s="101"/>
      <c r="H150" s="101"/>
      <c r="I150" s="101"/>
      <c r="J150" s="102">
        <v>170046.76</v>
      </c>
      <c r="K150" s="102"/>
      <c r="L150" s="102"/>
      <c r="M150" s="102"/>
      <c r="N150" s="102"/>
      <c r="O150" s="102"/>
      <c r="P150" s="102"/>
      <c r="Q150" s="102"/>
      <c r="R150" s="95">
        <v>1.1157682452502299E-5</v>
      </c>
      <c r="S150" s="95"/>
      <c r="T150" s="95"/>
      <c r="U150" s="95"/>
      <c r="V150" s="95"/>
      <c r="W150" s="95"/>
      <c r="X150" s="95"/>
      <c r="Y150" s="95"/>
      <c r="Z150" s="95"/>
      <c r="AA150" s="95"/>
      <c r="AB150" s="93">
        <v>15</v>
      </c>
      <c r="AC150" s="93"/>
      <c r="AD150" s="93"/>
      <c r="AE150" s="93"/>
      <c r="AF150" s="95">
        <v>6.6813954317072305E-5</v>
      </c>
      <c r="AG150" s="95"/>
      <c r="AH150" s="95"/>
      <c r="AI150" s="95"/>
      <c r="AJ150" s="95"/>
      <c r="AK150" s="95"/>
      <c r="AL150" s="95"/>
      <c r="AM150" s="95"/>
    </row>
    <row r="151" spans="2:39" s="1" customFormat="1" ht="8.15" customHeight="1" x14ac:dyDescent="0.2">
      <c r="B151" s="101">
        <v>1998</v>
      </c>
      <c r="C151" s="101"/>
      <c r="D151" s="101"/>
      <c r="E151" s="101"/>
      <c r="F151" s="101"/>
      <c r="G151" s="101"/>
      <c r="H151" s="101"/>
      <c r="I151" s="101"/>
      <c r="J151" s="102">
        <v>142398.69</v>
      </c>
      <c r="K151" s="102"/>
      <c r="L151" s="102"/>
      <c r="M151" s="102"/>
      <c r="N151" s="102"/>
      <c r="O151" s="102"/>
      <c r="P151" s="102"/>
      <c r="Q151" s="102"/>
      <c r="R151" s="95">
        <v>9.3435438856483294E-6</v>
      </c>
      <c r="S151" s="95"/>
      <c r="T151" s="95"/>
      <c r="U151" s="95"/>
      <c r="V151" s="95"/>
      <c r="W151" s="95"/>
      <c r="X151" s="95"/>
      <c r="Y151" s="95"/>
      <c r="Z151" s="95"/>
      <c r="AA151" s="95"/>
      <c r="AB151" s="93">
        <v>18</v>
      </c>
      <c r="AC151" s="93"/>
      <c r="AD151" s="93"/>
      <c r="AE151" s="93"/>
      <c r="AF151" s="95">
        <v>8.0176745180486801E-5</v>
      </c>
      <c r="AG151" s="95"/>
      <c r="AH151" s="95"/>
      <c r="AI151" s="95"/>
      <c r="AJ151" s="95"/>
      <c r="AK151" s="95"/>
      <c r="AL151" s="95"/>
      <c r="AM151" s="95"/>
    </row>
    <row r="152" spans="2:39" s="1" customFormat="1" ht="8.15" customHeight="1" x14ac:dyDescent="0.2">
      <c r="B152" s="101">
        <v>1999</v>
      </c>
      <c r="C152" s="101"/>
      <c r="D152" s="101"/>
      <c r="E152" s="101"/>
      <c r="F152" s="101"/>
      <c r="G152" s="101"/>
      <c r="H152" s="101"/>
      <c r="I152" s="101"/>
      <c r="J152" s="102">
        <v>1069005.1100000001</v>
      </c>
      <c r="K152" s="102"/>
      <c r="L152" s="102"/>
      <c r="M152" s="102"/>
      <c r="N152" s="102"/>
      <c r="O152" s="102"/>
      <c r="P152" s="102"/>
      <c r="Q152" s="102"/>
      <c r="R152" s="95">
        <v>7.0143174486136906E-5</v>
      </c>
      <c r="S152" s="95"/>
      <c r="T152" s="95"/>
      <c r="U152" s="95"/>
      <c r="V152" s="95"/>
      <c r="W152" s="95"/>
      <c r="X152" s="95"/>
      <c r="Y152" s="95"/>
      <c r="Z152" s="95"/>
      <c r="AA152" s="95"/>
      <c r="AB152" s="93">
        <v>100</v>
      </c>
      <c r="AC152" s="93"/>
      <c r="AD152" s="93"/>
      <c r="AE152" s="93"/>
      <c r="AF152" s="95">
        <v>4.4542636211381502E-4</v>
      </c>
      <c r="AG152" s="95"/>
      <c r="AH152" s="95"/>
      <c r="AI152" s="95"/>
      <c r="AJ152" s="95"/>
      <c r="AK152" s="95"/>
      <c r="AL152" s="95"/>
      <c r="AM152" s="95"/>
    </row>
    <row r="153" spans="2:39" s="1" customFormat="1" ht="8.15" customHeight="1" x14ac:dyDescent="0.2">
      <c r="B153" s="101">
        <v>2000</v>
      </c>
      <c r="C153" s="101"/>
      <c r="D153" s="101"/>
      <c r="E153" s="101"/>
      <c r="F153" s="101"/>
      <c r="G153" s="101"/>
      <c r="H153" s="101"/>
      <c r="I153" s="101"/>
      <c r="J153" s="102">
        <v>575513.84</v>
      </c>
      <c r="K153" s="102"/>
      <c r="L153" s="102"/>
      <c r="M153" s="102"/>
      <c r="N153" s="102"/>
      <c r="O153" s="102"/>
      <c r="P153" s="102"/>
      <c r="Q153" s="102"/>
      <c r="R153" s="95">
        <v>3.7762558214812199E-5</v>
      </c>
      <c r="S153" s="95"/>
      <c r="T153" s="95"/>
      <c r="U153" s="95"/>
      <c r="V153" s="95"/>
      <c r="W153" s="95"/>
      <c r="X153" s="95"/>
      <c r="Y153" s="95"/>
      <c r="Z153" s="95"/>
      <c r="AA153" s="95"/>
      <c r="AB153" s="93">
        <v>40</v>
      </c>
      <c r="AC153" s="93"/>
      <c r="AD153" s="93"/>
      <c r="AE153" s="93"/>
      <c r="AF153" s="95">
        <v>1.7817054484552599E-4</v>
      </c>
      <c r="AG153" s="95"/>
      <c r="AH153" s="95"/>
      <c r="AI153" s="95"/>
      <c r="AJ153" s="95"/>
      <c r="AK153" s="95"/>
      <c r="AL153" s="95"/>
      <c r="AM153" s="95"/>
    </row>
    <row r="154" spans="2:39" s="1" customFormat="1" ht="8.15" customHeight="1" x14ac:dyDescent="0.2">
      <c r="B154" s="101">
        <v>2001</v>
      </c>
      <c r="C154" s="101"/>
      <c r="D154" s="101"/>
      <c r="E154" s="101"/>
      <c r="F154" s="101"/>
      <c r="G154" s="101"/>
      <c r="H154" s="101"/>
      <c r="I154" s="101"/>
      <c r="J154" s="102">
        <v>339807.59</v>
      </c>
      <c r="K154" s="102"/>
      <c r="L154" s="102"/>
      <c r="M154" s="102"/>
      <c r="N154" s="102"/>
      <c r="O154" s="102"/>
      <c r="P154" s="102"/>
      <c r="Q154" s="102"/>
      <c r="R154" s="95">
        <v>2.2296603499943702E-5</v>
      </c>
      <c r="S154" s="95"/>
      <c r="T154" s="95"/>
      <c r="U154" s="95"/>
      <c r="V154" s="95"/>
      <c r="W154" s="95"/>
      <c r="X154" s="95"/>
      <c r="Y154" s="95"/>
      <c r="Z154" s="95"/>
      <c r="AA154" s="95"/>
      <c r="AB154" s="93">
        <v>27</v>
      </c>
      <c r="AC154" s="93"/>
      <c r="AD154" s="93"/>
      <c r="AE154" s="93"/>
      <c r="AF154" s="95">
        <v>1.2026511777073E-4</v>
      </c>
      <c r="AG154" s="95"/>
      <c r="AH154" s="95"/>
      <c r="AI154" s="95"/>
      <c r="AJ154" s="95"/>
      <c r="AK154" s="95"/>
      <c r="AL154" s="95"/>
      <c r="AM154" s="95"/>
    </row>
    <row r="155" spans="2:39" s="1" customFormat="1" ht="8.15" customHeight="1" x14ac:dyDescent="0.2">
      <c r="B155" s="101">
        <v>2002</v>
      </c>
      <c r="C155" s="101"/>
      <c r="D155" s="101"/>
      <c r="E155" s="101"/>
      <c r="F155" s="101"/>
      <c r="G155" s="101"/>
      <c r="H155" s="101"/>
      <c r="I155" s="101"/>
      <c r="J155" s="102">
        <v>1905410.13</v>
      </c>
      <c r="K155" s="102"/>
      <c r="L155" s="102"/>
      <c r="M155" s="102"/>
      <c r="N155" s="102"/>
      <c r="O155" s="102"/>
      <c r="P155" s="102"/>
      <c r="Q155" s="102"/>
      <c r="R155" s="95">
        <v>1.25024206120252E-4</v>
      </c>
      <c r="S155" s="95"/>
      <c r="T155" s="95"/>
      <c r="U155" s="95"/>
      <c r="V155" s="95"/>
      <c r="W155" s="95"/>
      <c r="X155" s="95"/>
      <c r="Y155" s="95"/>
      <c r="Z155" s="95"/>
      <c r="AA155" s="95"/>
      <c r="AB155" s="93">
        <v>133</v>
      </c>
      <c r="AC155" s="93"/>
      <c r="AD155" s="93"/>
      <c r="AE155" s="93"/>
      <c r="AF155" s="95">
        <v>5.9241706161137499E-4</v>
      </c>
      <c r="AG155" s="95"/>
      <c r="AH155" s="95"/>
      <c r="AI155" s="95"/>
      <c r="AJ155" s="95"/>
      <c r="AK155" s="95"/>
      <c r="AL155" s="95"/>
      <c r="AM155" s="95"/>
    </row>
    <row r="156" spans="2:39" s="1" customFormat="1" ht="8.15" customHeight="1" x14ac:dyDescent="0.2">
      <c r="B156" s="101">
        <v>2003</v>
      </c>
      <c r="C156" s="101"/>
      <c r="D156" s="101"/>
      <c r="E156" s="101"/>
      <c r="F156" s="101"/>
      <c r="G156" s="101"/>
      <c r="H156" s="101"/>
      <c r="I156" s="101"/>
      <c r="J156" s="102">
        <v>9423382.4700000007</v>
      </c>
      <c r="K156" s="102"/>
      <c r="L156" s="102"/>
      <c r="M156" s="102"/>
      <c r="N156" s="102"/>
      <c r="O156" s="102"/>
      <c r="P156" s="102"/>
      <c r="Q156" s="102"/>
      <c r="R156" s="95">
        <v>6.18318803773365E-4</v>
      </c>
      <c r="S156" s="95"/>
      <c r="T156" s="95"/>
      <c r="U156" s="95"/>
      <c r="V156" s="95"/>
      <c r="W156" s="95"/>
      <c r="X156" s="95"/>
      <c r="Y156" s="95"/>
      <c r="Z156" s="95"/>
      <c r="AA156" s="95"/>
      <c r="AB156" s="93">
        <v>958</v>
      </c>
      <c r="AC156" s="93"/>
      <c r="AD156" s="93"/>
      <c r="AE156" s="93"/>
      <c r="AF156" s="95">
        <v>4.2671845490503497E-3</v>
      </c>
      <c r="AG156" s="95"/>
      <c r="AH156" s="95"/>
      <c r="AI156" s="95"/>
      <c r="AJ156" s="95"/>
      <c r="AK156" s="95"/>
      <c r="AL156" s="95"/>
      <c r="AM156" s="95"/>
    </row>
    <row r="157" spans="2:39" s="1" customFormat="1" ht="8.15" customHeight="1" x14ac:dyDescent="0.2">
      <c r="B157" s="101">
        <v>2004</v>
      </c>
      <c r="C157" s="101"/>
      <c r="D157" s="101"/>
      <c r="E157" s="101"/>
      <c r="F157" s="101"/>
      <c r="G157" s="101"/>
      <c r="H157" s="101"/>
      <c r="I157" s="101"/>
      <c r="J157" s="102">
        <v>25742084.68</v>
      </c>
      <c r="K157" s="102"/>
      <c r="L157" s="102"/>
      <c r="M157" s="102"/>
      <c r="N157" s="102"/>
      <c r="O157" s="102"/>
      <c r="P157" s="102"/>
      <c r="Q157" s="102"/>
      <c r="R157" s="95">
        <v>1.68907661942434E-3</v>
      </c>
      <c r="S157" s="95"/>
      <c r="T157" s="95"/>
      <c r="U157" s="95"/>
      <c r="V157" s="95"/>
      <c r="W157" s="95"/>
      <c r="X157" s="95"/>
      <c r="Y157" s="95"/>
      <c r="Z157" s="95"/>
      <c r="AA157" s="95"/>
      <c r="AB157" s="93">
        <v>1815</v>
      </c>
      <c r="AC157" s="93"/>
      <c r="AD157" s="93"/>
      <c r="AE157" s="93"/>
      <c r="AF157" s="95">
        <v>8.0844884723657497E-3</v>
      </c>
      <c r="AG157" s="95"/>
      <c r="AH157" s="95"/>
      <c r="AI157" s="95"/>
      <c r="AJ157" s="95"/>
      <c r="AK157" s="95"/>
      <c r="AL157" s="95"/>
      <c r="AM157" s="95"/>
    </row>
    <row r="158" spans="2:39" s="1" customFormat="1" ht="8.15" customHeight="1" x14ac:dyDescent="0.2">
      <c r="B158" s="101">
        <v>2005</v>
      </c>
      <c r="C158" s="101"/>
      <c r="D158" s="101"/>
      <c r="E158" s="101"/>
      <c r="F158" s="101"/>
      <c r="G158" s="101"/>
      <c r="H158" s="101"/>
      <c r="I158" s="101"/>
      <c r="J158" s="102">
        <v>63560094.970000103</v>
      </c>
      <c r="K158" s="102"/>
      <c r="L158" s="102"/>
      <c r="M158" s="102"/>
      <c r="N158" s="102"/>
      <c r="O158" s="102"/>
      <c r="P158" s="102"/>
      <c r="Q158" s="102"/>
      <c r="R158" s="95">
        <v>4.1705196636863196E-3</v>
      </c>
      <c r="S158" s="95"/>
      <c r="T158" s="95"/>
      <c r="U158" s="95"/>
      <c r="V158" s="95"/>
      <c r="W158" s="95"/>
      <c r="X158" s="95"/>
      <c r="Y158" s="95"/>
      <c r="Z158" s="95"/>
      <c r="AA158" s="95"/>
      <c r="AB158" s="93">
        <v>2540</v>
      </c>
      <c r="AC158" s="93"/>
      <c r="AD158" s="93"/>
      <c r="AE158" s="93"/>
      <c r="AF158" s="95">
        <v>1.1313829597690899E-2</v>
      </c>
      <c r="AG158" s="95"/>
      <c r="AH158" s="95"/>
      <c r="AI158" s="95"/>
      <c r="AJ158" s="95"/>
      <c r="AK158" s="95"/>
      <c r="AL158" s="95"/>
      <c r="AM158" s="95"/>
    </row>
    <row r="159" spans="2:39" s="1" customFormat="1" ht="8.15" customHeight="1" x14ac:dyDescent="0.2">
      <c r="B159" s="101">
        <v>2006</v>
      </c>
      <c r="C159" s="101"/>
      <c r="D159" s="101"/>
      <c r="E159" s="101"/>
      <c r="F159" s="101"/>
      <c r="G159" s="101"/>
      <c r="H159" s="101"/>
      <c r="I159" s="101"/>
      <c r="J159" s="102">
        <v>20699949.399999999</v>
      </c>
      <c r="K159" s="102"/>
      <c r="L159" s="102"/>
      <c r="M159" s="102"/>
      <c r="N159" s="102"/>
      <c r="O159" s="102"/>
      <c r="P159" s="102"/>
      <c r="Q159" s="102"/>
      <c r="R159" s="95">
        <v>1.3582350065832699E-3</v>
      </c>
      <c r="S159" s="95"/>
      <c r="T159" s="95"/>
      <c r="U159" s="95"/>
      <c r="V159" s="95"/>
      <c r="W159" s="95"/>
      <c r="X159" s="95"/>
      <c r="Y159" s="95"/>
      <c r="Z159" s="95"/>
      <c r="AA159" s="95"/>
      <c r="AB159" s="93">
        <v>686</v>
      </c>
      <c r="AC159" s="93"/>
      <c r="AD159" s="93"/>
      <c r="AE159" s="93"/>
      <c r="AF159" s="95">
        <v>3.05562484410077E-3</v>
      </c>
      <c r="AG159" s="95"/>
      <c r="AH159" s="95"/>
      <c r="AI159" s="95"/>
      <c r="AJ159" s="95"/>
      <c r="AK159" s="95"/>
      <c r="AL159" s="95"/>
      <c r="AM159" s="95"/>
    </row>
    <row r="160" spans="2:39" s="1" customFormat="1" ht="8.15" customHeight="1" x14ac:dyDescent="0.2">
      <c r="B160" s="101">
        <v>2007</v>
      </c>
      <c r="C160" s="101"/>
      <c r="D160" s="101"/>
      <c r="E160" s="101"/>
      <c r="F160" s="101"/>
      <c r="G160" s="101"/>
      <c r="H160" s="101"/>
      <c r="I160" s="101"/>
      <c r="J160" s="102">
        <v>16328603.51</v>
      </c>
      <c r="K160" s="102"/>
      <c r="L160" s="102"/>
      <c r="M160" s="102"/>
      <c r="N160" s="102"/>
      <c r="O160" s="102"/>
      <c r="P160" s="102"/>
      <c r="Q160" s="102"/>
      <c r="R160" s="95">
        <v>1.07140749319419E-3</v>
      </c>
      <c r="S160" s="95"/>
      <c r="T160" s="95"/>
      <c r="U160" s="95"/>
      <c r="V160" s="95"/>
      <c r="W160" s="95"/>
      <c r="X160" s="95"/>
      <c r="Y160" s="95"/>
      <c r="Z160" s="95"/>
      <c r="AA160" s="95"/>
      <c r="AB160" s="93">
        <v>370</v>
      </c>
      <c r="AC160" s="93"/>
      <c r="AD160" s="93"/>
      <c r="AE160" s="93"/>
      <c r="AF160" s="95">
        <v>1.6480775398211201E-3</v>
      </c>
      <c r="AG160" s="95"/>
      <c r="AH160" s="95"/>
      <c r="AI160" s="95"/>
      <c r="AJ160" s="95"/>
      <c r="AK160" s="95"/>
      <c r="AL160" s="95"/>
      <c r="AM160" s="95"/>
    </row>
    <row r="161" spans="2:39" s="1" customFormat="1" ht="8.15" customHeight="1" x14ac:dyDescent="0.2">
      <c r="B161" s="101">
        <v>2008</v>
      </c>
      <c r="C161" s="101"/>
      <c r="D161" s="101"/>
      <c r="E161" s="101"/>
      <c r="F161" s="101"/>
      <c r="G161" s="101"/>
      <c r="H161" s="101"/>
      <c r="I161" s="101"/>
      <c r="J161" s="102">
        <v>18730601.75</v>
      </c>
      <c r="K161" s="102"/>
      <c r="L161" s="102"/>
      <c r="M161" s="102"/>
      <c r="N161" s="102"/>
      <c r="O161" s="102"/>
      <c r="P161" s="102"/>
      <c r="Q161" s="102"/>
      <c r="R161" s="95">
        <v>1.2290155159132899E-3</v>
      </c>
      <c r="S161" s="95"/>
      <c r="T161" s="95"/>
      <c r="U161" s="95"/>
      <c r="V161" s="95"/>
      <c r="W161" s="95"/>
      <c r="X161" s="95"/>
      <c r="Y161" s="95"/>
      <c r="Z161" s="95"/>
      <c r="AA161" s="95"/>
      <c r="AB161" s="93">
        <v>597</v>
      </c>
      <c r="AC161" s="93"/>
      <c r="AD161" s="93"/>
      <c r="AE161" s="93"/>
      <c r="AF161" s="95">
        <v>2.6591953818194802E-3</v>
      </c>
      <c r="AG161" s="95"/>
      <c r="AH161" s="95"/>
      <c r="AI161" s="95"/>
      <c r="AJ161" s="95"/>
      <c r="AK161" s="95"/>
      <c r="AL161" s="95"/>
      <c r="AM161" s="95"/>
    </row>
    <row r="162" spans="2:39" s="1" customFormat="1" ht="8.15" customHeight="1" x14ac:dyDescent="0.2">
      <c r="B162" s="101">
        <v>2009</v>
      </c>
      <c r="C162" s="101"/>
      <c r="D162" s="101"/>
      <c r="E162" s="101"/>
      <c r="F162" s="101"/>
      <c r="G162" s="101"/>
      <c r="H162" s="101"/>
      <c r="I162" s="101"/>
      <c r="J162" s="102">
        <v>151113428.31999999</v>
      </c>
      <c r="K162" s="102"/>
      <c r="L162" s="102"/>
      <c r="M162" s="102"/>
      <c r="N162" s="102"/>
      <c r="O162" s="102"/>
      <c r="P162" s="102"/>
      <c r="Q162" s="102"/>
      <c r="R162" s="95">
        <v>9.9153647355793208E-3</v>
      </c>
      <c r="S162" s="95"/>
      <c r="T162" s="95"/>
      <c r="U162" s="95"/>
      <c r="V162" s="95"/>
      <c r="W162" s="95"/>
      <c r="X162" s="95"/>
      <c r="Y162" s="95"/>
      <c r="Z162" s="95"/>
      <c r="AA162" s="95"/>
      <c r="AB162" s="93">
        <v>3885</v>
      </c>
      <c r="AC162" s="93"/>
      <c r="AD162" s="93"/>
      <c r="AE162" s="93"/>
      <c r="AF162" s="95">
        <v>1.7304814168121699E-2</v>
      </c>
      <c r="AG162" s="95"/>
      <c r="AH162" s="95"/>
      <c r="AI162" s="95"/>
      <c r="AJ162" s="95"/>
      <c r="AK162" s="95"/>
      <c r="AL162" s="95"/>
      <c r="AM162" s="95"/>
    </row>
    <row r="163" spans="2:39" s="1" customFormat="1" ht="8.15" customHeight="1" x14ac:dyDescent="0.2">
      <c r="B163" s="101">
        <v>2010</v>
      </c>
      <c r="C163" s="101"/>
      <c r="D163" s="101"/>
      <c r="E163" s="101"/>
      <c r="F163" s="101"/>
      <c r="G163" s="101"/>
      <c r="H163" s="101"/>
      <c r="I163" s="101"/>
      <c r="J163" s="102">
        <v>261173298.34</v>
      </c>
      <c r="K163" s="102"/>
      <c r="L163" s="102"/>
      <c r="M163" s="102"/>
      <c r="N163" s="102"/>
      <c r="O163" s="102"/>
      <c r="P163" s="102"/>
      <c r="Q163" s="102"/>
      <c r="R163" s="95">
        <v>1.7136984720851799E-2</v>
      </c>
      <c r="S163" s="95"/>
      <c r="T163" s="95"/>
      <c r="U163" s="95"/>
      <c r="V163" s="95"/>
      <c r="W163" s="95"/>
      <c r="X163" s="95"/>
      <c r="Y163" s="95"/>
      <c r="Z163" s="95"/>
      <c r="AA163" s="95"/>
      <c r="AB163" s="93">
        <v>6509</v>
      </c>
      <c r="AC163" s="93"/>
      <c r="AD163" s="93"/>
      <c r="AE163" s="93"/>
      <c r="AF163" s="95">
        <v>2.8992801909988201E-2</v>
      </c>
      <c r="AG163" s="95"/>
      <c r="AH163" s="95"/>
      <c r="AI163" s="95"/>
      <c r="AJ163" s="95"/>
      <c r="AK163" s="95"/>
      <c r="AL163" s="95"/>
      <c r="AM163" s="95"/>
    </row>
    <row r="164" spans="2:39" s="1" customFormat="1" ht="8.15" customHeight="1" x14ac:dyDescent="0.2">
      <c r="B164" s="101">
        <v>2011</v>
      </c>
      <c r="C164" s="101"/>
      <c r="D164" s="101"/>
      <c r="E164" s="101"/>
      <c r="F164" s="101"/>
      <c r="G164" s="101"/>
      <c r="H164" s="101"/>
      <c r="I164" s="101"/>
      <c r="J164" s="102">
        <v>157831147.419999</v>
      </c>
      <c r="K164" s="102"/>
      <c r="L164" s="102"/>
      <c r="M164" s="102"/>
      <c r="N164" s="102"/>
      <c r="O164" s="102"/>
      <c r="P164" s="102"/>
      <c r="Q164" s="102"/>
      <c r="R164" s="95">
        <v>1.03561504143121E-2</v>
      </c>
      <c r="S164" s="95"/>
      <c r="T164" s="95"/>
      <c r="U164" s="95"/>
      <c r="V164" s="95"/>
      <c r="W164" s="95"/>
      <c r="X164" s="95"/>
      <c r="Y164" s="95"/>
      <c r="Z164" s="95"/>
      <c r="AA164" s="95"/>
      <c r="AB164" s="93">
        <v>5581</v>
      </c>
      <c r="AC164" s="93"/>
      <c r="AD164" s="93"/>
      <c r="AE164" s="93"/>
      <c r="AF164" s="95">
        <v>2.4859245269571999E-2</v>
      </c>
      <c r="AG164" s="95"/>
      <c r="AH164" s="95"/>
      <c r="AI164" s="95"/>
      <c r="AJ164" s="95"/>
      <c r="AK164" s="95"/>
      <c r="AL164" s="95"/>
      <c r="AM164" s="95"/>
    </row>
    <row r="165" spans="2:39" s="1" customFormat="1" ht="8.15" customHeight="1" x14ac:dyDescent="0.2">
      <c r="B165" s="101">
        <v>2012</v>
      </c>
      <c r="C165" s="101"/>
      <c r="D165" s="101"/>
      <c r="E165" s="101"/>
      <c r="F165" s="101"/>
      <c r="G165" s="101"/>
      <c r="H165" s="101"/>
      <c r="I165" s="101"/>
      <c r="J165" s="102">
        <v>45020572.340000004</v>
      </c>
      <c r="K165" s="102"/>
      <c r="L165" s="102"/>
      <c r="M165" s="102"/>
      <c r="N165" s="102"/>
      <c r="O165" s="102"/>
      <c r="P165" s="102"/>
      <c r="Q165" s="102"/>
      <c r="R165" s="95">
        <v>2.9540418764793098E-3</v>
      </c>
      <c r="S165" s="95"/>
      <c r="T165" s="95"/>
      <c r="U165" s="95"/>
      <c r="V165" s="95"/>
      <c r="W165" s="95"/>
      <c r="X165" s="95"/>
      <c r="Y165" s="95"/>
      <c r="Z165" s="95"/>
      <c r="AA165" s="95"/>
      <c r="AB165" s="93">
        <v>1521</v>
      </c>
      <c r="AC165" s="93"/>
      <c r="AD165" s="93"/>
      <c r="AE165" s="93"/>
      <c r="AF165" s="95">
        <v>6.7749349677511299E-3</v>
      </c>
      <c r="AG165" s="95"/>
      <c r="AH165" s="95"/>
      <c r="AI165" s="95"/>
      <c r="AJ165" s="95"/>
      <c r="AK165" s="95"/>
      <c r="AL165" s="95"/>
      <c r="AM165" s="95"/>
    </row>
    <row r="166" spans="2:39" s="1" customFormat="1" ht="8.15" customHeight="1" x14ac:dyDescent="0.2">
      <c r="B166" s="101">
        <v>2013</v>
      </c>
      <c r="C166" s="101"/>
      <c r="D166" s="101"/>
      <c r="E166" s="101"/>
      <c r="F166" s="101"/>
      <c r="G166" s="101"/>
      <c r="H166" s="101"/>
      <c r="I166" s="101"/>
      <c r="J166" s="102">
        <v>77710792.349999994</v>
      </c>
      <c r="K166" s="102"/>
      <c r="L166" s="102"/>
      <c r="M166" s="102"/>
      <c r="N166" s="102"/>
      <c r="O166" s="102"/>
      <c r="P166" s="102"/>
      <c r="Q166" s="102"/>
      <c r="R166" s="95">
        <v>5.0990230226888303E-3</v>
      </c>
      <c r="S166" s="95"/>
      <c r="T166" s="95"/>
      <c r="U166" s="95"/>
      <c r="V166" s="95"/>
      <c r="W166" s="95"/>
      <c r="X166" s="95"/>
      <c r="Y166" s="95"/>
      <c r="Z166" s="95"/>
      <c r="AA166" s="95"/>
      <c r="AB166" s="93">
        <v>2147</v>
      </c>
      <c r="AC166" s="93"/>
      <c r="AD166" s="93"/>
      <c r="AE166" s="93"/>
      <c r="AF166" s="95">
        <v>9.5633039945836208E-3</v>
      </c>
      <c r="AG166" s="95"/>
      <c r="AH166" s="95"/>
      <c r="AI166" s="95"/>
      <c r="AJ166" s="95"/>
      <c r="AK166" s="95"/>
      <c r="AL166" s="95"/>
      <c r="AM166" s="95"/>
    </row>
    <row r="167" spans="2:39" s="1" customFormat="1" ht="8.15" customHeight="1" x14ac:dyDescent="0.2">
      <c r="B167" s="101">
        <v>2014</v>
      </c>
      <c r="C167" s="101"/>
      <c r="D167" s="101"/>
      <c r="E167" s="101"/>
      <c r="F167" s="101"/>
      <c r="G167" s="101"/>
      <c r="H167" s="101"/>
      <c r="I167" s="101"/>
      <c r="J167" s="102">
        <v>196625650.00999999</v>
      </c>
      <c r="K167" s="102"/>
      <c r="L167" s="102"/>
      <c r="M167" s="102"/>
      <c r="N167" s="102"/>
      <c r="O167" s="102"/>
      <c r="P167" s="102"/>
      <c r="Q167" s="102"/>
      <c r="R167" s="95">
        <v>1.2901666370052699E-2</v>
      </c>
      <c r="S167" s="95"/>
      <c r="T167" s="95"/>
      <c r="U167" s="95"/>
      <c r="V167" s="95"/>
      <c r="W167" s="95"/>
      <c r="X167" s="95"/>
      <c r="Y167" s="95"/>
      <c r="Z167" s="95"/>
      <c r="AA167" s="95"/>
      <c r="AB167" s="93">
        <v>4783</v>
      </c>
      <c r="AC167" s="93"/>
      <c r="AD167" s="93"/>
      <c r="AE167" s="93"/>
      <c r="AF167" s="95">
        <v>2.1304742899903799E-2</v>
      </c>
      <c r="AG167" s="95"/>
      <c r="AH167" s="95"/>
      <c r="AI167" s="95"/>
      <c r="AJ167" s="95"/>
      <c r="AK167" s="95"/>
      <c r="AL167" s="95"/>
      <c r="AM167" s="95"/>
    </row>
    <row r="168" spans="2:39" s="1" customFormat="1" ht="8.15" customHeight="1" x14ac:dyDescent="0.2">
      <c r="B168" s="101">
        <v>2015</v>
      </c>
      <c r="C168" s="101"/>
      <c r="D168" s="101"/>
      <c r="E168" s="101"/>
      <c r="F168" s="101"/>
      <c r="G168" s="101"/>
      <c r="H168" s="101"/>
      <c r="I168" s="101"/>
      <c r="J168" s="102">
        <v>794677801.97000206</v>
      </c>
      <c r="K168" s="102"/>
      <c r="L168" s="102"/>
      <c r="M168" s="102"/>
      <c r="N168" s="102"/>
      <c r="O168" s="102"/>
      <c r="P168" s="102"/>
      <c r="Q168" s="102"/>
      <c r="R168" s="95">
        <v>5.2143084445912202E-2</v>
      </c>
      <c r="S168" s="95"/>
      <c r="T168" s="95"/>
      <c r="U168" s="95"/>
      <c r="V168" s="95"/>
      <c r="W168" s="95"/>
      <c r="X168" s="95"/>
      <c r="Y168" s="95"/>
      <c r="Z168" s="95"/>
      <c r="AA168" s="95"/>
      <c r="AB168" s="93">
        <v>17652</v>
      </c>
      <c r="AC168" s="93"/>
      <c r="AD168" s="93"/>
      <c r="AE168" s="93"/>
      <c r="AF168" s="95">
        <v>7.8626661440330703E-2</v>
      </c>
      <c r="AG168" s="95"/>
      <c r="AH168" s="95"/>
      <c r="AI168" s="95"/>
      <c r="AJ168" s="95"/>
      <c r="AK168" s="95"/>
      <c r="AL168" s="95"/>
      <c r="AM168" s="95"/>
    </row>
    <row r="169" spans="2:39" s="1" customFormat="1" ht="8.15" customHeight="1" x14ac:dyDescent="0.2">
      <c r="B169" s="101">
        <v>2016</v>
      </c>
      <c r="C169" s="101"/>
      <c r="D169" s="101"/>
      <c r="E169" s="101"/>
      <c r="F169" s="101"/>
      <c r="G169" s="101"/>
      <c r="H169" s="101"/>
      <c r="I169" s="101"/>
      <c r="J169" s="102">
        <v>1708901381.01</v>
      </c>
      <c r="K169" s="102"/>
      <c r="L169" s="102"/>
      <c r="M169" s="102"/>
      <c r="N169" s="102"/>
      <c r="O169" s="102"/>
      <c r="P169" s="102"/>
      <c r="Q169" s="102"/>
      <c r="R169" s="95">
        <v>0.112130210254827</v>
      </c>
      <c r="S169" s="95"/>
      <c r="T169" s="95"/>
      <c r="U169" s="95"/>
      <c r="V169" s="95"/>
      <c r="W169" s="95"/>
      <c r="X169" s="95"/>
      <c r="Y169" s="95"/>
      <c r="Z169" s="95"/>
      <c r="AA169" s="95"/>
      <c r="AB169" s="93">
        <v>32661</v>
      </c>
      <c r="AC169" s="93"/>
      <c r="AD169" s="93"/>
      <c r="AE169" s="93"/>
      <c r="AF169" s="95">
        <v>0.145480704129993</v>
      </c>
      <c r="AG169" s="95"/>
      <c r="AH169" s="95"/>
      <c r="AI169" s="95"/>
      <c r="AJ169" s="95"/>
      <c r="AK169" s="95"/>
      <c r="AL169" s="95"/>
      <c r="AM169" s="95"/>
    </row>
    <row r="170" spans="2:39" s="1" customFormat="1" ht="8.15" customHeight="1" x14ac:dyDescent="0.2">
      <c r="B170" s="101">
        <v>2017</v>
      </c>
      <c r="C170" s="101"/>
      <c r="D170" s="101"/>
      <c r="E170" s="101"/>
      <c r="F170" s="101"/>
      <c r="G170" s="101"/>
      <c r="H170" s="101"/>
      <c r="I170" s="101"/>
      <c r="J170" s="102">
        <v>1254549331.0399899</v>
      </c>
      <c r="K170" s="102"/>
      <c r="L170" s="102"/>
      <c r="M170" s="102"/>
      <c r="N170" s="102"/>
      <c r="O170" s="102"/>
      <c r="P170" s="102"/>
      <c r="Q170" s="102"/>
      <c r="R170" s="95">
        <v>8.2317728704406901E-2</v>
      </c>
      <c r="S170" s="95"/>
      <c r="T170" s="95"/>
      <c r="U170" s="95"/>
      <c r="V170" s="95"/>
      <c r="W170" s="95"/>
      <c r="X170" s="95"/>
      <c r="Y170" s="95"/>
      <c r="Z170" s="95"/>
      <c r="AA170" s="95"/>
      <c r="AB170" s="93">
        <v>19410</v>
      </c>
      <c r="AC170" s="93"/>
      <c r="AD170" s="93"/>
      <c r="AE170" s="93"/>
      <c r="AF170" s="95">
        <v>8.6457256886291606E-2</v>
      </c>
      <c r="AG170" s="95"/>
      <c r="AH170" s="95"/>
      <c r="AI170" s="95"/>
      <c r="AJ170" s="95"/>
      <c r="AK170" s="95"/>
      <c r="AL170" s="95"/>
      <c r="AM170" s="95"/>
    </row>
    <row r="171" spans="2:39" s="1" customFormat="1" ht="8.15" customHeight="1" x14ac:dyDescent="0.2">
      <c r="B171" s="101">
        <v>2018</v>
      </c>
      <c r="C171" s="101"/>
      <c r="D171" s="101"/>
      <c r="E171" s="101"/>
      <c r="F171" s="101"/>
      <c r="G171" s="101"/>
      <c r="H171" s="101"/>
      <c r="I171" s="101"/>
      <c r="J171" s="102">
        <v>2049719376.6799901</v>
      </c>
      <c r="K171" s="102"/>
      <c r="L171" s="102"/>
      <c r="M171" s="102"/>
      <c r="N171" s="102"/>
      <c r="O171" s="102"/>
      <c r="P171" s="102"/>
      <c r="Q171" s="102"/>
      <c r="R171" s="95">
        <v>0.134493111904844</v>
      </c>
      <c r="S171" s="95"/>
      <c r="T171" s="95"/>
      <c r="U171" s="95"/>
      <c r="V171" s="95"/>
      <c r="W171" s="95"/>
      <c r="X171" s="95"/>
      <c r="Y171" s="95"/>
      <c r="Z171" s="95"/>
      <c r="AA171" s="95"/>
      <c r="AB171" s="93">
        <v>28867</v>
      </c>
      <c r="AC171" s="93"/>
      <c r="AD171" s="93"/>
      <c r="AE171" s="93"/>
      <c r="AF171" s="95">
        <v>0.12858122795139501</v>
      </c>
      <c r="AG171" s="95"/>
      <c r="AH171" s="95"/>
      <c r="AI171" s="95"/>
      <c r="AJ171" s="95"/>
      <c r="AK171" s="95"/>
      <c r="AL171" s="95"/>
      <c r="AM171" s="95"/>
    </row>
    <row r="172" spans="2:39" s="1" customFormat="1" ht="8.15" customHeight="1" x14ac:dyDescent="0.2">
      <c r="B172" s="101">
        <v>2019</v>
      </c>
      <c r="C172" s="101"/>
      <c r="D172" s="101"/>
      <c r="E172" s="101"/>
      <c r="F172" s="101"/>
      <c r="G172" s="101"/>
      <c r="H172" s="101"/>
      <c r="I172" s="101"/>
      <c r="J172" s="102">
        <v>4200236623.3600202</v>
      </c>
      <c r="K172" s="102"/>
      <c r="L172" s="102"/>
      <c r="M172" s="102"/>
      <c r="N172" s="102"/>
      <c r="O172" s="102"/>
      <c r="P172" s="102"/>
      <c r="Q172" s="102"/>
      <c r="R172" s="95">
        <v>0.27560011416166602</v>
      </c>
      <c r="S172" s="95"/>
      <c r="T172" s="95"/>
      <c r="U172" s="95"/>
      <c r="V172" s="95"/>
      <c r="W172" s="95"/>
      <c r="X172" s="95"/>
      <c r="Y172" s="95"/>
      <c r="Z172" s="95"/>
      <c r="AA172" s="95"/>
      <c r="AB172" s="93">
        <v>51163</v>
      </c>
      <c r="AC172" s="93"/>
      <c r="AD172" s="93"/>
      <c r="AE172" s="93"/>
      <c r="AF172" s="95">
        <v>0.22789348964829101</v>
      </c>
      <c r="AG172" s="95"/>
      <c r="AH172" s="95"/>
      <c r="AI172" s="95"/>
      <c r="AJ172" s="95"/>
      <c r="AK172" s="95"/>
      <c r="AL172" s="95"/>
      <c r="AM172" s="95"/>
    </row>
    <row r="173" spans="2:39" s="1" customFormat="1" ht="8.15" customHeight="1" x14ac:dyDescent="0.2">
      <c r="B173" s="101">
        <v>2020</v>
      </c>
      <c r="C173" s="101"/>
      <c r="D173" s="101"/>
      <c r="E173" s="101"/>
      <c r="F173" s="101"/>
      <c r="G173" s="101"/>
      <c r="H173" s="101"/>
      <c r="I173" s="101"/>
      <c r="J173" s="102">
        <v>2613164480.27001</v>
      </c>
      <c r="K173" s="102"/>
      <c r="L173" s="102"/>
      <c r="M173" s="102"/>
      <c r="N173" s="102"/>
      <c r="O173" s="102"/>
      <c r="P173" s="102"/>
      <c r="Q173" s="102"/>
      <c r="R173" s="95">
        <v>0.171463775416896</v>
      </c>
      <c r="S173" s="95"/>
      <c r="T173" s="95"/>
      <c r="U173" s="95"/>
      <c r="V173" s="95"/>
      <c r="W173" s="95"/>
      <c r="X173" s="95"/>
      <c r="Y173" s="95"/>
      <c r="Z173" s="95"/>
      <c r="AA173" s="95"/>
      <c r="AB173" s="93">
        <v>28403</v>
      </c>
      <c r="AC173" s="93"/>
      <c r="AD173" s="93"/>
      <c r="AE173" s="93"/>
      <c r="AF173" s="95">
        <v>0.12651444963118699</v>
      </c>
      <c r="AG173" s="95"/>
      <c r="AH173" s="95"/>
      <c r="AI173" s="95"/>
      <c r="AJ173" s="95"/>
      <c r="AK173" s="95"/>
      <c r="AL173" s="95"/>
      <c r="AM173" s="95"/>
    </row>
    <row r="174" spans="2:39" s="1" customFormat="1" ht="8.15" customHeight="1" x14ac:dyDescent="0.2">
      <c r="B174" s="101">
        <v>2021</v>
      </c>
      <c r="C174" s="101"/>
      <c r="D174" s="101"/>
      <c r="E174" s="101"/>
      <c r="F174" s="101"/>
      <c r="G174" s="101"/>
      <c r="H174" s="101"/>
      <c r="I174" s="101"/>
      <c r="J174" s="102">
        <v>1425537094.8700099</v>
      </c>
      <c r="K174" s="102"/>
      <c r="L174" s="102"/>
      <c r="M174" s="102"/>
      <c r="N174" s="102"/>
      <c r="O174" s="102"/>
      <c r="P174" s="102"/>
      <c r="Q174" s="102"/>
      <c r="R174" s="95">
        <v>9.3537155479011397E-2</v>
      </c>
      <c r="S174" s="95"/>
      <c r="T174" s="95"/>
      <c r="U174" s="95"/>
      <c r="V174" s="95"/>
      <c r="W174" s="95"/>
      <c r="X174" s="95"/>
      <c r="Y174" s="95"/>
      <c r="Z174" s="95"/>
      <c r="AA174" s="95"/>
      <c r="AB174" s="93">
        <v>13422</v>
      </c>
      <c r="AC174" s="93"/>
      <c r="AD174" s="93"/>
      <c r="AE174" s="93"/>
      <c r="AF174" s="95">
        <v>5.9785126322916299E-2</v>
      </c>
      <c r="AG174" s="95"/>
      <c r="AH174" s="95"/>
      <c r="AI174" s="95"/>
      <c r="AJ174" s="95"/>
      <c r="AK174" s="95"/>
      <c r="AL174" s="95"/>
      <c r="AM174" s="95"/>
    </row>
    <row r="175" spans="2:39" s="1" customFormat="1" ht="8.15" customHeight="1" x14ac:dyDescent="0.2">
      <c r="B175" s="101">
        <v>2022</v>
      </c>
      <c r="C175" s="101"/>
      <c r="D175" s="101"/>
      <c r="E175" s="101"/>
      <c r="F175" s="101"/>
      <c r="G175" s="101"/>
      <c r="H175" s="101"/>
      <c r="I175" s="101"/>
      <c r="J175" s="102">
        <v>145245083.53</v>
      </c>
      <c r="K175" s="102"/>
      <c r="L175" s="102"/>
      <c r="M175" s="102"/>
      <c r="N175" s="102"/>
      <c r="O175" s="102"/>
      <c r="P175" s="102"/>
      <c r="Q175" s="102"/>
      <c r="R175" s="95">
        <v>9.5303110733477407E-3</v>
      </c>
      <c r="S175" s="95"/>
      <c r="T175" s="95"/>
      <c r="U175" s="95"/>
      <c r="V175" s="95"/>
      <c r="W175" s="95"/>
      <c r="X175" s="95"/>
      <c r="Y175" s="95"/>
      <c r="Z175" s="95"/>
      <c r="AA175" s="95"/>
      <c r="AB175" s="93">
        <v>1188</v>
      </c>
      <c r="AC175" s="93"/>
      <c r="AD175" s="93"/>
      <c r="AE175" s="93"/>
      <c r="AF175" s="95">
        <v>5.2916651819121304E-3</v>
      </c>
      <c r="AG175" s="95"/>
      <c r="AH175" s="95"/>
      <c r="AI175" s="95"/>
      <c r="AJ175" s="95"/>
      <c r="AK175" s="95"/>
      <c r="AL175" s="95"/>
      <c r="AM175" s="95"/>
    </row>
    <row r="176" spans="2:39" s="1" customFormat="1" ht="8.15" customHeight="1" x14ac:dyDescent="0.2">
      <c r="B176" s="100"/>
      <c r="C176" s="100"/>
      <c r="D176" s="100"/>
      <c r="E176" s="100"/>
      <c r="F176" s="100"/>
      <c r="G176" s="100"/>
      <c r="H176" s="100"/>
      <c r="I176" s="100"/>
      <c r="J176" s="103">
        <v>15240329765.959999</v>
      </c>
      <c r="K176" s="103"/>
      <c r="L176" s="103"/>
      <c r="M176" s="103"/>
      <c r="N176" s="103"/>
      <c r="O176" s="103"/>
      <c r="P176" s="103"/>
      <c r="Q176" s="103"/>
      <c r="R176" s="96">
        <v>1</v>
      </c>
      <c r="S176" s="96"/>
      <c r="T176" s="96"/>
      <c r="U176" s="96"/>
      <c r="V176" s="96"/>
      <c r="W176" s="96"/>
      <c r="X176" s="96"/>
      <c r="Y176" s="96"/>
      <c r="Z176" s="96"/>
      <c r="AA176" s="96"/>
      <c r="AB176" s="94">
        <v>224504</v>
      </c>
      <c r="AC176" s="94"/>
      <c r="AD176" s="94"/>
      <c r="AE176" s="94"/>
      <c r="AF176" s="96">
        <v>1</v>
      </c>
      <c r="AG176" s="96"/>
      <c r="AH176" s="96"/>
      <c r="AI176" s="96"/>
      <c r="AJ176" s="96"/>
      <c r="AK176" s="96"/>
      <c r="AL176" s="96"/>
      <c r="AM176" s="96"/>
    </row>
    <row r="177" spans="2:41" s="1" customFormat="1" ht="6" customHeight="1" x14ac:dyDescent="0.2"/>
    <row r="178" spans="2:41" s="1" customFormat="1" ht="12.75" customHeight="1" x14ac:dyDescent="0.2">
      <c r="B178" s="73" t="s">
        <v>1170</v>
      </c>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row>
    <row r="179" spans="2:41" s="1" customFormat="1" ht="5.25" customHeight="1" x14ac:dyDescent="0.2"/>
    <row r="180" spans="2:41" s="1" customFormat="1" ht="7.4" customHeight="1" x14ac:dyDescent="0.2">
      <c r="B180" s="71" t="s">
        <v>1087</v>
      </c>
      <c r="C180" s="71"/>
      <c r="D180" s="71"/>
      <c r="E180" s="71"/>
      <c r="F180" s="71"/>
      <c r="G180" s="71"/>
      <c r="H180" s="71"/>
      <c r="I180" s="71" t="s">
        <v>1041</v>
      </c>
      <c r="J180" s="71"/>
      <c r="K180" s="71"/>
      <c r="L180" s="71"/>
      <c r="M180" s="71"/>
      <c r="N180" s="71"/>
      <c r="O180" s="71"/>
      <c r="P180" s="71"/>
      <c r="Q180" s="71"/>
      <c r="R180" s="71"/>
      <c r="S180" s="71" t="s">
        <v>1042</v>
      </c>
      <c r="T180" s="71"/>
      <c r="U180" s="71"/>
      <c r="V180" s="71"/>
      <c r="W180" s="71"/>
      <c r="X180" s="71"/>
      <c r="Y180" s="71"/>
      <c r="Z180" s="71"/>
      <c r="AA180" s="71"/>
      <c r="AB180" s="71" t="s">
        <v>1088</v>
      </c>
      <c r="AC180" s="71"/>
      <c r="AD180" s="71"/>
      <c r="AE180" s="71"/>
      <c r="AF180" s="71"/>
      <c r="AG180" s="71" t="s">
        <v>1042</v>
      </c>
      <c r="AH180" s="71"/>
      <c r="AI180" s="71"/>
      <c r="AJ180" s="71"/>
      <c r="AK180" s="71"/>
      <c r="AL180" s="71"/>
      <c r="AM180" s="71"/>
    </row>
    <row r="181" spans="2:41" s="1" customFormat="1" ht="7.15" customHeight="1" x14ac:dyDescent="0.2">
      <c r="B181" s="97" t="s">
        <v>1089</v>
      </c>
      <c r="C181" s="97"/>
      <c r="D181" s="97"/>
      <c r="E181" s="97"/>
      <c r="F181" s="97"/>
      <c r="G181" s="97"/>
      <c r="H181" s="97"/>
      <c r="I181" s="102">
        <v>2261648803.5700002</v>
      </c>
      <c r="J181" s="102"/>
      <c r="K181" s="102"/>
      <c r="L181" s="102"/>
      <c r="M181" s="102"/>
      <c r="N181" s="102"/>
      <c r="O181" s="102"/>
      <c r="P181" s="102"/>
      <c r="Q181" s="102"/>
      <c r="R181" s="102"/>
      <c r="S181" s="95">
        <v>0.14839894138127599</v>
      </c>
      <c r="T181" s="95"/>
      <c r="U181" s="95"/>
      <c r="V181" s="95"/>
      <c r="W181" s="95"/>
      <c r="X181" s="95"/>
      <c r="Y181" s="95"/>
      <c r="Z181" s="95"/>
      <c r="AA181" s="95"/>
      <c r="AB181" s="93">
        <v>47114</v>
      </c>
      <c r="AC181" s="93"/>
      <c r="AD181" s="93"/>
      <c r="AE181" s="93"/>
      <c r="AF181" s="93"/>
      <c r="AG181" s="95">
        <v>0.44039184161821598</v>
      </c>
      <c r="AH181" s="95"/>
      <c r="AI181" s="95"/>
      <c r="AJ181" s="95"/>
      <c r="AK181" s="95"/>
      <c r="AL181" s="95"/>
      <c r="AM181" s="95"/>
    </row>
    <row r="182" spans="2:41" s="1" customFormat="1" ht="7.15" customHeight="1" x14ac:dyDescent="0.2">
      <c r="B182" s="97" t="s">
        <v>1090</v>
      </c>
      <c r="C182" s="97"/>
      <c r="D182" s="97"/>
      <c r="E182" s="97"/>
      <c r="F182" s="97"/>
      <c r="G182" s="97"/>
      <c r="H182" s="97"/>
      <c r="I182" s="102">
        <v>5048188663.4199696</v>
      </c>
      <c r="J182" s="102"/>
      <c r="K182" s="102"/>
      <c r="L182" s="102"/>
      <c r="M182" s="102"/>
      <c r="N182" s="102"/>
      <c r="O182" s="102"/>
      <c r="P182" s="102"/>
      <c r="Q182" s="102"/>
      <c r="R182" s="102"/>
      <c r="S182" s="95">
        <v>0.331238807882974</v>
      </c>
      <c r="T182" s="95"/>
      <c r="U182" s="95"/>
      <c r="V182" s="95"/>
      <c r="W182" s="95"/>
      <c r="X182" s="95"/>
      <c r="Y182" s="95"/>
      <c r="Z182" s="95"/>
      <c r="AA182" s="95"/>
      <c r="AB182" s="93">
        <v>34561</v>
      </c>
      <c r="AC182" s="93"/>
      <c r="AD182" s="93"/>
      <c r="AE182" s="93"/>
      <c r="AF182" s="93"/>
      <c r="AG182" s="95">
        <v>0.323054345590847</v>
      </c>
      <c r="AH182" s="95"/>
      <c r="AI182" s="95"/>
      <c r="AJ182" s="95"/>
      <c r="AK182" s="95"/>
      <c r="AL182" s="95"/>
      <c r="AM182" s="95"/>
    </row>
    <row r="183" spans="2:41" s="1" customFormat="1" ht="7.15" customHeight="1" x14ac:dyDescent="0.2">
      <c r="B183" s="97" t="s">
        <v>1091</v>
      </c>
      <c r="C183" s="97"/>
      <c r="D183" s="97"/>
      <c r="E183" s="97"/>
      <c r="F183" s="97"/>
      <c r="G183" s="97"/>
      <c r="H183" s="97"/>
      <c r="I183" s="102">
        <v>4051503686.5799799</v>
      </c>
      <c r="J183" s="102"/>
      <c r="K183" s="102"/>
      <c r="L183" s="102"/>
      <c r="M183" s="102"/>
      <c r="N183" s="102"/>
      <c r="O183" s="102"/>
      <c r="P183" s="102"/>
      <c r="Q183" s="102"/>
      <c r="R183" s="102"/>
      <c r="S183" s="95">
        <v>0.26584094627855298</v>
      </c>
      <c r="T183" s="95"/>
      <c r="U183" s="95"/>
      <c r="V183" s="95"/>
      <c r="W183" s="95"/>
      <c r="X183" s="95"/>
      <c r="Y183" s="95"/>
      <c r="Z183" s="95"/>
      <c r="AA183" s="95"/>
      <c r="AB183" s="93">
        <v>16715</v>
      </c>
      <c r="AC183" s="93"/>
      <c r="AD183" s="93"/>
      <c r="AE183" s="93"/>
      <c r="AF183" s="93"/>
      <c r="AG183" s="95">
        <v>0.15624123684358099</v>
      </c>
      <c r="AH183" s="95"/>
      <c r="AI183" s="95"/>
      <c r="AJ183" s="95"/>
      <c r="AK183" s="95"/>
      <c r="AL183" s="95"/>
      <c r="AM183" s="95"/>
    </row>
    <row r="184" spans="2:41" s="1" customFormat="1" ht="7.15" customHeight="1" x14ac:dyDescent="0.2">
      <c r="B184" s="97" t="s">
        <v>1092</v>
      </c>
      <c r="C184" s="97"/>
      <c r="D184" s="97"/>
      <c r="E184" s="97"/>
      <c r="F184" s="97"/>
      <c r="G184" s="97"/>
      <c r="H184" s="97"/>
      <c r="I184" s="102">
        <v>1769949174.20999</v>
      </c>
      <c r="J184" s="102"/>
      <c r="K184" s="102"/>
      <c r="L184" s="102"/>
      <c r="M184" s="102"/>
      <c r="N184" s="102"/>
      <c r="O184" s="102"/>
      <c r="P184" s="102"/>
      <c r="Q184" s="102"/>
      <c r="R184" s="102"/>
      <c r="S184" s="95">
        <v>0.11613588428796801</v>
      </c>
      <c r="T184" s="95"/>
      <c r="U184" s="95"/>
      <c r="V184" s="95"/>
      <c r="W184" s="95"/>
      <c r="X184" s="95"/>
      <c r="Y184" s="95"/>
      <c r="Z184" s="95"/>
      <c r="AA184" s="95"/>
      <c r="AB184" s="93">
        <v>5218</v>
      </c>
      <c r="AC184" s="93"/>
      <c r="AD184" s="93"/>
      <c r="AE184" s="93"/>
      <c r="AF184" s="93"/>
      <c r="AG184" s="95">
        <v>4.87745602063899E-2</v>
      </c>
      <c r="AH184" s="95"/>
      <c r="AI184" s="95"/>
      <c r="AJ184" s="95"/>
      <c r="AK184" s="95"/>
      <c r="AL184" s="95"/>
      <c r="AM184" s="95"/>
    </row>
    <row r="185" spans="2:41" s="1" customFormat="1" ht="7.15" customHeight="1" x14ac:dyDescent="0.2">
      <c r="B185" s="97" t="s">
        <v>1093</v>
      </c>
      <c r="C185" s="97"/>
      <c r="D185" s="97"/>
      <c r="E185" s="97"/>
      <c r="F185" s="97"/>
      <c r="G185" s="97"/>
      <c r="H185" s="97"/>
      <c r="I185" s="102">
        <v>2109039438.1799901</v>
      </c>
      <c r="J185" s="102"/>
      <c r="K185" s="102"/>
      <c r="L185" s="102"/>
      <c r="M185" s="102"/>
      <c r="N185" s="102"/>
      <c r="O185" s="102"/>
      <c r="P185" s="102"/>
      <c r="Q185" s="102"/>
      <c r="R185" s="102"/>
      <c r="S185" s="95">
        <v>0.13838542016923</v>
      </c>
      <c r="T185" s="95"/>
      <c r="U185" s="95"/>
      <c r="V185" s="95"/>
      <c r="W185" s="95"/>
      <c r="X185" s="95"/>
      <c r="Y185" s="95"/>
      <c r="Z185" s="95"/>
      <c r="AA185" s="95"/>
      <c r="AB185" s="93">
        <v>3374</v>
      </c>
      <c r="AC185" s="93"/>
      <c r="AD185" s="93"/>
      <c r="AE185" s="93"/>
      <c r="AF185" s="93"/>
      <c r="AG185" s="95">
        <v>3.1538015740965798E-2</v>
      </c>
      <c r="AH185" s="95"/>
      <c r="AI185" s="95"/>
      <c r="AJ185" s="95"/>
      <c r="AK185" s="95"/>
      <c r="AL185" s="95"/>
      <c r="AM185" s="95"/>
    </row>
    <row r="186" spans="2:41" s="1" customFormat="1" ht="8.15" customHeight="1" x14ac:dyDescent="0.2">
      <c r="B186" s="100"/>
      <c r="C186" s="100"/>
      <c r="D186" s="100"/>
      <c r="E186" s="100"/>
      <c r="F186" s="100"/>
      <c r="G186" s="100"/>
      <c r="H186" s="100"/>
      <c r="I186" s="103">
        <v>15240329765.9599</v>
      </c>
      <c r="J186" s="103"/>
      <c r="K186" s="103"/>
      <c r="L186" s="103"/>
      <c r="M186" s="103"/>
      <c r="N186" s="103"/>
      <c r="O186" s="103"/>
      <c r="P186" s="103"/>
      <c r="Q186" s="103"/>
      <c r="R186" s="103"/>
      <c r="S186" s="96">
        <v>1</v>
      </c>
      <c r="T186" s="96"/>
      <c r="U186" s="96"/>
      <c r="V186" s="96"/>
      <c r="W186" s="96"/>
      <c r="X186" s="96"/>
      <c r="Y186" s="96"/>
      <c r="Z186" s="96"/>
      <c r="AA186" s="96"/>
      <c r="AB186" s="94">
        <v>106982</v>
      </c>
      <c r="AC186" s="94"/>
      <c r="AD186" s="94"/>
      <c r="AE186" s="94"/>
      <c r="AF186" s="94"/>
      <c r="AG186" s="96">
        <v>1</v>
      </c>
      <c r="AH186" s="96"/>
      <c r="AI186" s="96"/>
      <c r="AJ186" s="96"/>
      <c r="AK186" s="96"/>
      <c r="AL186" s="96"/>
      <c r="AM186" s="96"/>
    </row>
    <row r="187" spans="2:41" s="1" customFormat="1" ht="6" customHeight="1" x14ac:dyDescent="0.2"/>
    <row r="188" spans="2:41" s="1" customFormat="1" ht="12.75" customHeight="1" x14ac:dyDescent="0.2">
      <c r="B188" s="73" t="s">
        <v>1171</v>
      </c>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row>
    <row r="189" spans="2:41" s="1" customFormat="1" ht="5.25" customHeight="1" x14ac:dyDescent="0.2"/>
    <row r="190" spans="2:41" s="1" customFormat="1" ht="7.4" customHeight="1" x14ac:dyDescent="0.2">
      <c r="B190" s="100"/>
      <c r="C190" s="100"/>
      <c r="D190" s="100"/>
      <c r="E190" s="100"/>
      <c r="F190" s="100"/>
      <c r="G190" s="100"/>
      <c r="H190" s="71" t="s">
        <v>1041</v>
      </c>
      <c r="I190" s="71"/>
      <c r="J190" s="71"/>
      <c r="K190" s="71"/>
      <c r="L190" s="71"/>
      <c r="M190" s="71"/>
      <c r="N190" s="71"/>
      <c r="O190" s="71"/>
      <c r="P190" s="71"/>
      <c r="Q190" s="71"/>
      <c r="R190" s="71" t="s">
        <v>1042</v>
      </c>
      <c r="S190" s="71"/>
      <c r="T190" s="71"/>
      <c r="U190" s="71"/>
      <c r="V190" s="71"/>
      <c r="W190" s="71"/>
      <c r="X190" s="71"/>
      <c r="Y190" s="71"/>
      <c r="Z190" s="71"/>
      <c r="AA190" s="71" t="s">
        <v>1043</v>
      </c>
      <c r="AB190" s="71"/>
      <c r="AC190" s="71"/>
      <c r="AD190" s="71"/>
      <c r="AE190" s="71"/>
      <c r="AF190" s="71"/>
      <c r="AG190" s="71"/>
      <c r="AH190" s="71"/>
      <c r="AI190" s="71"/>
      <c r="AJ190" s="71" t="s">
        <v>1042</v>
      </c>
      <c r="AK190" s="71"/>
      <c r="AL190" s="71"/>
      <c r="AM190" s="71"/>
    </row>
    <row r="191" spans="2:41" s="1" customFormat="1" ht="7.4" customHeight="1" x14ac:dyDescent="0.2">
      <c r="B191" s="97" t="s">
        <v>1094</v>
      </c>
      <c r="C191" s="97"/>
      <c r="D191" s="97"/>
      <c r="E191" s="97"/>
      <c r="F191" s="97"/>
      <c r="G191" s="97"/>
      <c r="H191" s="102">
        <v>63024605.650000103</v>
      </c>
      <c r="I191" s="102"/>
      <c r="J191" s="102"/>
      <c r="K191" s="102"/>
      <c r="L191" s="102"/>
      <c r="M191" s="102"/>
      <c r="N191" s="102"/>
      <c r="O191" s="102"/>
      <c r="P191" s="102"/>
      <c r="Q191" s="102"/>
      <c r="R191" s="95">
        <v>4.1353833294847002E-3</v>
      </c>
      <c r="S191" s="95"/>
      <c r="T191" s="95"/>
      <c r="U191" s="95"/>
      <c r="V191" s="95"/>
      <c r="W191" s="95"/>
      <c r="X191" s="95"/>
      <c r="Y191" s="95"/>
      <c r="Z191" s="95"/>
      <c r="AA191" s="93">
        <v>1679</v>
      </c>
      <c r="AB191" s="93"/>
      <c r="AC191" s="93"/>
      <c r="AD191" s="93"/>
      <c r="AE191" s="93"/>
      <c r="AF191" s="93"/>
      <c r="AG191" s="93"/>
      <c r="AH191" s="93"/>
      <c r="AI191" s="93"/>
      <c r="AJ191" s="95">
        <v>7.4787086198909603E-3</v>
      </c>
      <c r="AK191" s="95"/>
      <c r="AL191" s="95"/>
      <c r="AM191" s="95"/>
    </row>
    <row r="192" spans="2:41" s="1" customFormat="1" ht="7.4" customHeight="1" x14ac:dyDescent="0.2">
      <c r="B192" s="97" t="s">
        <v>1095</v>
      </c>
      <c r="C192" s="97"/>
      <c r="D192" s="97"/>
      <c r="E192" s="97"/>
      <c r="F192" s="97"/>
      <c r="G192" s="97"/>
      <c r="H192" s="102">
        <v>743970813.65999901</v>
      </c>
      <c r="I192" s="102"/>
      <c r="J192" s="102"/>
      <c r="K192" s="102"/>
      <c r="L192" s="102"/>
      <c r="M192" s="102"/>
      <c r="N192" s="102"/>
      <c r="O192" s="102"/>
      <c r="P192" s="102"/>
      <c r="Q192" s="102"/>
      <c r="R192" s="95">
        <v>4.8815926235513403E-2</v>
      </c>
      <c r="S192" s="95"/>
      <c r="T192" s="95"/>
      <c r="U192" s="95"/>
      <c r="V192" s="95"/>
      <c r="W192" s="95"/>
      <c r="X192" s="95"/>
      <c r="Y192" s="95"/>
      <c r="Z192" s="95"/>
      <c r="AA192" s="93">
        <v>10830</v>
      </c>
      <c r="AB192" s="93"/>
      <c r="AC192" s="93"/>
      <c r="AD192" s="93"/>
      <c r="AE192" s="93"/>
      <c r="AF192" s="93"/>
      <c r="AG192" s="93"/>
      <c r="AH192" s="93"/>
      <c r="AI192" s="93"/>
      <c r="AJ192" s="95">
        <v>4.8239675016926199E-2</v>
      </c>
      <c r="AK192" s="95"/>
      <c r="AL192" s="95"/>
      <c r="AM192" s="95"/>
    </row>
    <row r="193" spans="2:39" s="1" customFormat="1" ht="7.4" customHeight="1" x14ac:dyDescent="0.2">
      <c r="B193" s="97" t="s">
        <v>1096</v>
      </c>
      <c r="C193" s="97"/>
      <c r="D193" s="97"/>
      <c r="E193" s="97"/>
      <c r="F193" s="97"/>
      <c r="G193" s="97"/>
      <c r="H193" s="102">
        <v>4908076953.47997</v>
      </c>
      <c r="I193" s="102"/>
      <c r="J193" s="102"/>
      <c r="K193" s="102"/>
      <c r="L193" s="102"/>
      <c r="M193" s="102"/>
      <c r="N193" s="102"/>
      <c r="O193" s="102"/>
      <c r="P193" s="102"/>
      <c r="Q193" s="102"/>
      <c r="R193" s="95">
        <v>0.322045325058676</v>
      </c>
      <c r="S193" s="95"/>
      <c r="T193" s="95"/>
      <c r="U193" s="95"/>
      <c r="V193" s="95"/>
      <c r="W193" s="95"/>
      <c r="X193" s="95"/>
      <c r="Y193" s="95"/>
      <c r="Z193" s="95"/>
      <c r="AA193" s="93">
        <v>60352</v>
      </c>
      <c r="AB193" s="93"/>
      <c r="AC193" s="93"/>
      <c r="AD193" s="93"/>
      <c r="AE193" s="93"/>
      <c r="AF193" s="93"/>
      <c r="AG193" s="93"/>
      <c r="AH193" s="93"/>
      <c r="AI193" s="93"/>
      <c r="AJ193" s="95">
        <v>0.26882371806292998</v>
      </c>
      <c r="AK193" s="95"/>
      <c r="AL193" s="95"/>
      <c r="AM193" s="95"/>
    </row>
    <row r="194" spans="2:39" s="1" customFormat="1" ht="7.4" customHeight="1" x14ac:dyDescent="0.2">
      <c r="B194" s="97" t="s">
        <v>1097</v>
      </c>
      <c r="C194" s="97"/>
      <c r="D194" s="97"/>
      <c r="E194" s="97"/>
      <c r="F194" s="97"/>
      <c r="G194" s="97"/>
      <c r="H194" s="102">
        <v>7502559855.7199602</v>
      </c>
      <c r="I194" s="102"/>
      <c r="J194" s="102"/>
      <c r="K194" s="102"/>
      <c r="L194" s="102"/>
      <c r="M194" s="102"/>
      <c r="N194" s="102"/>
      <c r="O194" s="102"/>
      <c r="P194" s="102"/>
      <c r="Q194" s="102"/>
      <c r="R194" s="95">
        <v>0.49228330166958201</v>
      </c>
      <c r="S194" s="95"/>
      <c r="T194" s="95"/>
      <c r="U194" s="95"/>
      <c r="V194" s="95"/>
      <c r="W194" s="95"/>
      <c r="X194" s="95"/>
      <c r="Y194" s="95"/>
      <c r="Z194" s="95"/>
      <c r="AA194" s="93">
        <v>106830</v>
      </c>
      <c r="AB194" s="93"/>
      <c r="AC194" s="93"/>
      <c r="AD194" s="93"/>
      <c r="AE194" s="93"/>
      <c r="AF194" s="93"/>
      <c r="AG194" s="93"/>
      <c r="AH194" s="93"/>
      <c r="AI194" s="93"/>
      <c r="AJ194" s="95">
        <v>0.47584898264618902</v>
      </c>
      <c r="AK194" s="95"/>
      <c r="AL194" s="95"/>
      <c r="AM194" s="95"/>
    </row>
    <row r="195" spans="2:39" s="1" customFormat="1" ht="7.4" customHeight="1" x14ac:dyDescent="0.2">
      <c r="B195" s="97" t="s">
        <v>1098</v>
      </c>
      <c r="C195" s="97"/>
      <c r="D195" s="97"/>
      <c r="E195" s="97"/>
      <c r="F195" s="97"/>
      <c r="G195" s="97"/>
      <c r="H195" s="102">
        <v>1261887682.04</v>
      </c>
      <c r="I195" s="102"/>
      <c r="J195" s="102"/>
      <c r="K195" s="102"/>
      <c r="L195" s="102"/>
      <c r="M195" s="102"/>
      <c r="N195" s="102"/>
      <c r="O195" s="102"/>
      <c r="P195" s="102"/>
      <c r="Q195" s="102"/>
      <c r="R195" s="95">
        <v>8.2799237379921203E-2</v>
      </c>
      <c r="S195" s="95"/>
      <c r="T195" s="95"/>
      <c r="U195" s="95"/>
      <c r="V195" s="95"/>
      <c r="W195" s="95"/>
      <c r="X195" s="95"/>
      <c r="Y195" s="95"/>
      <c r="Z195" s="95"/>
      <c r="AA195" s="93">
        <v>24182</v>
      </c>
      <c r="AB195" s="93"/>
      <c r="AC195" s="93"/>
      <c r="AD195" s="93"/>
      <c r="AE195" s="93"/>
      <c r="AF195" s="93"/>
      <c r="AG195" s="93"/>
      <c r="AH195" s="93"/>
      <c r="AI195" s="93"/>
      <c r="AJ195" s="95">
        <v>0.107713002886363</v>
      </c>
      <c r="AK195" s="95"/>
      <c r="AL195" s="95"/>
      <c r="AM195" s="95"/>
    </row>
    <row r="196" spans="2:39" s="1" customFormat="1" ht="7.4" customHeight="1" x14ac:dyDescent="0.2">
      <c r="B196" s="97" t="s">
        <v>1099</v>
      </c>
      <c r="C196" s="97"/>
      <c r="D196" s="97"/>
      <c r="E196" s="97"/>
      <c r="F196" s="97"/>
      <c r="G196" s="97"/>
      <c r="H196" s="102">
        <v>553228509.23000002</v>
      </c>
      <c r="I196" s="102"/>
      <c r="J196" s="102"/>
      <c r="K196" s="102"/>
      <c r="L196" s="102"/>
      <c r="M196" s="102"/>
      <c r="N196" s="102"/>
      <c r="O196" s="102"/>
      <c r="P196" s="102"/>
      <c r="Q196" s="102"/>
      <c r="R196" s="95">
        <v>3.63002978102E-2</v>
      </c>
      <c r="S196" s="95"/>
      <c r="T196" s="95"/>
      <c r="U196" s="95"/>
      <c r="V196" s="95"/>
      <c r="W196" s="95"/>
      <c r="X196" s="95"/>
      <c r="Y196" s="95"/>
      <c r="Z196" s="95"/>
      <c r="AA196" s="93">
        <v>12714</v>
      </c>
      <c r="AB196" s="93"/>
      <c r="AC196" s="93"/>
      <c r="AD196" s="93"/>
      <c r="AE196" s="93"/>
      <c r="AF196" s="93"/>
      <c r="AG196" s="93"/>
      <c r="AH196" s="93"/>
      <c r="AI196" s="93"/>
      <c r="AJ196" s="95">
        <v>5.6631507679150497E-2</v>
      </c>
      <c r="AK196" s="95"/>
      <c r="AL196" s="95"/>
      <c r="AM196" s="95"/>
    </row>
    <row r="197" spans="2:39" s="1" customFormat="1" ht="7.4" customHeight="1" x14ac:dyDescent="0.2">
      <c r="B197" s="97" t="s">
        <v>1100</v>
      </c>
      <c r="C197" s="97"/>
      <c r="D197" s="97"/>
      <c r="E197" s="97"/>
      <c r="F197" s="97"/>
      <c r="G197" s="97"/>
      <c r="H197" s="102">
        <v>125600055.29000001</v>
      </c>
      <c r="I197" s="102"/>
      <c r="J197" s="102"/>
      <c r="K197" s="102"/>
      <c r="L197" s="102"/>
      <c r="M197" s="102"/>
      <c r="N197" s="102"/>
      <c r="O197" s="102"/>
      <c r="P197" s="102"/>
      <c r="Q197" s="102"/>
      <c r="R197" s="95">
        <v>8.2412951175462393E-3</v>
      </c>
      <c r="S197" s="95"/>
      <c r="T197" s="95"/>
      <c r="U197" s="95"/>
      <c r="V197" s="95"/>
      <c r="W197" s="95"/>
      <c r="X197" s="95"/>
      <c r="Y197" s="95"/>
      <c r="Z197" s="95"/>
      <c r="AA197" s="93">
        <v>4066</v>
      </c>
      <c r="AB197" s="93"/>
      <c r="AC197" s="93"/>
      <c r="AD197" s="93"/>
      <c r="AE197" s="93"/>
      <c r="AF197" s="93"/>
      <c r="AG197" s="93"/>
      <c r="AH197" s="93"/>
      <c r="AI197" s="93"/>
      <c r="AJ197" s="95">
        <v>1.8111035883547701E-2</v>
      </c>
      <c r="AK197" s="95"/>
      <c r="AL197" s="95"/>
      <c r="AM197" s="95"/>
    </row>
    <row r="198" spans="2:39" s="1" customFormat="1" ht="7.4" customHeight="1" x14ac:dyDescent="0.2">
      <c r="B198" s="97" t="s">
        <v>1101</v>
      </c>
      <c r="C198" s="97"/>
      <c r="D198" s="97"/>
      <c r="E198" s="97"/>
      <c r="F198" s="97"/>
      <c r="G198" s="97"/>
      <c r="H198" s="102">
        <v>47177234.0200001</v>
      </c>
      <c r="I198" s="102"/>
      <c r="J198" s="102"/>
      <c r="K198" s="102"/>
      <c r="L198" s="102"/>
      <c r="M198" s="102"/>
      <c r="N198" s="102"/>
      <c r="O198" s="102"/>
      <c r="P198" s="102"/>
      <c r="Q198" s="102"/>
      <c r="R198" s="95">
        <v>3.09555204805167E-3</v>
      </c>
      <c r="S198" s="95"/>
      <c r="T198" s="95"/>
      <c r="U198" s="95"/>
      <c r="V198" s="95"/>
      <c r="W198" s="95"/>
      <c r="X198" s="95"/>
      <c r="Y198" s="95"/>
      <c r="Z198" s="95"/>
      <c r="AA198" s="93">
        <v>1908</v>
      </c>
      <c r="AB198" s="93"/>
      <c r="AC198" s="93"/>
      <c r="AD198" s="93"/>
      <c r="AE198" s="93"/>
      <c r="AF198" s="93"/>
      <c r="AG198" s="93"/>
      <c r="AH198" s="93"/>
      <c r="AI198" s="93"/>
      <c r="AJ198" s="95">
        <v>8.4987349891316004E-3</v>
      </c>
      <c r="AK198" s="95"/>
      <c r="AL198" s="95"/>
      <c r="AM198" s="95"/>
    </row>
    <row r="199" spans="2:39" s="1" customFormat="1" ht="7.4" customHeight="1" x14ac:dyDescent="0.2">
      <c r="B199" s="97" t="s">
        <v>1102</v>
      </c>
      <c r="C199" s="97"/>
      <c r="D199" s="97"/>
      <c r="E199" s="97"/>
      <c r="F199" s="97"/>
      <c r="G199" s="97"/>
      <c r="H199" s="102">
        <v>20600081.109999999</v>
      </c>
      <c r="I199" s="102"/>
      <c r="J199" s="102"/>
      <c r="K199" s="102"/>
      <c r="L199" s="102"/>
      <c r="M199" s="102"/>
      <c r="N199" s="102"/>
      <c r="O199" s="102"/>
      <c r="P199" s="102"/>
      <c r="Q199" s="102"/>
      <c r="R199" s="95">
        <v>1.3516821109744899E-3</v>
      </c>
      <c r="S199" s="95"/>
      <c r="T199" s="95"/>
      <c r="U199" s="95"/>
      <c r="V199" s="95"/>
      <c r="W199" s="95"/>
      <c r="X199" s="95"/>
      <c r="Y199" s="95"/>
      <c r="Z199" s="95"/>
      <c r="AA199" s="93">
        <v>1011</v>
      </c>
      <c r="AB199" s="93"/>
      <c r="AC199" s="93"/>
      <c r="AD199" s="93"/>
      <c r="AE199" s="93"/>
      <c r="AF199" s="93"/>
      <c r="AG199" s="93"/>
      <c r="AH199" s="93"/>
      <c r="AI199" s="93"/>
      <c r="AJ199" s="95">
        <v>4.5032605209706696E-3</v>
      </c>
      <c r="AK199" s="95"/>
      <c r="AL199" s="95"/>
      <c r="AM199" s="95"/>
    </row>
    <row r="200" spans="2:39" s="1" customFormat="1" ht="7.4" customHeight="1" x14ac:dyDescent="0.2">
      <c r="B200" s="97" t="s">
        <v>1103</v>
      </c>
      <c r="C200" s="97"/>
      <c r="D200" s="97"/>
      <c r="E200" s="97"/>
      <c r="F200" s="97"/>
      <c r="G200" s="97"/>
      <c r="H200" s="102">
        <v>8649692.4700000007</v>
      </c>
      <c r="I200" s="102"/>
      <c r="J200" s="102"/>
      <c r="K200" s="102"/>
      <c r="L200" s="102"/>
      <c r="M200" s="102"/>
      <c r="N200" s="102"/>
      <c r="O200" s="102"/>
      <c r="P200" s="102"/>
      <c r="Q200" s="102"/>
      <c r="R200" s="95">
        <v>5.6755284188925702E-4</v>
      </c>
      <c r="S200" s="95"/>
      <c r="T200" s="95"/>
      <c r="U200" s="95"/>
      <c r="V200" s="95"/>
      <c r="W200" s="95"/>
      <c r="X200" s="95"/>
      <c r="Y200" s="95"/>
      <c r="Z200" s="95"/>
      <c r="AA200" s="93">
        <v>550</v>
      </c>
      <c r="AB200" s="93"/>
      <c r="AC200" s="93"/>
      <c r="AD200" s="93"/>
      <c r="AE200" s="93"/>
      <c r="AF200" s="93"/>
      <c r="AG200" s="93"/>
      <c r="AH200" s="93"/>
      <c r="AI200" s="93"/>
      <c r="AJ200" s="95">
        <v>2.4498449916259802E-3</v>
      </c>
      <c r="AK200" s="95"/>
      <c r="AL200" s="95"/>
      <c r="AM200" s="95"/>
    </row>
    <row r="201" spans="2:39" s="1" customFormat="1" ht="7.4" customHeight="1" x14ac:dyDescent="0.2">
      <c r="B201" s="97" t="s">
        <v>1104</v>
      </c>
      <c r="C201" s="97"/>
      <c r="D201" s="97"/>
      <c r="E201" s="97"/>
      <c r="F201" s="97"/>
      <c r="G201" s="97"/>
      <c r="H201" s="102">
        <v>4445610.53</v>
      </c>
      <c r="I201" s="102"/>
      <c r="J201" s="102"/>
      <c r="K201" s="102"/>
      <c r="L201" s="102"/>
      <c r="M201" s="102"/>
      <c r="N201" s="102"/>
      <c r="O201" s="102"/>
      <c r="P201" s="102"/>
      <c r="Q201" s="102"/>
      <c r="R201" s="95">
        <v>2.9170041582233402E-4</v>
      </c>
      <c r="S201" s="95"/>
      <c r="T201" s="95"/>
      <c r="U201" s="95"/>
      <c r="V201" s="95"/>
      <c r="W201" s="95"/>
      <c r="X201" s="95"/>
      <c r="Y201" s="95"/>
      <c r="Z201" s="95"/>
      <c r="AA201" s="93">
        <v>252</v>
      </c>
      <c r="AB201" s="93"/>
      <c r="AC201" s="93"/>
      <c r="AD201" s="93"/>
      <c r="AE201" s="93"/>
      <c r="AF201" s="93"/>
      <c r="AG201" s="93"/>
      <c r="AH201" s="93"/>
      <c r="AI201" s="93"/>
      <c r="AJ201" s="95">
        <v>1.12247443252681E-3</v>
      </c>
      <c r="AK201" s="95"/>
      <c r="AL201" s="95"/>
      <c r="AM201" s="95"/>
    </row>
    <row r="202" spans="2:39" s="1" customFormat="1" ht="7.4" customHeight="1" x14ac:dyDescent="0.2">
      <c r="B202" s="97" t="s">
        <v>1105</v>
      </c>
      <c r="C202" s="97"/>
      <c r="D202" s="97"/>
      <c r="E202" s="97"/>
      <c r="F202" s="97"/>
      <c r="G202" s="97"/>
      <c r="H202" s="102">
        <v>862283.28</v>
      </c>
      <c r="I202" s="102"/>
      <c r="J202" s="102"/>
      <c r="K202" s="102"/>
      <c r="L202" s="102"/>
      <c r="M202" s="102"/>
      <c r="N202" s="102"/>
      <c r="O202" s="102"/>
      <c r="P202" s="102"/>
      <c r="Q202" s="102"/>
      <c r="R202" s="95">
        <v>5.657904344865E-5</v>
      </c>
      <c r="S202" s="95"/>
      <c r="T202" s="95"/>
      <c r="U202" s="95"/>
      <c r="V202" s="95"/>
      <c r="W202" s="95"/>
      <c r="X202" s="95"/>
      <c r="Y202" s="95"/>
      <c r="Z202" s="95"/>
      <c r="AA202" s="93">
        <v>86</v>
      </c>
      <c r="AB202" s="93"/>
      <c r="AC202" s="93"/>
      <c r="AD202" s="93"/>
      <c r="AE202" s="93"/>
      <c r="AF202" s="93"/>
      <c r="AG202" s="93"/>
      <c r="AH202" s="93"/>
      <c r="AI202" s="93"/>
      <c r="AJ202" s="95">
        <v>3.8306667141788098E-4</v>
      </c>
      <c r="AK202" s="95"/>
      <c r="AL202" s="95"/>
      <c r="AM202" s="95"/>
    </row>
    <row r="203" spans="2:39" s="1" customFormat="1" ht="7.4" customHeight="1" x14ac:dyDescent="0.2">
      <c r="B203" s="97" t="s">
        <v>1106</v>
      </c>
      <c r="C203" s="97"/>
      <c r="D203" s="97"/>
      <c r="E203" s="97"/>
      <c r="F203" s="97"/>
      <c r="G203" s="97"/>
      <c r="H203" s="102">
        <v>135467.67000000001</v>
      </c>
      <c r="I203" s="102"/>
      <c r="J203" s="102"/>
      <c r="K203" s="102"/>
      <c r="L203" s="102"/>
      <c r="M203" s="102"/>
      <c r="N203" s="102"/>
      <c r="O203" s="102"/>
      <c r="P203" s="102"/>
      <c r="Q203" s="102"/>
      <c r="R203" s="95">
        <v>8.8887623877125092E-6</v>
      </c>
      <c r="S203" s="95"/>
      <c r="T203" s="95"/>
      <c r="U203" s="95"/>
      <c r="V203" s="95"/>
      <c r="W203" s="95"/>
      <c r="X203" s="95"/>
      <c r="Y203" s="95"/>
      <c r="Z203" s="95"/>
      <c r="AA203" s="93">
        <v>29</v>
      </c>
      <c r="AB203" s="93"/>
      <c r="AC203" s="93"/>
      <c r="AD203" s="93"/>
      <c r="AE203" s="93"/>
      <c r="AF203" s="93"/>
      <c r="AG203" s="93"/>
      <c r="AH203" s="93"/>
      <c r="AI203" s="93"/>
      <c r="AJ203" s="95">
        <v>1.2917364501300601E-4</v>
      </c>
      <c r="AK203" s="95"/>
      <c r="AL203" s="95"/>
      <c r="AM203" s="95"/>
    </row>
    <row r="204" spans="2:39" s="1" customFormat="1" ht="7.4" customHeight="1" x14ac:dyDescent="0.2">
      <c r="B204" s="97" t="s">
        <v>1107</v>
      </c>
      <c r="C204" s="97"/>
      <c r="D204" s="97"/>
      <c r="E204" s="97"/>
      <c r="F204" s="97"/>
      <c r="G204" s="97"/>
      <c r="H204" s="102">
        <v>40979.449999999997</v>
      </c>
      <c r="I204" s="102"/>
      <c r="J204" s="102"/>
      <c r="K204" s="102"/>
      <c r="L204" s="102"/>
      <c r="M204" s="102"/>
      <c r="N204" s="102"/>
      <c r="O204" s="102"/>
      <c r="P204" s="102"/>
      <c r="Q204" s="102"/>
      <c r="R204" s="95">
        <v>2.6888821061818299E-6</v>
      </c>
      <c r="S204" s="95"/>
      <c r="T204" s="95"/>
      <c r="U204" s="95"/>
      <c r="V204" s="95"/>
      <c r="W204" s="95"/>
      <c r="X204" s="95"/>
      <c r="Y204" s="95"/>
      <c r="Z204" s="95"/>
      <c r="AA204" s="93">
        <v>10</v>
      </c>
      <c r="AB204" s="93"/>
      <c r="AC204" s="93"/>
      <c r="AD204" s="93"/>
      <c r="AE204" s="93"/>
      <c r="AF204" s="93"/>
      <c r="AG204" s="93"/>
      <c r="AH204" s="93"/>
      <c r="AI204" s="93"/>
      <c r="AJ204" s="95">
        <v>4.4542636211381498E-5</v>
      </c>
      <c r="AK204" s="95"/>
      <c r="AL204" s="95"/>
      <c r="AM204" s="95"/>
    </row>
    <row r="205" spans="2:39" s="1" customFormat="1" ht="7.4" customHeight="1" x14ac:dyDescent="0.2">
      <c r="B205" s="97" t="s">
        <v>1108</v>
      </c>
      <c r="C205" s="97"/>
      <c r="D205" s="97"/>
      <c r="E205" s="97"/>
      <c r="F205" s="97"/>
      <c r="G205" s="97"/>
      <c r="H205" s="102">
        <v>0</v>
      </c>
      <c r="I205" s="102"/>
      <c r="J205" s="102"/>
      <c r="K205" s="102"/>
      <c r="L205" s="102"/>
      <c r="M205" s="102"/>
      <c r="N205" s="102"/>
      <c r="O205" s="102"/>
      <c r="P205" s="102"/>
      <c r="Q205" s="102"/>
      <c r="R205" s="95">
        <v>0</v>
      </c>
      <c r="S205" s="95"/>
      <c r="T205" s="95"/>
      <c r="U205" s="95"/>
      <c r="V205" s="95"/>
      <c r="W205" s="95"/>
      <c r="X205" s="95"/>
      <c r="Y205" s="95"/>
      <c r="Z205" s="95"/>
      <c r="AA205" s="93">
        <v>1</v>
      </c>
      <c r="AB205" s="93"/>
      <c r="AC205" s="93"/>
      <c r="AD205" s="93"/>
      <c r="AE205" s="93"/>
      <c r="AF205" s="93"/>
      <c r="AG205" s="93"/>
      <c r="AH205" s="93"/>
      <c r="AI205" s="93"/>
      <c r="AJ205" s="95">
        <v>4.4542636211381502E-6</v>
      </c>
      <c r="AK205" s="95"/>
      <c r="AL205" s="95"/>
      <c r="AM205" s="95"/>
    </row>
    <row r="206" spans="2:39" s="1" customFormat="1" ht="7.4" customHeight="1" x14ac:dyDescent="0.2">
      <c r="B206" s="97" t="s">
        <v>1109</v>
      </c>
      <c r="C206" s="97"/>
      <c r="D206" s="97"/>
      <c r="E206" s="97"/>
      <c r="F206" s="97"/>
      <c r="G206" s="97"/>
      <c r="H206" s="102">
        <v>42042.74</v>
      </c>
      <c r="I206" s="102"/>
      <c r="J206" s="102"/>
      <c r="K206" s="102"/>
      <c r="L206" s="102"/>
      <c r="M206" s="102"/>
      <c r="N206" s="102"/>
      <c r="O206" s="102"/>
      <c r="P206" s="102"/>
      <c r="Q206" s="102"/>
      <c r="R206" s="95">
        <v>2.7586502815644199E-6</v>
      </c>
      <c r="S206" s="95"/>
      <c r="T206" s="95"/>
      <c r="U206" s="95"/>
      <c r="V206" s="95"/>
      <c r="W206" s="95"/>
      <c r="X206" s="95"/>
      <c r="Y206" s="95"/>
      <c r="Z206" s="95"/>
      <c r="AA206" s="93">
        <v>2</v>
      </c>
      <c r="AB206" s="93"/>
      <c r="AC206" s="93"/>
      <c r="AD206" s="93"/>
      <c r="AE206" s="93"/>
      <c r="AF206" s="93"/>
      <c r="AG206" s="93"/>
      <c r="AH206" s="93"/>
      <c r="AI206" s="93"/>
      <c r="AJ206" s="95">
        <v>8.9085272422763105E-6</v>
      </c>
      <c r="AK206" s="95"/>
      <c r="AL206" s="95"/>
      <c r="AM206" s="95"/>
    </row>
    <row r="207" spans="2:39" s="1" customFormat="1" ht="7.4" customHeight="1" x14ac:dyDescent="0.2">
      <c r="B207" s="97" t="s">
        <v>1110</v>
      </c>
      <c r="C207" s="97"/>
      <c r="D207" s="97"/>
      <c r="E207" s="97"/>
      <c r="F207" s="97"/>
      <c r="G207" s="97"/>
      <c r="H207" s="102">
        <v>2812.8</v>
      </c>
      <c r="I207" s="102"/>
      <c r="J207" s="102"/>
      <c r="K207" s="102"/>
      <c r="L207" s="102"/>
      <c r="M207" s="102"/>
      <c r="N207" s="102"/>
      <c r="O207" s="102"/>
      <c r="P207" s="102"/>
      <c r="Q207" s="102"/>
      <c r="R207" s="95">
        <v>1.8456293552666699E-7</v>
      </c>
      <c r="S207" s="95"/>
      <c r="T207" s="95"/>
      <c r="U207" s="95"/>
      <c r="V207" s="95"/>
      <c r="W207" s="95"/>
      <c r="X207" s="95"/>
      <c r="Y207" s="95"/>
      <c r="Z207" s="95"/>
      <c r="AA207" s="93">
        <v>1</v>
      </c>
      <c r="AB207" s="93"/>
      <c r="AC207" s="93"/>
      <c r="AD207" s="93"/>
      <c r="AE207" s="93"/>
      <c r="AF207" s="93"/>
      <c r="AG207" s="93"/>
      <c r="AH207" s="93"/>
      <c r="AI207" s="93"/>
      <c r="AJ207" s="95">
        <v>4.4542636211381502E-6</v>
      </c>
      <c r="AK207" s="95"/>
      <c r="AL207" s="95"/>
      <c r="AM207" s="95"/>
    </row>
    <row r="208" spans="2:39" s="1" customFormat="1" ht="7.4" customHeight="1" x14ac:dyDescent="0.2">
      <c r="B208" s="97" t="s">
        <v>1111</v>
      </c>
      <c r="C208" s="97"/>
      <c r="D208" s="97"/>
      <c r="E208" s="97"/>
      <c r="F208" s="97"/>
      <c r="G208" s="97"/>
      <c r="H208" s="102">
        <v>25086.82</v>
      </c>
      <c r="I208" s="102"/>
      <c r="J208" s="102"/>
      <c r="K208" s="102"/>
      <c r="L208" s="102"/>
      <c r="M208" s="102"/>
      <c r="N208" s="102"/>
      <c r="O208" s="102"/>
      <c r="P208" s="102"/>
      <c r="Q208" s="102"/>
      <c r="R208" s="95">
        <v>1.6460811796889499E-6</v>
      </c>
      <c r="S208" s="95"/>
      <c r="T208" s="95"/>
      <c r="U208" s="95"/>
      <c r="V208" s="95"/>
      <c r="W208" s="95"/>
      <c r="X208" s="95"/>
      <c r="Y208" s="95"/>
      <c r="Z208" s="95"/>
      <c r="AA208" s="93">
        <v>1</v>
      </c>
      <c r="AB208" s="93"/>
      <c r="AC208" s="93"/>
      <c r="AD208" s="93"/>
      <c r="AE208" s="93"/>
      <c r="AF208" s="93"/>
      <c r="AG208" s="93"/>
      <c r="AH208" s="93"/>
      <c r="AI208" s="93"/>
      <c r="AJ208" s="95">
        <v>4.4542636211381502E-6</v>
      </c>
      <c r="AK208" s="95"/>
      <c r="AL208" s="95"/>
      <c r="AM208" s="95"/>
    </row>
    <row r="209" spans="2:41" s="1" customFormat="1" ht="7.4" customHeight="1" x14ac:dyDescent="0.2">
      <c r="B209" s="100"/>
      <c r="C209" s="100"/>
      <c r="D209" s="100"/>
      <c r="E209" s="100"/>
      <c r="F209" s="100"/>
      <c r="G209" s="100"/>
      <c r="H209" s="103">
        <v>15240329765.9599</v>
      </c>
      <c r="I209" s="103"/>
      <c r="J209" s="103"/>
      <c r="K209" s="103"/>
      <c r="L209" s="103"/>
      <c r="M209" s="103"/>
      <c r="N209" s="103"/>
      <c r="O209" s="103"/>
      <c r="P209" s="103"/>
      <c r="Q209" s="103"/>
      <c r="R209" s="96">
        <v>1</v>
      </c>
      <c r="S209" s="96"/>
      <c r="T209" s="96"/>
      <c r="U209" s="96"/>
      <c r="V209" s="96"/>
      <c r="W209" s="96"/>
      <c r="X209" s="96"/>
      <c r="Y209" s="96"/>
      <c r="Z209" s="96"/>
      <c r="AA209" s="94">
        <v>224504</v>
      </c>
      <c r="AB209" s="94"/>
      <c r="AC209" s="94"/>
      <c r="AD209" s="94"/>
      <c r="AE209" s="94"/>
      <c r="AF209" s="94"/>
      <c r="AG209" s="94"/>
      <c r="AH209" s="94"/>
      <c r="AI209" s="94"/>
      <c r="AJ209" s="96">
        <v>1</v>
      </c>
      <c r="AK209" s="96"/>
      <c r="AL209" s="96"/>
      <c r="AM209" s="96"/>
    </row>
    <row r="210" spans="2:41" s="1" customFormat="1" ht="6" customHeight="1" x14ac:dyDescent="0.2"/>
    <row r="211" spans="2:41" s="1" customFormat="1" ht="12.75" customHeight="1" x14ac:dyDescent="0.2">
      <c r="B211" s="73" t="s">
        <v>1172</v>
      </c>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row>
    <row r="212" spans="2:41" s="1" customFormat="1" ht="5.25" customHeight="1" x14ac:dyDescent="0.2"/>
    <row r="213" spans="2:41" s="1" customFormat="1" ht="8.5" customHeight="1" x14ac:dyDescent="0.2">
      <c r="B213" s="100"/>
      <c r="C213" s="100"/>
      <c r="D213" s="100"/>
      <c r="E213" s="100"/>
      <c r="F213" s="100"/>
      <c r="G213" s="71" t="s">
        <v>1041</v>
      </c>
      <c r="H213" s="71"/>
      <c r="I213" s="71"/>
      <c r="J213" s="71"/>
      <c r="K213" s="71"/>
      <c r="L213" s="71"/>
      <c r="M213" s="71"/>
      <c r="N213" s="71"/>
      <c r="O213" s="71"/>
      <c r="P213" s="71"/>
      <c r="Q213" s="71" t="s">
        <v>1042</v>
      </c>
      <c r="R213" s="71"/>
      <c r="S213" s="71"/>
      <c r="T213" s="71"/>
      <c r="U213" s="71"/>
      <c r="V213" s="71"/>
      <c r="W213" s="71"/>
      <c r="X213" s="71"/>
      <c r="Y213" s="71"/>
      <c r="Z213" s="71" t="s">
        <v>1043</v>
      </c>
      <c r="AA213" s="71"/>
      <c r="AB213" s="71"/>
      <c r="AC213" s="71"/>
      <c r="AD213" s="71"/>
      <c r="AE213" s="71"/>
      <c r="AF213" s="71"/>
      <c r="AG213" s="71"/>
      <c r="AH213" s="71" t="s">
        <v>1042</v>
      </c>
      <c r="AI213" s="71"/>
      <c r="AJ213" s="71"/>
      <c r="AK213" s="71"/>
      <c r="AL213" s="71"/>
      <c r="AM213" s="71"/>
    </row>
    <row r="214" spans="2:41" s="1" customFormat="1" ht="7.4" customHeight="1" x14ac:dyDescent="0.2">
      <c r="B214" s="97" t="s">
        <v>905</v>
      </c>
      <c r="C214" s="97"/>
      <c r="D214" s="97"/>
      <c r="E214" s="97"/>
      <c r="F214" s="97"/>
      <c r="G214" s="102">
        <v>12756044440.360001</v>
      </c>
      <c r="H214" s="102"/>
      <c r="I214" s="102"/>
      <c r="J214" s="102"/>
      <c r="K214" s="102"/>
      <c r="L214" s="102"/>
      <c r="M214" s="102"/>
      <c r="N214" s="102"/>
      <c r="O214" s="102"/>
      <c r="P214" s="102"/>
      <c r="Q214" s="95">
        <v>0.83699267904630403</v>
      </c>
      <c r="R214" s="95"/>
      <c r="S214" s="95"/>
      <c r="T214" s="95"/>
      <c r="U214" s="95"/>
      <c r="V214" s="95"/>
      <c r="W214" s="95"/>
      <c r="X214" s="95"/>
      <c r="Y214" s="95"/>
      <c r="Z214" s="93">
        <v>185554</v>
      </c>
      <c r="AA214" s="93"/>
      <c r="AB214" s="93"/>
      <c r="AC214" s="93"/>
      <c r="AD214" s="93"/>
      <c r="AE214" s="93"/>
      <c r="AF214" s="93"/>
      <c r="AG214" s="93"/>
      <c r="AH214" s="95">
        <v>0.82650643195666895</v>
      </c>
      <c r="AI214" s="95"/>
      <c r="AJ214" s="95"/>
      <c r="AK214" s="95"/>
      <c r="AL214" s="95"/>
      <c r="AM214" s="95"/>
    </row>
    <row r="215" spans="2:41" s="1" customFormat="1" ht="7.4" customHeight="1" x14ac:dyDescent="0.2">
      <c r="B215" s="97" t="s">
        <v>1112</v>
      </c>
      <c r="C215" s="97"/>
      <c r="D215" s="97"/>
      <c r="E215" s="97"/>
      <c r="F215" s="97"/>
      <c r="G215" s="102">
        <v>27801320.469999898</v>
      </c>
      <c r="H215" s="102"/>
      <c r="I215" s="102"/>
      <c r="J215" s="102"/>
      <c r="K215" s="102"/>
      <c r="L215" s="102"/>
      <c r="M215" s="102"/>
      <c r="N215" s="102"/>
      <c r="O215" s="102"/>
      <c r="P215" s="102"/>
      <c r="Q215" s="95">
        <v>1.82419415438736E-3</v>
      </c>
      <c r="R215" s="95"/>
      <c r="S215" s="95"/>
      <c r="T215" s="95"/>
      <c r="U215" s="95"/>
      <c r="V215" s="95"/>
      <c r="W215" s="95"/>
      <c r="X215" s="95"/>
      <c r="Y215" s="95"/>
      <c r="Z215" s="93">
        <v>1754</v>
      </c>
      <c r="AA215" s="93"/>
      <c r="AB215" s="93"/>
      <c r="AC215" s="93"/>
      <c r="AD215" s="93"/>
      <c r="AE215" s="93"/>
      <c r="AF215" s="93"/>
      <c r="AG215" s="93"/>
      <c r="AH215" s="95">
        <v>7.8127783914763195E-3</v>
      </c>
      <c r="AI215" s="95"/>
      <c r="AJ215" s="95"/>
      <c r="AK215" s="95"/>
      <c r="AL215" s="95"/>
      <c r="AM215" s="95"/>
    </row>
    <row r="216" spans="2:41" s="1" customFormat="1" ht="7.4" customHeight="1" x14ac:dyDescent="0.2">
      <c r="B216" s="97" t="s">
        <v>1113</v>
      </c>
      <c r="C216" s="97"/>
      <c r="D216" s="97"/>
      <c r="E216" s="97"/>
      <c r="F216" s="97"/>
      <c r="G216" s="102">
        <v>2456484005.1300101</v>
      </c>
      <c r="H216" s="102"/>
      <c r="I216" s="102"/>
      <c r="J216" s="102"/>
      <c r="K216" s="102"/>
      <c r="L216" s="102"/>
      <c r="M216" s="102"/>
      <c r="N216" s="102"/>
      <c r="O216" s="102"/>
      <c r="P216" s="102"/>
      <c r="Q216" s="95">
        <v>0.16118312679930899</v>
      </c>
      <c r="R216" s="95"/>
      <c r="S216" s="95"/>
      <c r="T216" s="95"/>
      <c r="U216" s="95"/>
      <c r="V216" s="95"/>
      <c r="W216" s="95"/>
      <c r="X216" s="95"/>
      <c r="Y216" s="95"/>
      <c r="Z216" s="93">
        <v>37196</v>
      </c>
      <c r="AA216" s="93"/>
      <c r="AB216" s="93"/>
      <c r="AC216" s="93"/>
      <c r="AD216" s="93"/>
      <c r="AE216" s="93"/>
      <c r="AF216" s="93"/>
      <c r="AG216" s="93"/>
      <c r="AH216" s="95">
        <v>0.16568078965185501</v>
      </c>
      <c r="AI216" s="95"/>
      <c r="AJ216" s="95"/>
      <c r="AK216" s="95"/>
      <c r="AL216" s="95"/>
      <c r="AM216" s="95"/>
    </row>
    <row r="217" spans="2:41" s="1" customFormat="1" ht="8.5" customHeight="1" x14ac:dyDescent="0.2">
      <c r="B217" s="100"/>
      <c r="C217" s="100"/>
      <c r="D217" s="100"/>
      <c r="E217" s="100"/>
      <c r="F217" s="100"/>
      <c r="G217" s="103">
        <v>15240329765.959999</v>
      </c>
      <c r="H217" s="103"/>
      <c r="I217" s="103"/>
      <c r="J217" s="103"/>
      <c r="K217" s="103"/>
      <c r="L217" s="103"/>
      <c r="M217" s="103"/>
      <c r="N217" s="103"/>
      <c r="O217" s="103"/>
      <c r="P217" s="103"/>
      <c r="Q217" s="96">
        <v>1</v>
      </c>
      <c r="R217" s="96"/>
      <c r="S217" s="96"/>
      <c r="T217" s="96"/>
      <c r="U217" s="96"/>
      <c r="V217" s="96"/>
      <c r="W217" s="96"/>
      <c r="X217" s="96"/>
      <c r="Y217" s="96"/>
      <c r="Z217" s="94">
        <v>224504</v>
      </c>
      <c r="AA217" s="94"/>
      <c r="AB217" s="94"/>
      <c r="AC217" s="94"/>
      <c r="AD217" s="94"/>
      <c r="AE217" s="94"/>
      <c r="AF217" s="94"/>
      <c r="AG217" s="94"/>
      <c r="AH217" s="96">
        <v>1</v>
      </c>
      <c r="AI217" s="96"/>
      <c r="AJ217" s="96"/>
      <c r="AK217" s="96"/>
      <c r="AL217" s="96"/>
      <c r="AM217" s="96"/>
    </row>
    <row r="218" spans="2:41" s="1" customFormat="1" ht="6" customHeight="1" x14ac:dyDescent="0.2"/>
    <row r="219" spans="2:41" s="1" customFormat="1" ht="12.75" customHeight="1" x14ac:dyDescent="0.2">
      <c r="B219" s="73" t="s">
        <v>1173</v>
      </c>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row>
    <row r="220" spans="2:41" s="1" customFormat="1" ht="5.25" customHeight="1" x14ac:dyDescent="0.2"/>
    <row r="221" spans="2:41" s="1" customFormat="1" ht="8.5" customHeight="1" x14ac:dyDescent="0.2">
      <c r="B221" s="100"/>
      <c r="C221" s="100"/>
      <c r="D221" s="100"/>
      <c r="E221" s="100"/>
      <c r="F221" s="71" t="s">
        <v>1041</v>
      </c>
      <c r="G221" s="71"/>
      <c r="H221" s="71"/>
      <c r="I221" s="71"/>
      <c r="J221" s="71"/>
      <c r="K221" s="71"/>
      <c r="L221" s="71"/>
      <c r="M221" s="71"/>
      <c r="N221" s="71"/>
      <c r="O221" s="71"/>
      <c r="P221" s="71" t="s">
        <v>1042</v>
      </c>
      <c r="Q221" s="71"/>
      <c r="R221" s="71"/>
      <c r="S221" s="71"/>
      <c r="T221" s="71"/>
      <c r="U221" s="71"/>
      <c r="V221" s="71"/>
      <c r="W221" s="71"/>
      <c r="X221" s="71"/>
      <c r="Y221" s="71" t="s">
        <v>1043</v>
      </c>
      <c r="Z221" s="71"/>
      <c r="AA221" s="71"/>
      <c r="AB221" s="71"/>
      <c r="AC221" s="71"/>
      <c r="AD221" s="71"/>
      <c r="AE221" s="71"/>
      <c r="AF221" s="71"/>
      <c r="AG221" s="71"/>
      <c r="AH221" s="71" t="s">
        <v>1042</v>
      </c>
      <c r="AI221" s="71"/>
      <c r="AJ221" s="71"/>
      <c r="AK221" s="71"/>
      <c r="AL221" s="71"/>
      <c r="AM221" s="71"/>
    </row>
    <row r="222" spans="2:41" s="1" customFormat="1" ht="8.15" customHeight="1" x14ac:dyDescent="0.2">
      <c r="B222" s="97" t="s">
        <v>1114</v>
      </c>
      <c r="C222" s="97"/>
      <c r="D222" s="97"/>
      <c r="E222" s="97"/>
      <c r="F222" s="102">
        <v>456261672.27000099</v>
      </c>
      <c r="G222" s="102"/>
      <c r="H222" s="102"/>
      <c r="I222" s="102"/>
      <c r="J222" s="102"/>
      <c r="K222" s="102"/>
      <c r="L222" s="102"/>
      <c r="M222" s="102"/>
      <c r="N222" s="102"/>
      <c r="O222" s="102"/>
      <c r="P222" s="95">
        <v>2.99377821396676E-2</v>
      </c>
      <c r="Q222" s="95"/>
      <c r="R222" s="95"/>
      <c r="S222" s="95"/>
      <c r="T222" s="95"/>
      <c r="U222" s="95"/>
      <c r="V222" s="95"/>
      <c r="W222" s="95"/>
      <c r="X222" s="95"/>
      <c r="Y222" s="93">
        <v>9788</v>
      </c>
      <c r="Z222" s="93"/>
      <c r="AA222" s="93"/>
      <c r="AB222" s="93"/>
      <c r="AC222" s="93"/>
      <c r="AD222" s="93"/>
      <c r="AE222" s="93"/>
      <c r="AF222" s="93"/>
      <c r="AG222" s="93"/>
      <c r="AH222" s="95">
        <v>4.3598332323700202E-2</v>
      </c>
      <c r="AI222" s="95"/>
      <c r="AJ222" s="95"/>
      <c r="AK222" s="95"/>
      <c r="AL222" s="95"/>
      <c r="AM222" s="95"/>
    </row>
    <row r="223" spans="2:41" s="1" customFormat="1" ht="8.15" customHeight="1" x14ac:dyDescent="0.2">
      <c r="B223" s="97" t="s">
        <v>1115</v>
      </c>
      <c r="C223" s="97"/>
      <c r="D223" s="97"/>
      <c r="E223" s="97"/>
      <c r="F223" s="102">
        <v>710334960.51000094</v>
      </c>
      <c r="G223" s="102"/>
      <c r="H223" s="102"/>
      <c r="I223" s="102"/>
      <c r="J223" s="102"/>
      <c r="K223" s="102"/>
      <c r="L223" s="102"/>
      <c r="M223" s="102"/>
      <c r="N223" s="102"/>
      <c r="O223" s="102"/>
      <c r="P223" s="95">
        <v>4.6608897013276501E-2</v>
      </c>
      <c r="Q223" s="95"/>
      <c r="R223" s="95"/>
      <c r="S223" s="95"/>
      <c r="T223" s="95"/>
      <c r="U223" s="95"/>
      <c r="V223" s="95"/>
      <c r="W223" s="95"/>
      <c r="X223" s="95"/>
      <c r="Y223" s="93">
        <v>12658</v>
      </c>
      <c r="Z223" s="93"/>
      <c r="AA223" s="93"/>
      <c r="AB223" s="93"/>
      <c r="AC223" s="93"/>
      <c r="AD223" s="93"/>
      <c r="AE223" s="93"/>
      <c r="AF223" s="93"/>
      <c r="AG223" s="93"/>
      <c r="AH223" s="95">
        <v>5.6382068916366698E-2</v>
      </c>
      <c r="AI223" s="95"/>
      <c r="AJ223" s="95"/>
      <c r="AK223" s="95"/>
      <c r="AL223" s="95"/>
      <c r="AM223" s="95"/>
    </row>
    <row r="224" spans="2:41" s="1" customFormat="1" ht="8.15" customHeight="1" x14ac:dyDescent="0.2">
      <c r="B224" s="97" t="s">
        <v>1116</v>
      </c>
      <c r="C224" s="97"/>
      <c r="D224" s="97"/>
      <c r="E224" s="97"/>
      <c r="F224" s="102">
        <v>249472208.05000001</v>
      </c>
      <c r="G224" s="102"/>
      <c r="H224" s="102"/>
      <c r="I224" s="102"/>
      <c r="J224" s="102"/>
      <c r="K224" s="102"/>
      <c r="L224" s="102"/>
      <c r="M224" s="102"/>
      <c r="N224" s="102"/>
      <c r="O224" s="102"/>
      <c r="P224" s="95">
        <v>1.6369213257262202E-2</v>
      </c>
      <c r="Q224" s="95"/>
      <c r="R224" s="95"/>
      <c r="S224" s="95"/>
      <c r="T224" s="95"/>
      <c r="U224" s="95"/>
      <c r="V224" s="95"/>
      <c r="W224" s="95"/>
      <c r="X224" s="95"/>
      <c r="Y224" s="93">
        <v>2861</v>
      </c>
      <c r="Z224" s="93"/>
      <c r="AA224" s="93"/>
      <c r="AB224" s="93"/>
      <c r="AC224" s="93"/>
      <c r="AD224" s="93"/>
      <c r="AE224" s="93"/>
      <c r="AF224" s="93"/>
      <c r="AG224" s="93"/>
      <c r="AH224" s="95">
        <v>1.2743648220076301E-2</v>
      </c>
      <c r="AI224" s="95"/>
      <c r="AJ224" s="95"/>
      <c r="AK224" s="95"/>
      <c r="AL224" s="95"/>
      <c r="AM224" s="95"/>
    </row>
    <row r="225" spans="2:39" s="1" customFormat="1" ht="8.15" customHeight="1" x14ac:dyDescent="0.2">
      <c r="B225" s="97" t="s">
        <v>1117</v>
      </c>
      <c r="C225" s="97"/>
      <c r="D225" s="97"/>
      <c r="E225" s="97"/>
      <c r="F225" s="102">
        <v>115102149.38</v>
      </c>
      <c r="G225" s="102"/>
      <c r="H225" s="102"/>
      <c r="I225" s="102"/>
      <c r="J225" s="102"/>
      <c r="K225" s="102"/>
      <c r="L225" s="102"/>
      <c r="M225" s="102"/>
      <c r="N225" s="102"/>
      <c r="O225" s="102"/>
      <c r="P225" s="95">
        <v>7.5524710519772496E-3</v>
      </c>
      <c r="Q225" s="95"/>
      <c r="R225" s="95"/>
      <c r="S225" s="95"/>
      <c r="T225" s="95"/>
      <c r="U225" s="95"/>
      <c r="V225" s="95"/>
      <c r="W225" s="95"/>
      <c r="X225" s="95"/>
      <c r="Y225" s="93">
        <v>1626</v>
      </c>
      <c r="Z225" s="93"/>
      <c r="AA225" s="93"/>
      <c r="AB225" s="93"/>
      <c r="AC225" s="93"/>
      <c r="AD225" s="93"/>
      <c r="AE225" s="93"/>
      <c r="AF225" s="93"/>
      <c r="AG225" s="93"/>
      <c r="AH225" s="95">
        <v>7.2426326479706404E-3</v>
      </c>
      <c r="AI225" s="95"/>
      <c r="AJ225" s="95"/>
      <c r="AK225" s="95"/>
      <c r="AL225" s="95"/>
      <c r="AM225" s="95"/>
    </row>
    <row r="226" spans="2:39" s="1" customFormat="1" ht="8.15" customHeight="1" x14ac:dyDescent="0.2">
      <c r="B226" s="97" t="s">
        <v>1118</v>
      </c>
      <c r="C226" s="97"/>
      <c r="D226" s="97"/>
      <c r="E226" s="97"/>
      <c r="F226" s="102">
        <v>179703487.50999999</v>
      </c>
      <c r="G226" s="102"/>
      <c r="H226" s="102"/>
      <c r="I226" s="102"/>
      <c r="J226" s="102"/>
      <c r="K226" s="102"/>
      <c r="L226" s="102"/>
      <c r="M226" s="102"/>
      <c r="N226" s="102"/>
      <c r="O226" s="102"/>
      <c r="P226" s="95">
        <v>1.1791312279303599E-2</v>
      </c>
      <c r="Q226" s="95"/>
      <c r="R226" s="95"/>
      <c r="S226" s="95"/>
      <c r="T226" s="95"/>
      <c r="U226" s="95"/>
      <c r="V226" s="95"/>
      <c r="W226" s="95"/>
      <c r="X226" s="95"/>
      <c r="Y226" s="93">
        <v>2243</v>
      </c>
      <c r="Z226" s="93"/>
      <c r="AA226" s="93"/>
      <c r="AB226" s="93"/>
      <c r="AC226" s="93"/>
      <c r="AD226" s="93"/>
      <c r="AE226" s="93"/>
      <c r="AF226" s="93"/>
      <c r="AG226" s="93"/>
      <c r="AH226" s="95">
        <v>9.9909133022128803E-3</v>
      </c>
      <c r="AI226" s="95"/>
      <c r="AJ226" s="95"/>
      <c r="AK226" s="95"/>
      <c r="AL226" s="95"/>
      <c r="AM226" s="95"/>
    </row>
    <row r="227" spans="2:39" s="1" customFormat="1" ht="8.15" customHeight="1" x14ac:dyDescent="0.2">
      <c r="B227" s="97" t="s">
        <v>1119</v>
      </c>
      <c r="C227" s="97"/>
      <c r="D227" s="97"/>
      <c r="E227" s="97"/>
      <c r="F227" s="102">
        <v>137603124.47</v>
      </c>
      <c r="G227" s="102"/>
      <c r="H227" s="102"/>
      <c r="I227" s="102"/>
      <c r="J227" s="102"/>
      <c r="K227" s="102"/>
      <c r="L227" s="102"/>
      <c r="M227" s="102"/>
      <c r="N227" s="102"/>
      <c r="O227" s="102"/>
      <c r="P227" s="95">
        <v>9.0288810401821795E-3</v>
      </c>
      <c r="Q227" s="95"/>
      <c r="R227" s="95"/>
      <c r="S227" s="95"/>
      <c r="T227" s="95"/>
      <c r="U227" s="95"/>
      <c r="V227" s="95"/>
      <c r="W227" s="95"/>
      <c r="X227" s="95"/>
      <c r="Y227" s="93">
        <v>1567</v>
      </c>
      <c r="Z227" s="93"/>
      <c r="AA227" s="93"/>
      <c r="AB227" s="93"/>
      <c r="AC227" s="93"/>
      <c r="AD227" s="93"/>
      <c r="AE227" s="93"/>
      <c r="AF227" s="93"/>
      <c r="AG227" s="93"/>
      <c r="AH227" s="95">
        <v>6.9798310943234897E-3</v>
      </c>
      <c r="AI227" s="95"/>
      <c r="AJ227" s="95"/>
      <c r="AK227" s="95"/>
      <c r="AL227" s="95"/>
      <c r="AM227" s="95"/>
    </row>
    <row r="228" spans="2:39" s="1" customFormat="1" ht="8.15" customHeight="1" x14ac:dyDescent="0.2">
      <c r="B228" s="97" t="s">
        <v>1120</v>
      </c>
      <c r="C228" s="97"/>
      <c r="D228" s="97"/>
      <c r="E228" s="97"/>
      <c r="F228" s="102">
        <v>42516502.479999997</v>
      </c>
      <c r="G228" s="102"/>
      <c r="H228" s="102"/>
      <c r="I228" s="102"/>
      <c r="J228" s="102"/>
      <c r="K228" s="102"/>
      <c r="L228" s="102"/>
      <c r="M228" s="102"/>
      <c r="N228" s="102"/>
      <c r="O228" s="102"/>
      <c r="P228" s="95">
        <v>2.7897363858203801E-3</v>
      </c>
      <c r="Q228" s="95"/>
      <c r="R228" s="95"/>
      <c r="S228" s="95"/>
      <c r="T228" s="95"/>
      <c r="U228" s="95"/>
      <c r="V228" s="95"/>
      <c r="W228" s="95"/>
      <c r="X228" s="95"/>
      <c r="Y228" s="93">
        <v>507</v>
      </c>
      <c r="Z228" s="93"/>
      <c r="AA228" s="93"/>
      <c r="AB228" s="93"/>
      <c r="AC228" s="93"/>
      <c r="AD228" s="93"/>
      <c r="AE228" s="93"/>
      <c r="AF228" s="93"/>
      <c r="AG228" s="93"/>
      <c r="AH228" s="95">
        <v>2.2583116559170401E-3</v>
      </c>
      <c r="AI228" s="95"/>
      <c r="AJ228" s="95"/>
      <c r="AK228" s="95"/>
      <c r="AL228" s="95"/>
      <c r="AM228" s="95"/>
    </row>
    <row r="229" spans="2:39" s="1" customFormat="1" ht="8.15" customHeight="1" x14ac:dyDescent="0.2">
      <c r="B229" s="97" t="s">
        <v>1121</v>
      </c>
      <c r="C229" s="97"/>
      <c r="D229" s="97"/>
      <c r="E229" s="97"/>
      <c r="F229" s="102">
        <v>89968531.249999896</v>
      </c>
      <c r="G229" s="102"/>
      <c r="H229" s="102"/>
      <c r="I229" s="102"/>
      <c r="J229" s="102"/>
      <c r="K229" s="102"/>
      <c r="L229" s="102"/>
      <c r="M229" s="102"/>
      <c r="N229" s="102"/>
      <c r="O229" s="102"/>
      <c r="P229" s="95">
        <v>5.9033191952938598E-3</v>
      </c>
      <c r="Q229" s="95"/>
      <c r="R229" s="95"/>
      <c r="S229" s="95"/>
      <c r="T229" s="95"/>
      <c r="U229" s="95"/>
      <c r="V229" s="95"/>
      <c r="W229" s="95"/>
      <c r="X229" s="95"/>
      <c r="Y229" s="93">
        <v>849</v>
      </c>
      <c r="Z229" s="93"/>
      <c r="AA229" s="93"/>
      <c r="AB229" s="93"/>
      <c r="AC229" s="93"/>
      <c r="AD229" s="93"/>
      <c r="AE229" s="93"/>
      <c r="AF229" s="93"/>
      <c r="AG229" s="93"/>
      <c r="AH229" s="95">
        <v>3.7816698143462901E-3</v>
      </c>
      <c r="AI229" s="95"/>
      <c r="AJ229" s="95"/>
      <c r="AK229" s="95"/>
      <c r="AL229" s="95"/>
      <c r="AM229" s="95"/>
    </row>
    <row r="230" spans="2:39" s="1" customFormat="1" ht="8.15" customHeight="1" x14ac:dyDescent="0.2">
      <c r="B230" s="97" t="s">
        <v>1122</v>
      </c>
      <c r="C230" s="97"/>
      <c r="D230" s="97"/>
      <c r="E230" s="97"/>
      <c r="F230" s="102">
        <v>10114926.859999999</v>
      </c>
      <c r="G230" s="102"/>
      <c r="H230" s="102"/>
      <c r="I230" s="102"/>
      <c r="J230" s="102"/>
      <c r="K230" s="102"/>
      <c r="L230" s="102"/>
      <c r="M230" s="102"/>
      <c r="N230" s="102"/>
      <c r="O230" s="102"/>
      <c r="P230" s="95">
        <v>6.6369475039786802E-4</v>
      </c>
      <c r="Q230" s="95"/>
      <c r="R230" s="95"/>
      <c r="S230" s="95"/>
      <c r="T230" s="95"/>
      <c r="U230" s="95"/>
      <c r="V230" s="95"/>
      <c r="W230" s="95"/>
      <c r="X230" s="95"/>
      <c r="Y230" s="93">
        <v>108</v>
      </c>
      <c r="Z230" s="93"/>
      <c r="AA230" s="93"/>
      <c r="AB230" s="93"/>
      <c r="AC230" s="93"/>
      <c r="AD230" s="93"/>
      <c r="AE230" s="93"/>
      <c r="AF230" s="93"/>
      <c r="AG230" s="93"/>
      <c r="AH230" s="95">
        <v>4.81060471082921E-4</v>
      </c>
      <c r="AI230" s="95"/>
      <c r="AJ230" s="95"/>
      <c r="AK230" s="95"/>
      <c r="AL230" s="95"/>
      <c r="AM230" s="95"/>
    </row>
    <row r="231" spans="2:39" s="1" customFormat="1" ht="8.15" customHeight="1" x14ac:dyDescent="0.2">
      <c r="B231" s="97" t="s">
        <v>1123</v>
      </c>
      <c r="C231" s="97"/>
      <c r="D231" s="97"/>
      <c r="E231" s="97"/>
      <c r="F231" s="102">
        <v>59515456.100000001</v>
      </c>
      <c r="G231" s="102"/>
      <c r="H231" s="102"/>
      <c r="I231" s="102"/>
      <c r="J231" s="102"/>
      <c r="K231" s="102"/>
      <c r="L231" s="102"/>
      <c r="M231" s="102"/>
      <c r="N231" s="102"/>
      <c r="O231" s="102"/>
      <c r="P231" s="95">
        <v>3.9051291549432698E-3</v>
      </c>
      <c r="Q231" s="95"/>
      <c r="R231" s="95"/>
      <c r="S231" s="95"/>
      <c r="T231" s="95"/>
      <c r="U231" s="95"/>
      <c r="V231" s="95"/>
      <c r="W231" s="95"/>
      <c r="X231" s="95"/>
      <c r="Y231" s="93">
        <v>370</v>
      </c>
      <c r="Z231" s="93"/>
      <c r="AA231" s="93"/>
      <c r="AB231" s="93"/>
      <c r="AC231" s="93"/>
      <c r="AD231" s="93"/>
      <c r="AE231" s="93"/>
      <c r="AF231" s="93"/>
      <c r="AG231" s="93"/>
      <c r="AH231" s="95">
        <v>1.6480775398211201E-3</v>
      </c>
      <c r="AI231" s="95"/>
      <c r="AJ231" s="95"/>
      <c r="AK231" s="95"/>
      <c r="AL231" s="95"/>
      <c r="AM231" s="95"/>
    </row>
    <row r="232" spans="2:39" s="1" customFormat="1" ht="8.15" customHeight="1" x14ac:dyDescent="0.2">
      <c r="B232" s="97" t="s">
        <v>1124</v>
      </c>
      <c r="C232" s="97"/>
      <c r="D232" s="97"/>
      <c r="E232" s="97"/>
      <c r="F232" s="102">
        <v>11228540.949999999</v>
      </c>
      <c r="G232" s="102"/>
      <c r="H232" s="102"/>
      <c r="I232" s="102"/>
      <c r="J232" s="102"/>
      <c r="K232" s="102"/>
      <c r="L232" s="102"/>
      <c r="M232" s="102"/>
      <c r="N232" s="102"/>
      <c r="O232" s="102"/>
      <c r="P232" s="95">
        <v>7.3676495997346996E-4</v>
      </c>
      <c r="Q232" s="95"/>
      <c r="R232" s="95"/>
      <c r="S232" s="95"/>
      <c r="T232" s="95"/>
      <c r="U232" s="95"/>
      <c r="V232" s="95"/>
      <c r="W232" s="95"/>
      <c r="X232" s="95"/>
      <c r="Y232" s="93">
        <v>67</v>
      </c>
      <c r="Z232" s="93"/>
      <c r="AA232" s="93"/>
      <c r="AB232" s="93"/>
      <c r="AC232" s="93"/>
      <c r="AD232" s="93"/>
      <c r="AE232" s="93"/>
      <c r="AF232" s="93"/>
      <c r="AG232" s="93"/>
      <c r="AH232" s="95">
        <v>2.9843566261625602E-4</v>
      </c>
      <c r="AI232" s="95"/>
      <c r="AJ232" s="95"/>
      <c r="AK232" s="95"/>
      <c r="AL232" s="95"/>
      <c r="AM232" s="95"/>
    </row>
    <row r="233" spans="2:39" s="1" customFormat="1" ht="8.15" customHeight="1" x14ac:dyDescent="0.2">
      <c r="B233" s="97" t="s">
        <v>1125</v>
      </c>
      <c r="C233" s="97"/>
      <c r="D233" s="97"/>
      <c r="E233" s="97"/>
      <c r="F233" s="102">
        <v>76868644.260000095</v>
      </c>
      <c r="G233" s="102"/>
      <c r="H233" s="102"/>
      <c r="I233" s="102"/>
      <c r="J233" s="102"/>
      <c r="K233" s="102"/>
      <c r="L233" s="102"/>
      <c r="M233" s="102"/>
      <c r="N233" s="102"/>
      <c r="O233" s="102"/>
      <c r="P233" s="95">
        <v>5.0437651573452102E-3</v>
      </c>
      <c r="Q233" s="95"/>
      <c r="R233" s="95"/>
      <c r="S233" s="95"/>
      <c r="T233" s="95"/>
      <c r="U233" s="95"/>
      <c r="V233" s="95"/>
      <c r="W233" s="95"/>
      <c r="X233" s="95"/>
      <c r="Y233" s="93">
        <v>1011</v>
      </c>
      <c r="Z233" s="93"/>
      <c r="AA233" s="93"/>
      <c r="AB233" s="93"/>
      <c r="AC233" s="93"/>
      <c r="AD233" s="93"/>
      <c r="AE233" s="93"/>
      <c r="AF233" s="93"/>
      <c r="AG233" s="93"/>
      <c r="AH233" s="95">
        <v>4.5032605209706696E-3</v>
      </c>
      <c r="AI233" s="95"/>
      <c r="AJ233" s="95"/>
      <c r="AK233" s="95"/>
      <c r="AL233" s="95"/>
      <c r="AM233" s="95"/>
    </row>
    <row r="234" spans="2:39" s="1" customFormat="1" ht="8.15" customHeight="1" x14ac:dyDescent="0.2">
      <c r="B234" s="97" t="s">
        <v>1126</v>
      </c>
      <c r="C234" s="97"/>
      <c r="D234" s="97"/>
      <c r="E234" s="97"/>
      <c r="F234" s="102">
        <v>255405025.13</v>
      </c>
      <c r="G234" s="102"/>
      <c r="H234" s="102"/>
      <c r="I234" s="102"/>
      <c r="J234" s="102"/>
      <c r="K234" s="102"/>
      <c r="L234" s="102"/>
      <c r="M234" s="102"/>
      <c r="N234" s="102"/>
      <c r="O234" s="102"/>
      <c r="P234" s="95">
        <v>1.6758497293179301E-2</v>
      </c>
      <c r="Q234" s="95"/>
      <c r="R234" s="95"/>
      <c r="S234" s="95"/>
      <c r="T234" s="95"/>
      <c r="U234" s="95"/>
      <c r="V234" s="95"/>
      <c r="W234" s="95"/>
      <c r="X234" s="95"/>
      <c r="Y234" s="93">
        <v>2709</v>
      </c>
      <c r="Z234" s="93"/>
      <c r="AA234" s="93"/>
      <c r="AB234" s="93"/>
      <c r="AC234" s="93"/>
      <c r="AD234" s="93"/>
      <c r="AE234" s="93"/>
      <c r="AF234" s="93"/>
      <c r="AG234" s="93"/>
      <c r="AH234" s="95">
        <v>1.2066600149663299E-2</v>
      </c>
      <c r="AI234" s="95"/>
      <c r="AJ234" s="95"/>
      <c r="AK234" s="95"/>
      <c r="AL234" s="95"/>
      <c r="AM234" s="95"/>
    </row>
    <row r="235" spans="2:39" s="1" customFormat="1" ht="8.15" customHeight="1" x14ac:dyDescent="0.2">
      <c r="B235" s="97" t="s">
        <v>1127</v>
      </c>
      <c r="C235" s="97"/>
      <c r="D235" s="97"/>
      <c r="E235" s="97"/>
      <c r="F235" s="102">
        <v>22465936.440000001</v>
      </c>
      <c r="G235" s="102"/>
      <c r="H235" s="102"/>
      <c r="I235" s="102"/>
      <c r="J235" s="102"/>
      <c r="K235" s="102"/>
      <c r="L235" s="102"/>
      <c r="M235" s="102"/>
      <c r="N235" s="102"/>
      <c r="O235" s="102"/>
      <c r="P235" s="95">
        <v>1.47411091393697E-3</v>
      </c>
      <c r="Q235" s="95"/>
      <c r="R235" s="95"/>
      <c r="S235" s="95"/>
      <c r="T235" s="95"/>
      <c r="U235" s="95"/>
      <c r="V235" s="95"/>
      <c r="W235" s="95"/>
      <c r="X235" s="95"/>
      <c r="Y235" s="93">
        <v>200</v>
      </c>
      <c r="Z235" s="93"/>
      <c r="AA235" s="93"/>
      <c r="AB235" s="93"/>
      <c r="AC235" s="93"/>
      <c r="AD235" s="93"/>
      <c r="AE235" s="93"/>
      <c r="AF235" s="93"/>
      <c r="AG235" s="93"/>
      <c r="AH235" s="95">
        <v>8.9085272422763102E-4</v>
      </c>
      <c r="AI235" s="95"/>
      <c r="AJ235" s="95"/>
      <c r="AK235" s="95"/>
      <c r="AL235" s="95"/>
      <c r="AM235" s="95"/>
    </row>
    <row r="236" spans="2:39" s="1" customFormat="1" ht="8.15" customHeight="1" x14ac:dyDescent="0.2">
      <c r="B236" s="97" t="s">
        <v>1128</v>
      </c>
      <c r="C236" s="97"/>
      <c r="D236" s="97"/>
      <c r="E236" s="97"/>
      <c r="F236" s="102">
        <v>15373203.619999999</v>
      </c>
      <c r="G236" s="102"/>
      <c r="H236" s="102"/>
      <c r="I236" s="102"/>
      <c r="J236" s="102"/>
      <c r="K236" s="102"/>
      <c r="L236" s="102"/>
      <c r="M236" s="102"/>
      <c r="N236" s="102"/>
      <c r="O236" s="102"/>
      <c r="P236" s="95">
        <v>1.0087185681727699E-3</v>
      </c>
      <c r="Q236" s="95"/>
      <c r="R236" s="95"/>
      <c r="S236" s="95"/>
      <c r="T236" s="95"/>
      <c r="U236" s="95"/>
      <c r="V236" s="95"/>
      <c r="W236" s="95"/>
      <c r="X236" s="95"/>
      <c r="Y236" s="93">
        <v>91</v>
      </c>
      <c r="Z236" s="93"/>
      <c r="AA236" s="93"/>
      <c r="AB236" s="93"/>
      <c r="AC236" s="93"/>
      <c r="AD236" s="93"/>
      <c r="AE236" s="93"/>
      <c r="AF236" s="93"/>
      <c r="AG236" s="93"/>
      <c r="AH236" s="95">
        <v>4.0533798952357199E-4</v>
      </c>
      <c r="AI236" s="95"/>
      <c r="AJ236" s="95"/>
      <c r="AK236" s="95"/>
      <c r="AL236" s="95"/>
      <c r="AM236" s="95"/>
    </row>
    <row r="237" spans="2:39" s="1" customFormat="1" ht="8.15" customHeight="1" x14ac:dyDescent="0.2">
      <c r="B237" s="97" t="s">
        <v>1129</v>
      </c>
      <c r="C237" s="97"/>
      <c r="D237" s="97"/>
      <c r="E237" s="97"/>
      <c r="F237" s="102">
        <v>115258.29</v>
      </c>
      <c r="G237" s="102"/>
      <c r="H237" s="102"/>
      <c r="I237" s="102"/>
      <c r="J237" s="102"/>
      <c r="K237" s="102"/>
      <c r="L237" s="102"/>
      <c r="M237" s="102"/>
      <c r="N237" s="102"/>
      <c r="O237" s="102"/>
      <c r="P237" s="95">
        <v>7.5627162777957096E-6</v>
      </c>
      <c r="Q237" s="95"/>
      <c r="R237" s="95"/>
      <c r="S237" s="95"/>
      <c r="T237" s="95"/>
      <c r="U237" s="95"/>
      <c r="V237" s="95"/>
      <c r="W237" s="95"/>
      <c r="X237" s="95"/>
      <c r="Y237" s="93">
        <v>2</v>
      </c>
      <c r="Z237" s="93"/>
      <c r="AA237" s="93"/>
      <c r="AB237" s="93"/>
      <c r="AC237" s="93"/>
      <c r="AD237" s="93"/>
      <c r="AE237" s="93"/>
      <c r="AF237" s="93"/>
      <c r="AG237" s="93"/>
      <c r="AH237" s="95">
        <v>8.9085272422763105E-6</v>
      </c>
      <c r="AI237" s="95"/>
      <c r="AJ237" s="95"/>
      <c r="AK237" s="95"/>
      <c r="AL237" s="95"/>
      <c r="AM237" s="95"/>
    </row>
    <row r="238" spans="2:39" s="1" customFormat="1" ht="8.15" customHeight="1" x14ac:dyDescent="0.2">
      <c r="B238" s="97" t="s">
        <v>1130</v>
      </c>
      <c r="C238" s="97"/>
      <c r="D238" s="97"/>
      <c r="E238" s="97"/>
      <c r="F238" s="102">
        <v>12808280138.389999</v>
      </c>
      <c r="G238" s="102"/>
      <c r="H238" s="102"/>
      <c r="I238" s="102"/>
      <c r="J238" s="102"/>
      <c r="K238" s="102"/>
      <c r="L238" s="102"/>
      <c r="M238" s="102"/>
      <c r="N238" s="102"/>
      <c r="O238" s="102"/>
      <c r="P238" s="95">
        <v>0.84042014412299004</v>
      </c>
      <c r="Q238" s="95"/>
      <c r="R238" s="95"/>
      <c r="S238" s="95"/>
      <c r="T238" s="95"/>
      <c r="U238" s="95"/>
      <c r="V238" s="95"/>
      <c r="W238" s="95"/>
      <c r="X238" s="95"/>
      <c r="Y238" s="93">
        <v>187847</v>
      </c>
      <c r="Z238" s="93"/>
      <c r="AA238" s="93"/>
      <c r="AB238" s="93"/>
      <c r="AC238" s="93"/>
      <c r="AD238" s="93"/>
      <c r="AE238" s="93"/>
      <c r="AF238" s="93"/>
      <c r="AG238" s="93"/>
      <c r="AH238" s="95">
        <v>0.83672005843993902</v>
      </c>
      <c r="AI238" s="95"/>
      <c r="AJ238" s="95"/>
      <c r="AK238" s="95"/>
      <c r="AL238" s="95"/>
      <c r="AM238" s="95"/>
    </row>
    <row r="239" spans="2:39" s="1" customFormat="1" ht="8.5" customHeight="1" x14ac:dyDescent="0.2">
      <c r="B239" s="100"/>
      <c r="C239" s="100"/>
      <c r="D239" s="100"/>
      <c r="E239" s="100"/>
      <c r="F239" s="103">
        <v>15240329765.959999</v>
      </c>
      <c r="G239" s="103"/>
      <c r="H239" s="103"/>
      <c r="I239" s="103"/>
      <c r="J239" s="103"/>
      <c r="K239" s="103"/>
      <c r="L239" s="103"/>
      <c r="M239" s="103"/>
      <c r="N239" s="103"/>
      <c r="O239" s="103"/>
      <c r="P239" s="96">
        <v>1</v>
      </c>
      <c r="Q239" s="96"/>
      <c r="R239" s="96"/>
      <c r="S239" s="96"/>
      <c r="T239" s="96"/>
      <c r="U239" s="96"/>
      <c r="V239" s="96"/>
      <c r="W239" s="96"/>
      <c r="X239" s="96"/>
      <c r="Y239" s="94">
        <v>224504</v>
      </c>
      <c r="Z239" s="94"/>
      <c r="AA239" s="94"/>
      <c r="AB239" s="94"/>
      <c r="AC239" s="94"/>
      <c r="AD239" s="94"/>
      <c r="AE239" s="94"/>
      <c r="AF239" s="94"/>
      <c r="AG239" s="94"/>
      <c r="AH239" s="96">
        <v>1</v>
      </c>
      <c r="AI239" s="96"/>
      <c r="AJ239" s="96"/>
      <c r="AK239" s="96"/>
      <c r="AL239" s="96"/>
      <c r="AM239" s="96"/>
    </row>
    <row r="240" spans="2:39" s="1" customFormat="1" ht="6" customHeight="1" x14ac:dyDescent="0.2"/>
    <row r="241" spans="2:41" s="1" customFormat="1" ht="12.75" customHeight="1" x14ac:dyDescent="0.2">
      <c r="B241" s="73" t="s">
        <v>1174</v>
      </c>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row>
    <row r="242" spans="2:41" s="1" customFormat="1" ht="5.25" customHeight="1" x14ac:dyDescent="0.2"/>
    <row r="243" spans="2:41" s="1" customFormat="1" ht="8.15" customHeight="1" x14ac:dyDescent="0.2">
      <c r="B243" s="100"/>
      <c r="C243" s="100"/>
      <c r="D243" s="100"/>
      <c r="E243" s="71" t="s">
        <v>1041</v>
      </c>
      <c r="F243" s="71"/>
      <c r="G243" s="71"/>
      <c r="H243" s="71"/>
      <c r="I243" s="71"/>
      <c r="J243" s="71"/>
      <c r="K243" s="71"/>
      <c r="L243" s="71"/>
      <c r="M243" s="71"/>
      <c r="N243" s="71"/>
      <c r="O243" s="71" t="s">
        <v>1042</v>
      </c>
      <c r="P243" s="71"/>
      <c r="Q243" s="71"/>
      <c r="R243" s="71"/>
      <c r="S243" s="71"/>
      <c r="T243" s="71"/>
      <c r="U243" s="71"/>
      <c r="V243" s="71"/>
      <c r="W243" s="71"/>
      <c r="X243" s="71" t="s">
        <v>1043</v>
      </c>
      <c r="Y243" s="71"/>
      <c r="Z243" s="71"/>
      <c r="AA243" s="71"/>
      <c r="AB243" s="71"/>
      <c r="AC243" s="71"/>
      <c r="AD243" s="71"/>
      <c r="AE243" s="71"/>
      <c r="AF243" s="71"/>
      <c r="AG243" s="71" t="s">
        <v>1042</v>
      </c>
      <c r="AH243" s="71"/>
      <c r="AI243" s="71"/>
      <c r="AJ243" s="71"/>
      <c r="AK243" s="71"/>
      <c r="AL243" s="71"/>
      <c r="AM243" s="71"/>
    </row>
    <row r="244" spans="2:41" s="1" customFormat="1" ht="8.15" customHeight="1" x14ac:dyDescent="0.2">
      <c r="B244" s="97" t="s">
        <v>1131</v>
      </c>
      <c r="C244" s="97"/>
      <c r="D244" s="97"/>
      <c r="E244" s="102">
        <v>15240235905.8701</v>
      </c>
      <c r="F244" s="102"/>
      <c r="G244" s="102"/>
      <c r="H244" s="102"/>
      <c r="I244" s="102"/>
      <c r="J244" s="102"/>
      <c r="K244" s="102"/>
      <c r="L244" s="102"/>
      <c r="M244" s="102"/>
      <c r="N244" s="102"/>
      <c r="O244" s="95">
        <v>0.99999384133470604</v>
      </c>
      <c r="P244" s="95"/>
      <c r="Q244" s="95"/>
      <c r="R244" s="95"/>
      <c r="S244" s="95"/>
      <c r="T244" s="95"/>
      <c r="U244" s="95"/>
      <c r="V244" s="95"/>
      <c r="W244" s="95"/>
      <c r="X244" s="93">
        <v>224494</v>
      </c>
      <c r="Y244" s="93"/>
      <c r="Z244" s="93"/>
      <c r="AA244" s="93"/>
      <c r="AB244" s="93"/>
      <c r="AC244" s="93"/>
      <c r="AD244" s="93"/>
      <c r="AE244" s="93"/>
      <c r="AF244" s="93"/>
      <c r="AG244" s="95">
        <v>0.99995545736378899</v>
      </c>
      <c r="AH244" s="95"/>
      <c r="AI244" s="95"/>
      <c r="AJ244" s="95"/>
      <c r="AK244" s="95"/>
      <c r="AL244" s="95"/>
      <c r="AM244" s="95"/>
    </row>
    <row r="245" spans="2:41" s="1" customFormat="1" ht="8.15" customHeight="1" x14ac:dyDescent="0.2">
      <c r="B245" s="97" t="s">
        <v>1132</v>
      </c>
      <c r="C245" s="97"/>
      <c r="D245" s="97"/>
      <c r="E245" s="102">
        <v>93860.09</v>
      </c>
      <c r="F245" s="102"/>
      <c r="G245" s="102"/>
      <c r="H245" s="102"/>
      <c r="I245" s="102"/>
      <c r="J245" s="102"/>
      <c r="K245" s="102"/>
      <c r="L245" s="102"/>
      <c r="M245" s="102"/>
      <c r="N245" s="102"/>
      <c r="O245" s="95">
        <v>6.1586652940830801E-6</v>
      </c>
      <c r="P245" s="95"/>
      <c r="Q245" s="95"/>
      <c r="R245" s="95"/>
      <c r="S245" s="95"/>
      <c r="T245" s="95"/>
      <c r="U245" s="95"/>
      <c r="V245" s="95"/>
      <c r="W245" s="95"/>
      <c r="X245" s="93">
        <v>10</v>
      </c>
      <c r="Y245" s="93"/>
      <c r="Z245" s="93"/>
      <c r="AA245" s="93"/>
      <c r="AB245" s="93"/>
      <c r="AC245" s="93"/>
      <c r="AD245" s="93"/>
      <c r="AE245" s="93"/>
      <c r="AF245" s="93"/>
      <c r="AG245" s="95">
        <v>4.4542636211381498E-5</v>
      </c>
      <c r="AH245" s="95"/>
      <c r="AI245" s="95"/>
      <c r="AJ245" s="95"/>
      <c r="AK245" s="95"/>
      <c r="AL245" s="95"/>
      <c r="AM245" s="95"/>
    </row>
    <row r="246" spans="2:41" s="1" customFormat="1" ht="8.15" customHeight="1" x14ac:dyDescent="0.2">
      <c r="B246" s="100"/>
      <c r="C246" s="100"/>
      <c r="D246" s="100"/>
      <c r="E246" s="103">
        <v>15240329765.9601</v>
      </c>
      <c r="F246" s="103"/>
      <c r="G246" s="103"/>
      <c r="H246" s="103"/>
      <c r="I246" s="103"/>
      <c r="J246" s="103"/>
      <c r="K246" s="103"/>
      <c r="L246" s="103"/>
      <c r="M246" s="103"/>
      <c r="N246" s="103"/>
      <c r="O246" s="96">
        <v>1</v>
      </c>
      <c r="P246" s="96"/>
      <c r="Q246" s="96"/>
      <c r="R246" s="96"/>
      <c r="S246" s="96"/>
      <c r="T246" s="96"/>
      <c r="U246" s="96"/>
      <c r="V246" s="96"/>
      <c r="W246" s="96"/>
      <c r="X246" s="94">
        <v>224504</v>
      </c>
      <c r="Y246" s="94"/>
      <c r="Z246" s="94"/>
      <c r="AA246" s="94"/>
      <c r="AB246" s="94"/>
      <c r="AC246" s="94"/>
      <c r="AD246" s="94"/>
      <c r="AE246" s="94"/>
      <c r="AF246" s="94"/>
      <c r="AG246" s="96">
        <v>1</v>
      </c>
      <c r="AH246" s="96"/>
      <c r="AI246" s="96"/>
      <c r="AJ246" s="96"/>
      <c r="AK246" s="96"/>
      <c r="AL246" s="96"/>
      <c r="AM246" s="96"/>
    </row>
    <row r="247" spans="2:41" s="1" customFormat="1" ht="11.75" customHeight="1" x14ac:dyDescent="0.2"/>
    <row r="248" spans="2:41" s="1" customFormat="1" ht="12.75" customHeight="1" x14ac:dyDescent="0.2">
      <c r="B248" s="73" t="s">
        <v>1175</v>
      </c>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row>
    <row r="249" spans="2:41" s="1" customFormat="1" ht="4.6500000000000004" customHeight="1" x14ac:dyDescent="0.2"/>
    <row r="250" spans="2:41" s="1" customFormat="1" ht="8.9" customHeight="1" x14ac:dyDescent="0.2">
      <c r="B250" s="100"/>
      <c r="C250" s="100"/>
      <c r="D250" s="71" t="s">
        <v>1041</v>
      </c>
      <c r="E250" s="71"/>
      <c r="F250" s="71"/>
      <c r="G250" s="71"/>
      <c r="H250" s="71"/>
      <c r="I250" s="71"/>
      <c r="J250" s="71"/>
      <c r="K250" s="71"/>
      <c r="L250" s="71"/>
      <c r="M250" s="71"/>
      <c r="N250" s="71" t="s">
        <v>1042</v>
      </c>
      <c r="O250" s="71"/>
      <c r="P250" s="71"/>
      <c r="Q250" s="71"/>
      <c r="R250" s="71"/>
      <c r="S250" s="71"/>
      <c r="T250" s="71"/>
      <c r="U250" s="71"/>
      <c r="V250" s="71"/>
      <c r="W250" s="71" t="s">
        <v>1043</v>
      </c>
      <c r="X250" s="71"/>
      <c r="Y250" s="71"/>
      <c r="Z250" s="71"/>
      <c r="AA250" s="71"/>
      <c r="AB250" s="71"/>
      <c r="AC250" s="71"/>
      <c r="AD250" s="71"/>
      <c r="AE250" s="71" t="s">
        <v>1042</v>
      </c>
      <c r="AF250" s="71"/>
      <c r="AG250" s="71"/>
      <c r="AH250" s="71"/>
      <c r="AI250" s="71"/>
      <c r="AJ250" s="71"/>
      <c r="AK250" s="71"/>
      <c r="AL250" s="71"/>
    </row>
    <row r="251" spans="2:41" s="1" customFormat="1" ht="8.15" customHeight="1" x14ac:dyDescent="0.2">
      <c r="B251" s="97" t="s">
        <v>1133</v>
      </c>
      <c r="C251" s="97"/>
      <c r="D251" s="102">
        <v>14421565140.690201</v>
      </c>
      <c r="E251" s="102"/>
      <c r="F251" s="102"/>
      <c r="G251" s="102"/>
      <c r="H251" s="102"/>
      <c r="I251" s="102"/>
      <c r="J251" s="102"/>
      <c r="K251" s="102"/>
      <c r="L251" s="102"/>
      <c r="M251" s="102"/>
      <c r="N251" s="95">
        <v>0.94627644953597101</v>
      </c>
      <c r="O251" s="95"/>
      <c r="P251" s="95"/>
      <c r="Q251" s="95"/>
      <c r="R251" s="95"/>
      <c r="S251" s="95"/>
      <c r="T251" s="95"/>
      <c r="U251" s="95"/>
      <c r="V251" s="95"/>
      <c r="W251" s="93">
        <v>216591</v>
      </c>
      <c r="X251" s="93"/>
      <c r="Y251" s="93"/>
      <c r="Z251" s="93"/>
      <c r="AA251" s="93"/>
      <c r="AB251" s="93"/>
      <c r="AC251" s="93"/>
      <c r="AD251" s="93"/>
      <c r="AE251" s="95">
        <v>0.964753411965934</v>
      </c>
      <c r="AF251" s="95"/>
      <c r="AG251" s="95"/>
      <c r="AH251" s="95"/>
      <c r="AI251" s="95"/>
      <c r="AJ251" s="95"/>
      <c r="AK251" s="95"/>
      <c r="AL251" s="95"/>
    </row>
    <row r="252" spans="2:41" s="1" customFormat="1" ht="8.15" customHeight="1" x14ac:dyDescent="0.2">
      <c r="B252" s="97" t="s">
        <v>1134</v>
      </c>
      <c r="C252" s="97"/>
      <c r="D252" s="102">
        <v>680144984.44000006</v>
      </c>
      <c r="E252" s="102"/>
      <c r="F252" s="102"/>
      <c r="G252" s="102"/>
      <c r="H252" s="102"/>
      <c r="I252" s="102"/>
      <c r="J252" s="102"/>
      <c r="K252" s="102"/>
      <c r="L252" s="102"/>
      <c r="M252" s="102"/>
      <c r="N252" s="95">
        <v>4.4627970318537998E-2</v>
      </c>
      <c r="O252" s="95"/>
      <c r="P252" s="95"/>
      <c r="Q252" s="95"/>
      <c r="R252" s="95"/>
      <c r="S252" s="95"/>
      <c r="T252" s="95"/>
      <c r="U252" s="95"/>
      <c r="V252" s="95"/>
      <c r="W252" s="93">
        <v>4464</v>
      </c>
      <c r="X252" s="93"/>
      <c r="Y252" s="93"/>
      <c r="Z252" s="93"/>
      <c r="AA252" s="93"/>
      <c r="AB252" s="93"/>
      <c r="AC252" s="93"/>
      <c r="AD252" s="93"/>
      <c r="AE252" s="95">
        <v>1.98838328047607E-2</v>
      </c>
      <c r="AF252" s="95"/>
      <c r="AG252" s="95"/>
      <c r="AH252" s="95"/>
      <c r="AI252" s="95"/>
      <c r="AJ252" s="95"/>
      <c r="AK252" s="95"/>
      <c r="AL252" s="95"/>
    </row>
    <row r="253" spans="2:41" s="1" customFormat="1" ht="8.15" customHeight="1" x14ac:dyDescent="0.2">
      <c r="B253" s="97" t="s">
        <v>1135</v>
      </c>
      <c r="C253" s="97"/>
      <c r="D253" s="102">
        <v>138619640.83000001</v>
      </c>
      <c r="E253" s="102"/>
      <c r="F253" s="102"/>
      <c r="G253" s="102"/>
      <c r="H253" s="102"/>
      <c r="I253" s="102"/>
      <c r="J253" s="102"/>
      <c r="K253" s="102"/>
      <c r="L253" s="102"/>
      <c r="M253" s="102"/>
      <c r="N253" s="95">
        <v>9.0955801454908405E-3</v>
      </c>
      <c r="O253" s="95"/>
      <c r="P253" s="95"/>
      <c r="Q253" s="95"/>
      <c r="R253" s="95"/>
      <c r="S253" s="95"/>
      <c r="T253" s="95"/>
      <c r="U253" s="95"/>
      <c r="V253" s="95"/>
      <c r="W253" s="93">
        <v>3449</v>
      </c>
      <c r="X253" s="93"/>
      <c r="Y253" s="93"/>
      <c r="Z253" s="93"/>
      <c r="AA253" s="93"/>
      <c r="AB253" s="93"/>
      <c r="AC253" s="93"/>
      <c r="AD253" s="93"/>
      <c r="AE253" s="95">
        <v>1.53627552293055E-2</v>
      </c>
      <c r="AF253" s="95"/>
      <c r="AG253" s="95"/>
      <c r="AH253" s="95"/>
      <c r="AI253" s="95"/>
      <c r="AJ253" s="95"/>
      <c r="AK253" s="95"/>
      <c r="AL253" s="95"/>
    </row>
    <row r="254" spans="2:41" s="1" customFormat="1" ht="8.15" customHeight="1" x14ac:dyDescent="0.2">
      <c r="B254" s="100"/>
      <c r="C254" s="100"/>
      <c r="D254" s="103">
        <v>15240329765.960199</v>
      </c>
      <c r="E254" s="103"/>
      <c r="F254" s="103"/>
      <c r="G254" s="103"/>
      <c r="H254" s="103"/>
      <c r="I254" s="103"/>
      <c r="J254" s="103"/>
      <c r="K254" s="103"/>
      <c r="L254" s="103"/>
      <c r="M254" s="103"/>
      <c r="N254" s="96">
        <v>1</v>
      </c>
      <c r="O254" s="96"/>
      <c r="P254" s="96"/>
      <c r="Q254" s="96"/>
      <c r="R254" s="96"/>
      <c r="S254" s="96"/>
      <c r="T254" s="96"/>
      <c r="U254" s="96"/>
      <c r="V254" s="96"/>
      <c r="W254" s="94">
        <v>224504</v>
      </c>
      <c r="X254" s="94"/>
      <c r="Y254" s="94"/>
      <c r="Z254" s="94"/>
      <c r="AA254" s="94"/>
      <c r="AB254" s="94"/>
      <c r="AC254" s="94"/>
      <c r="AD254" s="94"/>
      <c r="AE254" s="96">
        <v>1</v>
      </c>
      <c r="AF254" s="96"/>
      <c r="AG254" s="96"/>
      <c r="AH254" s="96"/>
      <c r="AI254" s="96"/>
      <c r="AJ254" s="96"/>
      <c r="AK254" s="96"/>
      <c r="AL254" s="96"/>
    </row>
    <row r="255" spans="2:41" s="1" customFormat="1" ht="6" customHeight="1" x14ac:dyDescent="0.2"/>
    <row r="256" spans="2:41" s="1" customFormat="1" ht="12.75" customHeight="1" x14ac:dyDescent="0.2">
      <c r="B256" s="73" t="s">
        <v>1176</v>
      </c>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row>
    <row r="257" spans="2:38" s="1" customFormat="1" ht="5.25" customHeight="1" x14ac:dyDescent="0.2"/>
    <row r="258" spans="2:38" s="1" customFormat="1" ht="8.5" customHeight="1" x14ac:dyDescent="0.2">
      <c r="B258" s="37"/>
      <c r="C258" s="71" t="s">
        <v>1041</v>
      </c>
      <c r="D258" s="71"/>
      <c r="E258" s="71"/>
      <c r="F258" s="71"/>
      <c r="G258" s="71"/>
      <c r="H258" s="71"/>
      <c r="I258" s="71"/>
      <c r="J258" s="71"/>
      <c r="K258" s="71"/>
      <c r="L258" s="71"/>
      <c r="M258" s="71" t="s">
        <v>1042</v>
      </c>
      <c r="N258" s="71"/>
      <c r="O258" s="71"/>
      <c r="P258" s="71"/>
      <c r="Q258" s="71"/>
      <c r="R258" s="71"/>
      <c r="S258" s="71"/>
      <c r="T258" s="71"/>
      <c r="U258" s="71"/>
      <c r="V258" s="71" t="s">
        <v>1043</v>
      </c>
      <c r="W258" s="71"/>
      <c r="X258" s="71"/>
      <c r="Y258" s="71"/>
      <c r="Z258" s="71"/>
      <c r="AA258" s="71"/>
      <c r="AB258" s="71"/>
      <c r="AC258" s="71"/>
      <c r="AD258" s="71" t="s">
        <v>1042</v>
      </c>
      <c r="AE258" s="71"/>
      <c r="AF258" s="71"/>
      <c r="AG258" s="71"/>
      <c r="AH258" s="71"/>
      <c r="AI258" s="71"/>
      <c r="AJ258" s="71"/>
      <c r="AK258" s="71"/>
      <c r="AL258" s="71"/>
    </row>
    <row r="259" spans="2:38" s="1" customFormat="1" ht="7.4" customHeight="1" x14ac:dyDescent="0.2">
      <c r="B259" s="12" t="s">
        <v>91</v>
      </c>
      <c r="C259" s="102">
        <v>118392115.11</v>
      </c>
      <c r="D259" s="102"/>
      <c r="E259" s="102"/>
      <c r="F259" s="102"/>
      <c r="G259" s="102"/>
      <c r="H259" s="102"/>
      <c r="I259" s="102"/>
      <c r="J259" s="102"/>
      <c r="K259" s="102"/>
      <c r="L259" s="102"/>
      <c r="M259" s="95">
        <v>7.7683433972954097E-3</v>
      </c>
      <c r="N259" s="95"/>
      <c r="O259" s="95"/>
      <c r="P259" s="95"/>
      <c r="Q259" s="95"/>
      <c r="R259" s="95"/>
      <c r="S259" s="95"/>
      <c r="T259" s="95"/>
      <c r="U259" s="95"/>
      <c r="V259" s="93">
        <v>3389</v>
      </c>
      <c r="W259" s="93"/>
      <c r="X259" s="93"/>
      <c r="Y259" s="93"/>
      <c r="Z259" s="93"/>
      <c r="AA259" s="93"/>
      <c r="AB259" s="93"/>
      <c r="AC259" s="93"/>
      <c r="AD259" s="95">
        <v>1.50954994120372E-2</v>
      </c>
      <c r="AE259" s="95"/>
      <c r="AF259" s="95"/>
      <c r="AG259" s="95"/>
      <c r="AH259" s="95"/>
      <c r="AI259" s="95"/>
      <c r="AJ259" s="95"/>
      <c r="AK259" s="95"/>
      <c r="AL259" s="95"/>
    </row>
    <row r="260" spans="2:38" s="1" customFormat="1" ht="7.4" customHeight="1" x14ac:dyDescent="0.2">
      <c r="B260" s="12" t="s">
        <v>1136</v>
      </c>
      <c r="C260" s="102">
        <v>865278882.26999795</v>
      </c>
      <c r="D260" s="102"/>
      <c r="E260" s="102"/>
      <c r="F260" s="102"/>
      <c r="G260" s="102"/>
      <c r="H260" s="102"/>
      <c r="I260" s="102"/>
      <c r="J260" s="102"/>
      <c r="K260" s="102"/>
      <c r="L260" s="102"/>
      <c r="M260" s="95">
        <v>5.6775601024240202E-2</v>
      </c>
      <c r="N260" s="95"/>
      <c r="O260" s="95"/>
      <c r="P260" s="95"/>
      <c r="Q260" s="95"/>
      <c r="R260" s="95"/>
      <c r="S260" s="95"/>
      <c r="T260" s="95"/>
      <c r="U260" s="95"/>
      <c r="V260" s="93">
        <v>21300</v>
      </c>
      <c r="W260" s="93"/>
      <c r="X260" s="93"/>
      <c r="Y260" s="93"/>
      <c r="Z260" s="93"/>
      <c r="AA260" s="93"/>
      <c r="AB260" s="93"/>
      <c r="AC260" s="93"/>
      <c r="AD260" s="95">
        <v>9.4875815130242694E-2</v>
      </c>
      <c r="AE260" s="95"/>
      <c r="AF260" s="95"/>
      <c r="AG260" s="95"/>
      <c r="AH260" s="95"/>
      <c r="AI260" s="95"/>
      <c r="AJ260" s="95"/>
      <c r="AK260" s="95"/>
      <c r="AL260" s="95"/>
    </row>
    <row r="261" spans="2:38" s="1" customFormat="1" ht="7.4" customHeight="1" x14ac:dyDescent="0.2">
      <c r="B261" s="12" t="s">
        <v>1137</v>
      </c>
      <c r="C261" s="102">
        <v>922190312.71000195</v>
      </c>
      <c r="D261" s="102"/>
      <c r="E261" s="102"/>
      <c r="F261" s="102"/>
      <c r="G261" s="102"/>
      <c r="H261" s="102"/>
      <c r="I261" s="102"/>
      <c r="J261" s="102"/>
      <c r="K261" s="102"/>
      <c r="L261" s="102"/>
      <c r="M261" s="95">
        <v>6.0509866050914303E-2</v>
      </c>
      <c r="N261" s="95"/>
      <c r="O261" s="95"/>
      <c r="P261" s="95"/>
      <c r="Q261" s="95"/>
      <c r="R261" s="95"/>
      <c r="S261" s="95"/>
      <c r="T261" s="95"/>
      <c r="U261" s="95"/>
      <c r="V261" s="93">
        <v>23125</v>
      </c>
      <c r="W261" s="93"/>
      <c r="X261" s="93"/>
      <c r="Y261" s="93"/>
      <c r="Z261" s="93"/>
      <c r="AA261" s="93"/>
      <c r="AB261" s="93"/>
      <c r="AC261" s="93"/>
      <c r="AD261" s="95">
        <v>0.10300484623882</v>
      </c>
      <c r="AE261" s="95"/>
      <c r="AF261" s="95"/>
      <c r="AG261" s="95"/>
      <c r="AH261" s="95"/>
      <c r="AI261" s="95"/>
      <c r="AJ261" s="95"/>
      <c r="AK261" s="95"/>
      <c r="AL261" s="95"/>
    </row>
    <row r="262" spans="2:38" s="1" customFormat="1" ht="7.4" customHeight="1" x14ac:dyDescent="0.2">
      <c r="B262" s="12" t="s">
        <v>1138</v>
      </c>
      <c r="C262" s="102">
        <v>1108160584.2899899</v>
      </c>
      <c r="D262" s="102"/>
      <c r="E262" s="102"/>
      <c r="F262" s="102"/>
      <c r="G262" s="102"/>
      <c r="H262" s="102"/>
      <c r="I262" s="102"/>
      <c r="J262" s="102"/>
      <c r="K262" s="102"/>
      <c r="L262" s="102"/>
      <c r="M262" s="95">
        <v>7.2712375736456794E-2</v>
      </c>
      <c r="N262" s="95"/>
      <c r="O262" s="95"/>
      <c r="P262" s="95"/>
      <c r="Q262" s="95"/>
      <c r="R262" s="95"/>
      <c r="S262" s="95"/>
      <c r="T262" s="95"/>
      <c r="U262" s="95"/>
      <c r="V262" s="93">
        <v>23756</v>
      </c>
      <c r="W262" s="93"/>
      <c r="X262" s="93"/>
      <c r="Y262" s="93"/>
      <c r="Z262" s="93"/>
      <c r="AA262" s="93"/>
      <c r="AB262" s="93"/>
      <c r="AC262" s="93"/>
      <c r="AD262" s="95">
        <v>0.105815486583758</v>
      </c>
      <c r="AE262" s="95"/>
      <c r="AF262" s="95"/>
      <c r="AG262" s="95"/>
      <c r="AH262" s="95"/>
      <c r="AI262" s="95"/>
      <c r="AJ262" s="95"/>
      <c r="AK262" s="95"/>
      <c r="AL262" s="95"/>
    </row>
    <row r="263" spans="2:38" s="1" customFormat="1" ht="7.4" customHeight="1" x14ac:dyDescent="0.2">
      <c r="B263" s="12" t="s">
        <v>1139</v>
      </c>
      <c r="C263" s="102">
        <v>1344248485.1700001</v>
      </c>
      <c r="D263" s="102"/>
      <c r="E263" s="102"/>
      <c r="F263" s="102"/>
      <c r="G263" s="102"/>
      <c r="H263" s="102"/>
      <c r="I263" s="102"/>
      <c r="J263" s="102"/>
      <c r="K263" s="102"/>
      <c r="L263" s="102"/>
      <c r="M263" s="95">
        <v>8.8203372618120404E-2</v>
      </c>
      <c r="N263" s="95"/>
      <c r="O263" s="95"/>
      <c r="P263" s="95"/>
      <c r="Q263" s="95"/>
      <c r="R263" s="95"/>
      <c r="S263" s="95"/>
      <c r="T263" s="95"/>
      <c r="U263" s="95"/>
      <c r="V263" s="93">
        <v>24549</v>
      </c>
      <c r="W263" s="93"/>
      <c r="X263" s="93"/>
      <c r="Y263" s="93"/>
      <c r="Z263" s="93"/>
      <c r="AA263" s="93"/>
      <c r="AB263" s="93"/>
      <c r="AC263" s="93"/>
      <c r="AD263" s="95">
        <v>0.109347717635321</v>
      </c>
      <c r="AE263" s="95"/>
      <c r="AF263" s="95"/>
      <c r="AG263" s="95"/>
      <c r="AH263" s="95"/>
      <c r="AI263" s="95"/>
      <c r="AJ263" s="95"/>
      <c r="AK263" s="95"/>
      <c r="AL263" s="95"/>
    </row>
    <row r="264" spans="2:38" s="1" customFormat="1" ht="7.4" customHeight="1" x14ac:dyDescent="0.2">
      <c r="B264" s="12" t="s">
        <v>1140</v>
      </c>
      <c r="C264" s="102">
        <v>1575980769.1000099</v>
      </c>
      <c r="D264" s="102"/>
      <c r="E264" s="102"/>
      <c r="F264" s="102"/>
      <c r="G264" s="102"/>
      <c r="H264" s="102"/>
      <c r="I264" s="102"/>
      <c r="J264" s="102"/>
      <c r="K264" s="102"/>
      <c r="L264" s="102"/>
      <c r="M264" s="95">
        <v>0.10340857404674</v>
      </c>
      <c r="N264" s="95"/>
      <c r="O264" s="95"/>
      <c r="P264" s="95"/>
      <c r="Q264" s="95"/>
      <c r="R264" s="95"/>
      <c r="S264" s="95"/>
      <c r="T264" s="95"/>
      <c r="U264" s="95"/>
      <c r="V264" s="93">
        <v>25193</v>
      </c>
      <c r="W264" s="93"/>
      <c r="X264" s="93"/>
      <c r="Y264" s="93"/>
      <c r="Z264" s="93"/>
      <c r="AA264" s="93"/>
      <c r="AB264" s="93"/>
      <c r="AC264" s="93"/>
      <c r="AD264" s="95">
        <v>0.112216263407334</v>
      </c>
      <c r="AE264" s="95"/>
      <c r="AF264" s="95"/>
      <c r="AG264" s="95"/>
      <c r="AH264" s="95"/>
      <c r="AI264" s="95"/>
      <c r="AJ264" s="95"/>
      <c r="AK264" s="95"/>
      <c r="AL264" s="95"/>
    </row>
    <row r="265" spans="2:38" s="1" customFormat="1" ht="7.4" customHeight="1" x14ac:dyDescent="0.2">
      <c r="B265" s="12" t="s">
        <v>1141</v>
      </c>
      <c r="C265" s="102">
        <v>1776239464.6600101</v>
      </c>
      <c r="D265" s="102"/>
      <c r="E265" s="102"/>
      <c r="F265" s="102"/>
      <c r="G265" s="102"/>
      <c r="H265" s="102"/>
      <c r="I265" s="102"/>
      <c r="J265" s="102"/>
      <c r="K265" s="102"/>
      <c r="L265" s="102"/>
      <c r="M265" s="95">
        <v>0.116548624074219</v>
      </c>
      <c r="N265" s="95"/>
      <c r="O265" s="95"/>
      <c r="P265" s="95"/>
      <c r="Q265" s="95"/>
      <c r="R265" s="95"/>
      <c r="S265" s="95"/>
      <c r="T265" s="95"/>
      <c r="U265" s="95"/>
      <c r="V265" s="93">
        <v>25231</v>
      </c>
      <c r="W265" s="93"/>
      <c r="X265" s="93"/>
      <c r="Y265" s="93"/>
      <c r="Z265" s="93"/>
      <c r="AA265" s="93"/>
      <c r="AB265" s="93"/>
      <c r="AC265" s="93"/>
      <c r="AD265" s="95">
        <v>0.112385525424937</v>
      </c>
      <c r="AE265" s="95"/>
      <c r="AF265" s="95"/>
      <c r="AG265" s="95"/>
      <c r="AH265" s="95"/>
      <c r="AI265" s="95"/>
      <c r="AJ265" s="95"/>
      <c r="AK265" s="95"/>
      <c r="AL265" s="95"/>
    </row>
    <row r="266" spans="2:38" s="1" customFormat="1" ht="7.4" customHeight="1" x14ac:dyDescent="0.2">
      <c r="B266" s="12" t="s">
        <v>1142</v>
      </c>
      <c r="C266" s="102">
        <v>1944781075.9299901</v>
      </c>
      <c r="D266" s="102"/>
      <c r="E266" s="102"/>
      <c r="F266" s="102"/>
      <c r="G266" s="102"/>
      <c r="H266" s="102"/>
      <c r="I266" s="102"/>
      <c r="J266" s="102"/>
      <c r="K266" s="102"/>
      <c r="L266" s="102"/>
      <c r="M266" s="95">
        <v>0.127607545623701</v>
      </c>
      <c r="N266" s="95"/>
      <c r="O266" s="95"/>
      <c r="P266" s="95"/>
      <c r="Q266" s="95"/>
      <c r="R266" s="95"/>
      <c r="S266" s="95"/>
      <c r="T266" s="95"/>
      <c r="U266" s="95"/>
      <c r="V266" s="93">
        <v>24379</v>
      </c>
      <c r="W266" s="93"/>
      <c r="X266" s="93"/>
      <c r="Y266" s="93"/>
      <c r="Z266" s="93"/>
      <c r="AA266" s="93"/>
      <c r="AB266" s="93"/>
      <c r="AC266" s="93"/>
      <c r="AD266" s="95">
        <v>0.10859049281972701</v>
      </c>
      <c r="AE266" s="95"/>
      <c r="AF266" s="95"/>
      <c r="AG266" s="95"/>
      <c r="AH266" s="95"/>
      <c r="AI266" s="95"/>
      <c r="AJ266" s="95"/>
      <c r="AK266" s="95"/>
      <c r="AL266" s="95"/>
    </row>
    <row r="267" spans="2:38" s="1" customFormat="1" ht="7.4" customHeight="1" x14ac:dyDescent="0.2">
      <c r="B267" s="12" t="s">
        <v>1143</v>
      </c>
      <c r="C267" s="102">
        <v>2170158688.4100099</v>
      </c>
      <c r="D267" s="102"/>
      <c r="E267" s="102"/>
      <c r="F267" s="102"/>
      <c r="G267" s="102"/>
      <c r="H267" s="102"/>
      <c r="I267" s="102"/>
      <c r="J267" s="102"/>
      <c r="K267" s="102"/>
      <c r="L267" s="102"/>
      <c r="M267" s="95">
        <v>0.142395782882412</v>
      </c>
      <c r="N267" s="95"/>
      <c r="O267" s="95"/>
      <c r="P267" s="95"/>
      <c r="Q267" s="95"/>
      <c r="R267" s="95"/>
      <c r="S267" s="95"/>
      <c r="T267" s="95"/>
      <c r="U267" s="95"/>
      <c r="V267" s="93">
        <v>23673</v>
      </c>
      <c r="W267" s="93"/>
      <c r="X267" s="93"/>
      <c r="Y267" s="93"/>
      <c r="Z267" s="93"/>
      <c r="AA267" s="93"/>
      <c r="AB267" s="93"/>
      <c r="AC267" s="93"/>
      <c r="AD267" s="95">
        <v>0.105445782703204</v>
      </c>
      <c r="AE267" s="95"/>
      <c r="AF267" s="95"/>
      <c r="AG267" s="95"/>
      <c r="AH267" s="95"/>
      <c r="AI267" s="95"/>
      <c r="AJ267" s="95"/>
      <c r="AK267" s="95"/>
      <c r="AL267" s="95"/>
    </row>
    <row r="268" spans="2:38" s="1" customFormat="1" ht="7.4" customHeight="1" x14ac:dyDescent="0.2">
      <c r="B268" s="12" t="s">
        <v>1144</v>
      </c>
      <c r="C268" s="102">
        <v>2067832237.6000099</v>
      </c>
      <c r="D268" s="102"/>
      <c r="E268" s="102"/>
      <c r="F268" s="102"/>
      <c r="G268" s="102"/>
      <c r="H268" s="102"/>
      <c r="I268" s="102"/>
      <c r="J268" s="102"/>
      <c r="K268" s="102"/>
      <c r="L268" s="102"/>
      <c r="M268" s="95">
        <v>0.13568159412262901</v>
      </c>
      <c r="N268" s="95"/>
      <c r="O268" s="95"/>
      <c r="P268" s="95"/>
      <c r="Q268" s="95"/>
      <c r="R268" s="95"/>
      <c r="S268" s="95"/>
      <c r="T268" s="95"/>
      <c r="U268" s="95"/>
      <c r="V268" s="93">
        <v>19025</v>
      </c>
      <c r="W268" s="93"/>
      <c r="X268" s="93"/>
      <c r="Y268" s="93"/>
      <c r="Z268" s="93"/>
      <c r="AA268" s="93"/>
      <c r="AB268" s="93"/>
      <c r="AC268" s="93"/>
      <c r="AD268" s="95">
        <v>8.4742365392153393E-2</v>
      </c>
      <c r="AE268" s="95"/>
      <c r="AF268" s="95"/>
      <c r="AG268" s="95"/>
      <c r="AH268" s="95"/>
      <c r="AI268" s="95"/>
      <c r="AJ268" s="95"/>
      <c r="AK268" s="95"/>
      <c r="AL268" s="95"/>
    </row>
    <row r="269" spans="2:38" s="1" customFormat="1" ht="7.4" customHeight="1" x14ac:dyDescent="0.2">
      <c r="B269" s="12" t="s">
        <v>1145</v>
      </c>
      <c r="C269" s="102">
        <v>913797434.08000302</v>
      </c>
      <c r="D269" s="102"/>
      <c r="E269" s="102"/>
      <c r="F269" s="102"/>
      <c r="G269" s="102"/>
      <c r="H269" s="102"/>
      <c r="I269" s="102"/>
      <c r="J269" s="102"/>
      <c r="K269" s="102"/>
      <c r="L269" s="102"/>
      <c r="M269" s="95">
        <v>5.99591641462386E-2</v>
      </c>
      <c r="N269" s="95"/>
      <c r="O269" s="95"/>
      <c r="P269" s="95"/>
      <c r="Q269" s="95"/>
      <c r="R269" s="95"/>
      <c r="S269" s="95"/>
      <c r="T269" s="95"/>
      <c r="U269" s="95"/>
      <c r="V269" s="93">
        <v>6967</v>
      </c>
      <c r="W269" s="93"/>
      <c r="X269" s="93"/>
      <c r="Y269" s="93"/>
      <c r="Z269" s="93"/>
      <c r="AA269" s="93"/>
      <c r="AB269" s="93"/>
      <c r="AC269" s="93"/>
      <c r="AD269" s="95">
        <v>3.1032854648469499E-2</v>
      </c>
      <c r="AE269" s="95"/>
      <c r="AF269" s="95"/>
      <c r="AG269" s="95"/>
      <c r="AH269" s="95"/>
      <c r="AI269" s="95"/>
      <c r="AJ269" s="95"/>
      <c r="AK269" s="95"/>
      <c r="AL269" s="95"/>
    </row>
    <row r="270" spans="2:38" s="1" customFormat="1" ht="7.4" customHeight="1" x14ac:dyDescent="0.2">
      <c r="B270" s="12" t="s">
        <v>1146</v>
      </c>
      <c r="C270" s="102">
        <v>76754263.659999996</v>
      </c>
      <c r="D270" s="102"/>
      <c r="E270" s="102"/>
      <c r="F270" s="102"/>
      <c r="G270" s="102"/>
      <c r="H270" s="102"/>
      <c r="I270" s="102"/>
      <c r="J270" s="102"/>
      <c r="K270" s="102"/>
      <c r="L270" s="102"/>
      <c r="M270" s="95">
        <v>5.0362600310286101E-3</v>
      </c>
      <c r="N270" s="95"/>
      <c r="O270" s="95"/>
      <c r="P270" s="95"/>
      <c r="Q270" s="95"/>
      <c r="R270" s="95"/>
      <c r="S270" s="95"/>
      <c r="T270" s="95"/>
      <c r="U270" s="95"/>
      <c r="V270" s="93">
        <v>805</v>
      </c>
      <c r="W270" s="93"/>
      <c r="X270" s="93"/>
      <c r="Y270" s="93"/>
      <c r="Z270" s="93"/>
      <c r="AA270" s="93"/>
      <c r="AB270" s="93"/>
      <c r="AC270" s="93"/>
      <c r="AD270" s="95">
        <v>3.5856822150162099E-3</v>
      </c>
      <c r="AE270" s="95"/>
      <c r="AF270" s="95"/>
      <c r="AG270" s="95"/>
      <c r="AH270" s="95"/>
      <c r="AI270" s="95"/>
      <c r="AJ270" s="95"/>
      <c r="AK270" s="95"/>
      <c r="AL270" s="95"/>
    </row>
    <row r="271" spans="2:38" s="1" customFormat="1" ht="7.4" customHeight="1" x14ac:dyDescent="0.2">
      <c r="B271" s="12" t="s">
        <v>1147</v>
      </c>
      <c r="C271" s="102">
        <v>60150091.479999997</v>
      </c>
      <c r="D271" s="102"/>
      <c r="E271" s="102"/>
      <c r="F271" s="102"/>
      <c r="G271" s="102"/>
      <c r="H271" s="102"/>
      <c r="I271" s="102"/>
      <c r="J271" s="102"/>
      <c r="K271" s="102"/>
      <c r="L271" s="102"/>
      <c r="M271" s="95">
        <v>3.9467709953591697E-3</v>
      </c>
      <c r="N271" s="95"/>
      <c r="O271" s="95"/>
      <c r="P271" s="95"/>
      <c r="Q271" s="95"/>
      <c r="R271" s="95"/>
      <c r="S271" s="95"/>
      <c r="T271" s="95"/>
      <c r="U271" s="95"/>
      <c r="V271" s="93">
        <v>674</v>
      </c>
      <c r="W271" s="93"/>
      <c r="X271" s="93"/>
      <c r="Y271" s="93"/>
      <c r="Z271" s="93"/>
      <c r="AA271" s="93"/>
      <c r="AB271" s="93"/>
      <c r="AC271" s="93"/>
      <c r="AD271" s="95">
        <v>3.0021736806471202E-3</v>
      </c>
      <c r="AE271" s="95"/>
      <c r="AF271" s="95"/>
      <c r="AG271" s="95"/>
      <c r="AH271" s="95"/>
      <c r="AI271" s="95"/>
      <c r="AJ271" s="95"/>
      <c r="AK271" s="95"/>
      <c r="AL271" s="95"/>
    </row>
    <row r="272" spans="2:38" s="1" customFormat="1" ht="7.4" customHeight="1" x14ac:dyDescent="0.2">
      <c r="B272" s="12" t="s">
        <v>1148</v>
      </c>
      <c r="C272" s="102">
        <v>296365361.49000001</v>
      </c>
      <c r="D272" s="102"/>
      <c r="E272" s="102"/>
      <c r="F272" s="102"/>
      <c r="G272" s="102"/>
      <c r="H272" s="102"/>
      <c r="I272" s="102"/>
      <c r="J272" s="102"/>
      <c r="K272" s="102"/>
      <c r="L272" s="102"/>
      <c r="M272" s="95">
        <v>1.9446125250645499E-2</v>
      </c>
      <c r="N272" s="95"/>
      <c r="O272" s="95"/>
      <c r="P272" s="95"/>
      <c r="Q272" s="95"/>
      <c r="R272" s="95"/>
      <c r="S272" s="95"/>
      <c r="T272" s="95"/>
      <c r="U272" s="95"/>
      <c r="V272" s="93">
        <v>2438</v>
      </c>
      <c r="W272" s="93"/>
      <c r="X272" s="93"/>
      <c r="Y272" s="93"/>
      <c r="Z272" s="93"/>
      <c r="AA272" s="93"/>
      <c r="AB272" s="93"/>
      <c r="AC272" s="93"/>
      <c r="AD272" s="95">
        <v>1.08594947083348E-2</v>
      </c>
      <c r="AE272" s="95"/>
      <c r="AF272" s="95"/>
      <c r="AG272" s="95"/>
      <c r="AH272" s="95"/>
      <c r="AI272" s="95"/>
      <c r="AJ272" s="95"/>
      <c r="AK272" s="95"/>
      <c r="AL272" s="95"/>
    </row>
    <row r="273" spans="2:41" s="1" customFormat="1" ht="8.5" customHeight="1" x14ac:dyDescent="0.2">
      <c r="B273" s="38"/>
      <c r="C273" s="103">
        <v>15240329765.959999</v>
      </c>
      <c r="D273" s="103"/>
      <c r="E273" s="103"/>
      <c r="F273" s="103"/>
      <c r="G273" s="103"/>
      <c r="H273" s="103"/>
      <c r="I273" s="103"/>
      <c r="J273" s="103"/>
      <c r="K273" s="103"/>
      <c r="L273" s="103"/>
      <c r="M273" s="96">
        <v>1</v>
      </c>
      <c r="N273" s="96"/>
      <c r="O273" s="96"/>
      <c r="P273" s="96"/>
      <c r="Q273" s="96"/>
      <c r="R273" s="96"/>
      <c r="S273" s="96"/>
      <c r="T273" s="96"/>
      <c r="U273" s="96"/>
      <c r="V273" s="94">
        <v>224504</v>
      </c>
      <c r="W273" s="94"/>
      <c r="X273" s="94"/>
      <c r="Y273" s="94"/>
      <c r="Z273" s="94"/>
      <c r="AA273" s="94"/>
      <c r="AB273" s="94"/>
      <c r="AC273" s="94"/>
      <c r="AD273" s="96">
        <v>1</v>
      </c>
      <c r="AE273" s="96"/>
      <c r="AF273" s="96"/>
      <c r="AG273" s="96"/>
      <c r="AH273" s="96"/>
      <c r="AI273" s="96"/>
      <c r="AJ273" s="96"/>
      <c r="AK273" s="96"/>
      <c r="AL273" s="96"/>
    </row>
    <row r="274" spans="2:41" s="1" customFormat="1" ht="6" customHeight="1" x14ac:dyDescent="0.2"/>
    <row r="275" spans="2:41" s="1" customFormat="1" ht="12.75" customHeight="1" x14ac:dyDescent="0.2">
      <c r="B275" s="73" t="s">
        <v>1177</v>
      </c>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73"/>
      <c r="AC275" s="73"/>
      <c r="AD275" s="73"/>
      <c r="AE275" s="73"/>
      <c r="AF275" s="73"/>
      <c r="AG275" s="73"/>
      <c r="AH275" s="73"/>
      <c r="AI275" s="73"/>
      <c r="AJ275" s="73"/>
      <c r="AK275" s="73"/>
      <c r="AL275" s="73"/>
      <c r="AM275" s="73"/>
      <c r="AN275" s="73"/>
      <c r="AO275" s="73"/>
    </row>
    <row r="276" spans="2:41" s="1" customFormat="1" ht="5.25" customHeight="1" x14ac:dyDescent="0.2"/>
    <row r="277" spans="2:41" s="1" customFormat="1" ht="8.9" customHeight="1" x14ac:dyDescent="0.2">
      <c r="B277" s="100"/>
      <c r="C277" s="100"/>
      <c r="D277" s="71" t="s">
        <v>1041</v>
      </c>
      <c r="E277" s="71"/>
      <c r="F277" s="71"/>
      <c r="G277" s="71"/>
      <c r="H277" s="71"/>
      <c r="I277" s="71"/>
      <c r="J277" s="71"/>
      <c r="K277" s="71"/>
      <c r="L277" s="71"/>
      <c r="M277" s="71"/>
      <c r="N277" s="71" t="s">
        <v>1042</v>
      </c>
      <c r="O277" s="71"/>
      <c r="P277" s="71"/>
      <c r="Q277" s="71"/>
      <c r="R277" s="71"/>
      <c r="S277" s="71"/>
      <c r="T277" s="71"/>
      <c r="U277" s="71"/>
      <c r="V277" s="71"/>
      <c r="W277" s="71" t="s">
        <v>1043</v>
      </c>
      <c r="X277" s="71"/>
      <c r="Y277" s="71"/>
      <c r="Z277" s="71"/>
      <c r="AA277" s="71"/>
      <c r="AB277" s="71"/>
      <c r="AC277" s="71"/>
      <c r="AD277" s="71"/>
      <c r="AE277" s="71" t="s">
        <v>1042</v>
      </c>
      <c r="AF277" s="71"/>
      <c r="AG277" s="71"/>
      <c r="AH277" s="71"/>
      <c r="AI277" s="71"/>
      <c r="AJ277" s="71"/>
      <c r="AK277" s="71"/>
      <c r="AL277" s="71"/>
      <c r="AM277" s="39"/>
    </row>
    <row r="278" spans="2:41" s="1" customFormat="1" ht="7.4" customHeight="1" x14ac:dyDescent="0.2">
      <c r="B278" s="97" t="s">
        <v>1149</v>
      </c>
      <c r="C278" s="97"/>
      <c r="D278" s="102">
        <v>108789925.17</v>
      </c>
      <c r="E278" s="102"/>
      <c r="F278" s="102"/>
      <c r="G278" s="102"/>
      <c r="H278" s="102"/>
      <c r="I278" s="102"/>
      <c r="J278" s="102"/>
      <c r="K278" s="102"/>
      <c r="L278" s="102"/>
      <c r="M278" s="102"/>
      <c r="N278" s="95">
        <v>7.1382920737704204E-3</v>
      </c>
      <c r="O278" s="95"/>
      <c r="P278" s="95"/>
      <c r="Q278" s="95"/>
      <c r="R278" s="95"/>
      <c r="S278" s="95"/>
      <c r="T278" s="95"/>
      <c r="U278" s="95"/>
      <c r="V278" s="95"/>
      <c r="W278" s="93">
        <v>10966</v>
      </c>
      <c r="X278" s="93"/>
      <c r="Y278" s="93"/>
      <c r="Z278" s="93"/>
      <c r="AA278" s="93"/>
      <c r="AB278" s="93"/>
      <c r="AC278" s="93"/>
      <c r="AD278" s="93"/>
      <c r="AE278" s="95">
        <v>4.8845454869400999E-2</v>
      </c>
      <c r="AF278" s="95"/>
      <c r="AG278" s="95"/>
      <c r="AH278" s="95"/>
      <c r="AI278" s="95"/>
      <c r="AJ278" s="95"/>
      <c r="AK278" s="95"/>
      <c r="AL278" s="95"/>
      <c r="AM278" s="40">
        <v>1</v>
      </c>
    </row>
    <row r="279" spans="2:41" s="1" customFormat="1" ht="7.4" customHeight="1" x14ac:dyDescent="0.2">
      <c r="B279" s="97" t="s">
        <v>1150</v>
      </c>
      <c r="C279" s="97"/>
      <c r="D279" s="102">
        <v>376827501.72000098</v>
      </c>
      <c r="E279" s="102"/>
      <c r="F279" s="102"/>
      <c r="G279" s="102"/>
      <c r="H279" s="102"/>
      <c r="I279" s="102"/>
      <c r="J279" s="102"/>
      <c r="K279" s="102"/>
      <c r="L279" s="102"/>
      <c r="M279" s="102"/>
      <c r="N279" s="95">
        <v>2.47256790047721E-2</v>
      </c>
      <c r="O279" s="95"/>
      <c r="P279" s="95"/>
      <c r="Q279" s="95"/>
      <c r="R279" s="95"/>
      <c r="S279" s="95"/>
      <c r="T279" s="95"/>
      <c r="U279" s="95"/>
      <c r="V279" s="95"/>
      <c r="W279" s="93">
        <v>15020</v>
      </c>
      <c r="X279" s="93"/>
      <c r="Y279" s="93"/>
      <c r="Z279" s="93"/>
      <c r="AA279" s="93"/>
      <c r="AB279" s="93"/>
      <c r="AC279" s="93"/>
      <c r="AD279" s="93"/>
      <c r="AE279" s="95">
        <v>6.6903039589495103E-2</v>
      </c>
      <c r="AF279" s="95"/>
      <c r="AG279" s="95"/>
      <c r="AH279" s="95"/>
      <c r="AI279" s="95"/>
      <c r="AJ279" s="95"/>
      <c r="AK279" s="95"/>
      <c r="AL279" s="95"/>
      <c r="AM279" s="40">
        <v>2</v>
      </c>
    </row>
    <row r="280" spans="2:41" s="1" customFormat="1" ht="7.4" customHeight="1" x14ac:dyDescent="0.2">
      <c r="B280" s="97" t="s">
        <v>1151</v>
      </c>
      <c r="C280" s="97"/>
      <c r="D280" s="102">
        <v>797514124.11999905</v>
      </c>
      <c r="E280" s="102"/>
      <c r="F280" s="102"/>
      <c r="G280" s="102"/>
      <c r="H280" s="102"/>
      <c r="I280" s="102"/>
      <c r="J280" s="102"/>
      <c r="K280" s="102"/>
      <c r="L280" s="102"/>
      <c r="M280" s="102"/>
      <c r="N280" s="95">
        <v>5.2329190796204697E-2</v>
      </c>
      <c r="O280" s="95"/>
      <c r="P280" s="95"/>
      <c r="Q280" s="95"/>
      <c r="R280" s="95"/>
      <c r="S280" s="95"/>
      <c r="T280" s="95"/>
      <c r="U280" s="95"/>
      <c r="V280" s="95"/>
      <c r="W280" s="93">
        <v>20505</v>
      </c>
      <c r="X280" s="93"/>
      <c r="Y280" s="93"/>
      <c r="Z280" s="93"/>
      <c r="AA280" s="93"/>
      <c r="AB280" s="93"/>
      <c r="AC280" s="93"/>
      <c r="AD280" s="93"/>
      <c r="AE280" s="95">
        <v>9.1334675551437802E-2</v>
      </c>
      <c r="AF280" s="95"/>
      <c r="AG280" s="95"/>
      <c r="AH280" s="95"/>
      <c r="AI280" s="95"/>
      <c r="AJ280" s="95"/>
      <c r="AK280" s="95"/>
      <c r="AL280" s="95"/>
      <c r="AM280" s="40">
        <v>3</v>
      </c>
    </row>
    <row r="281" spans="2:41" s="1" customFormat="1" ht="7.4" customHeight="1" x14ac:dyDescent="0.2">
      <c r="B281" s="97" t="s">
        <v>1152</v>
      </c>
      <c r="C281" s="97"/>
      <c r="D281" s="102">
        <v>1642997188.3199999</v>
      </c>
      <c r="E281" s="102"/>
      <c r="F281" s="102"/>
      <c r="G281" s="102"/>
      <c r="H281" s="102"/>
      <c r="I281" s="102"/>
      <c r="J281" s="102"/>
      <c r="K281" s="102"/>
      <c r="L281" s="102"/>
      <c r="M281" s="102"/>
      <c r="N281" s="95">
        <v>0.107805881732934</v>
      </c>
      <c r="O281" s="95"/>
      <c r="P281" s="95"/>
      <c r="Q281" s="95"/>
      <c r="R281" s="95"/>
      <c r="S281" s="95"/>
      <c r="T281" s="95"/>
      <c r="U281" s="95"/>
      <c r="V281" s="95"/>
      <c r="W281" s="93">
        <v>28798</v>
      </c>
      <c r="X281" s="93"/>
      <c r="Y281" s="93"/>
      <c r="Z281" s="93"/>
      <c r="AA281" s="93"/>
      <c r="AB281" s="93"/>
      <c r="AC281" s="93"/>
      <c r="AD281" s="93"/>
      <c r="AE281" s="95">
        <v>0.12827388376153701</v>
      </c>
      <c r="AF281" s="95"/>
      <c r="AG281" s="95"/>
      <c r="AH281" s="95"/>
      <c r="AI281" s="95"/>
      <c r="AJ281" s="95"/>
      <c r="AK281" s="95"/>
      <c r="AL281" s="95"/>
      <c r="AM281" s="40">
        <v>4</v>
      </c>
    </row>
    <row r="282" spans="2:41" s="1" customFormat="1" ht="7.4" customHeight="1" x14ac:dyDescent="0.2">
      <c r="B282" s="97" t="s">
        <v>1153</v>
      </c>
      <c r="C282" s="97"/>
      <c r="D282" s="102">
        <v>2696253336.79002</v>
      </c>
      <c r="E282" s="102"/>
      <c r="F282" s="102"/>
      <c r="G282" s="102"/>
      <c r="H282" s="102"/>
      <c r="I282" s="102"/>
      <c r="J282" s="102"/>
      <c r="K282" s="102"/>
      <c r="L282" s="102"/>
      <c r="M282" s="102"/>
      <c r="N282" s="95">
        <v>0.17691568215355999</v>
      </c>
      <c r="O282" s="95"/>
      <c r="P282" s="95"/>
      <c r="Q282" s="95"/>
      <c r="R282" s="95"/>
      <c r="S282" s="95"/>
      <c r="T282" s="95"/>
      <c r="U282" s="95"/>
      <c r="V282" s="95"/>
      <c r="W282" s="93">
        <v>33411</v>
      </c>
      <c r="X282" s="93"/>
      <c r="Y282" s="93"/>
      <c r="Z282" s="93"/>
      <c r="AA282" s="93"/>
      <c r="AB282" s="93"/>
      <c r="AC282" s="93"/>
      <c r="AD282" s="93"/>
      <c r="AE282" s="95">
        <v>0.148821401845847</v>
      </c>
      <c r="AF282" s="95"/>
      <c r="AG282" s="95"/>
      <c r="AH282" s="95"/>
      <c r="AI282" s="95"/>
      <c r="AJ282" s="95"/>
      <c r="AK282" s="95"/>
      <c r="AL282" s="95"/>
      <c r="AM282" s="40">
        <v>5</v>
      </c>
    </row>
    <row r="283" spans="2:41" s="1" customFormat="1" ht="7.4" customHeight="1" x14ac:dyDescent="0.2">
      <c r="B283" s="97" t="s">
        <v>1154</v>
      </c>
      <c r="C283" s="97"/>
      <c r="D283" s="102">
        <v>760000616.67000103</v>
      </c>
      <c r="E283" s="102"/>
      <c r="F283" s="102"/>
      <c r="G283" s="102"/>
      <c r="H283" s="102"/>
      <c r="I283" s="102"/>
      <c r="J283" s="102"/>
      <c r="K283" s="102"/>
      <c r="L283" s="102"/>
      <c r="M283" s="102"/>
      <c r="N283" s="95">
        <v>4.9867727820922698E-2</v>
      </c>
      <c r="O283" s="95"/>
      <c r="P283" s="95"/>
      <c r="Q283" s="95"/>
      <c r="R283" s="95"/>
      <c r="S283" s="95"/>
      <c r="T283" s="95"/>
      <c r="U283" s="95"/>
      <c r="V283" s="95"/>
      <c r="W283" s="93">
        <v>14642</v>
      </c>
      <c r="X283" s="93"/>
      <c r="Y283" s="93"/>
      <c r="Z283" s="93"/>
      <c r="AA283" s="93"/>
      <c r="AB283" s="93"/>
      <c r="AC283" s="93"/>
      <c r="AD283" s="93"/>
      <c r="AE283" s="95">
        <v>6.5219327940704799E-2</v>
      </c>
      <c r="AF283" s="95"/>
      <c r="AG283" s="95"/>
      <c r="AH283" s="95"/>
      <c r="AI283" s="95"/>
      <c r="AJ283" s="95"/>
      <c r="AK283" s="95"/>
      <c r="AL283" s="95"/>
      <c r="AM283" s="40">
        <v>6</v>
      </c>
    </row>
    <row r="284" spans="2:41" s="1" customFormat="1" ht="7.4" customHeight="1" x14ac:dyDescent="0.2">
      <c r="B284" s="97" t="s">
        <v>1155</v>
      </c>
      <c r="C284" s="97"/>
      <c r="D284" s="102">
        <v>753678197.919999</v>
      </c>
      <c r="E284" s="102"/>
      <c r="F284" s="102"/>
      <c r="G284" s="102"/>
      <c r="H284" s="102"/>
      <c r="I284" s="102"/>
      <c r="J284" s="102"/>
      <c r="K284" s="102"/>
      <c r="L284" s="102"/>
      <c r="M284" s="102"/>
      <c r="N284" s="95">
        <v>4.9452879924119203E-2</v>
      </c>
      <c r="O284" s="95"/>
      <c r="P284" s="95"/>
      <c r="Q284" s="95"/>
      <c r="R284" s="95"/>
      <c r="S284" s="95"/>
      <c r="T284" s="95"/>
      <c r="U284" s="95"/>
      <c r="V284" s="95"/>
      <c r="W284" s="93">
        <v>13105</v>
      </c>
      <c r="X284" s="93"/>
      <c r="Y284" s="93"/>
      <c r="Z284" s="93"/>
      <c r="AA284" s="93"/>
      <c r="AB284" s="93"/>
      <c r="AC284" s="93"/>
      <c r="AD284" s="93"/>
      <c r="AE284" s="95">
        <v>5.83731247550155E-2</v>
      </c>
      <c r="AF284" s="95"/>
      <c r="AG284" s="95"/>
      <c r="AH284" s="95"/>
      <c r="AI284" s="95"/>
      <c r="AJ284" s="95"/>
      <c r="AK284" s="95"/>
      <c r="AL284" s="95"/>
      <c r="AM284" s="40">
        <v>7</v>
      </c>
    </row>
    <row r="285" spans="2:41" s="1" customFormat="1" ht="7.4" customHeight="1" x14ac:dyDescent="0.2">
      <c r="B285" s="97" t="s">
        <v>1156</v>
      </c>
      <c r="C285" s="97"/>
      <c r="D285" s="102">
        <v>800803267.950001</v>
      </c>
      <c r="E285" s="102"/>
      <c r="F285" s="102"/>
      <c r="G285" s="102"/>
      <c r="H285" s="102"/>
      <c r="I285" s="102"/>
      <c r="J285" s="102"/>
      <c r="K285" s="102"/>
      <c r="L285" s="102"/>
      <c r="M285" s="102"/>
      <c r="N285" s="95">
        <v>5.2545009212243698E-2</v>
      </c>
      <c r="O285" s="95"/>
      <c r="P285" s="95"/>
      <c r="Q285" s="95"/>
      <c r="R285" s="95"/>
      <c r="S285" s="95"/>
      <c r="T285" s="95"/>
      <c r="U285" s="95"/>
      <c r="V285" s="95"/>
      <c r="W285" s="93">
        <v>12610</v>
      </c>
      <c r="X285" s="93"/>
      <c r="Y285" s="93"/>
      <c r="Z285" s="93"/>
      <c r="AA285" s="93"/>
      <c r="AB285" s="93"/>
      <c r="AC285" s="93"/>
      <c r="AD285" s="93"/>
      <c r="AE285" s="95">
        <v>5.6168264262552101E-2</v>
      </c>
      <c r="AF285" s="95"/>
      <c r="AG285" s="95"/>
      <c r="AH285" s="95"/>
      <c r="AI285" s="95"/>
      <c r="AJ285" s="95"/>
      <c r="AK285" s="95"/>
      <c r="AL285" s="95"/>
      <c r="AM285" s="40">
        <v>8</v>
      </c>
    </row>
    <row r="286" spans="2:41" s="1" customFormat="1" ht="7.4" customHeight="1" x14ac:dyDescent="0.2">
      <c r="B286" s="97" t="s">
        <v>1157</v>
      </c>
      <c r="C286" s="97"/>
      <c r="D286" s="102">
        <v>886590751.09000003</v>
      </c>
      <c r="E286" s="102"/>
      <c r="F286" s="102"/>
      <c r="G286" s="102"/>
      <c r="H286" s="102"/>
      <c r="I286" s="102"/>
      <c r="J286" s="102"/>
      <c r="K286" s="102"/>
      <c r="L286" s="102"/>
      <c r="M286" s="102"/>
      <c r="N286" s="95">
        <v>5.8173987354935203E-2</v>
      </c>
      <c r="O286" s="95"/>
      <c r="P286" s="95"/>
      <c r="Q286" s="95"/>
      <c r="R286" s="95"/>
      <c r="S286" s="95"/>
      <c r="T286" s="95"/>
      <c r="U286" s="95"/>
      <c r="V286" s="95"/>
      <c r="W286" s="93">
        <v>12397</v>
      </c>
      <c r="X286" s="93"/>
      <c r="Y286" s="93"/>
      <c r="Z286" s="93"/>
      <c r="AA286" s="93"/>
      <c r="AB286" s="93"/>
      <c r="AC286" s="93"/>
      <c r="AD286" s="93"/>
      <c r="AE286" s="95">
        <v>5.5219506111249698E-2</v>
      </c>
      <c r="AF286" s="95"/>
      <c r="AG286" s="95"/>
      <c r="AH286" s="95"/>
      <c r="AI286" s="95"/>
      <c r="AJ286" s="95"/>
      <c r="AK286" s="95"/>
      <c r="AL286" s="95"/>
      <c r="AM286" s="40">
        <v>9</v>
      </c>
    </row>
    <row r="287" spans="2:41" s="1" customFormat="1" ht="7.4" customHeight="1" x14ac:dyDescent="0.2">
      <c r="B287" s="97" t="s">
        <v>1158</v>
      </c>
      <c r="C287" s="97"/>
      <c r="D287" s="102">
        <v>1047400885.15</v>
      </c>
      <c r="E287" s="102"/>
      <c r="F287" s="102"/>
      <c r="G287" s="102"/>
      <c r="H287" s="102"/>
      <c r="I287" s="102"/>
      <c r="J287" s="102"/>
      <c r="K287" s="102"/>
      <c r="L287" s="102"/>
      <c r="M287" s="102"/>
      <c r="N287" s="95">
        <v>6.8725605103993101E-2</v>
      </c>
      <c r="O287" s="95"/>
      <c r="P287" s="95"/>
      <c r="Q287" s="95"/>
      <c r="R287" s="95"/>
      <c r="S287" s="95"/>
      <c r="T287" s="95"/>
      <c r="U287" s="95"/>
      <c r="V287" s="95"/>
      <c r="W287" s="93">
        <v>11795</v>
      </c>
      <c r="X287" s="93"/>
      <c r="Y287" s="93"/>
      <c r="Z287" s="93"/>
      <c r="AA287" s="93"/>
      <c r="AB287" s="93"/>
      <c r="AC287" s="93"/>
      <c r="AD287" s="93"/>
      <c r="AE287" s="95">
        <v>5.2538039411324497E-2</v>
      </c>
      <c r="AF287" s="95"/>
      <c r="AG287" s="95"/>
      <c r="AH287" s="95"/>
      <c r="AI287" s="95"/>
      <c r="AJ287" s="95"/>
      <c r="AK287" s="95"/>
      <c r="AL287" s="95"/>
      <c r="AM287" s="40">
        <v>10</v>
      </c>
    </row>
    <row r="288" spans="2:41" s="1" customFormat="1" ht="7.4" customHeight="1" x14ac:dyDescent="0.2">
      <c r="B288" s="97" t="s">
        <v>1159</v>
      </c>
      <c r="C288" s="97"/>
      <c r="D288" s="102">
        <v>2599596174.9400001</v>
      </c>
      <c r="E288" s="102"/>
      <c r="F288" s="102"/>
      <c r="G288" s="102"/>
      <c r="H288" s="102"/>
      <c r="I288" s="102"/>
      <c r="J288" s="102"/>
      <c r="K288" s="102"/>
      <c r="L288" s="102"/>
      <c r="M288" s="102"/>
      <c r="N288" s="95">
        <v>0.170573485932458</v>
      </c>
      <c r="O288" s="95"/>
      <c r="P288" s="95"/>
      <c r="Q288" s="95"/>
      <c r="R288" s="95"/>
      <c r="S288" s="95"/>
      <c r="T288" s="95"/>
      <c r="U288" s="95"/>
      <c r="V288" s="95"/>
      <c r="W288" s="93">
        <v>29132</v>
      </c>
      <c r="X288" s="93"/>
      <c r="Y288" s="93"/>
      <c r="Z288" s="93"/>
      <c r="AA288" s="93"/>
      <c r="AB288" s="93"/>
      <c r="AC288" s="93"/>
      <c r="AD288" s="93"/>
      <c r="AE288" s="95">
        <v>0.12976160781099699</v>
      </c>
      <c r="AF288" s="95"/>
      <c r="AG288" s="95"/>
      <c r="AH288" s="95"/>
      <c r="AI288" s="95"/>
      <c r="AJ288" s="95"/>
      <c r="AK288" s="95"/>
      <c r="AL288" s="95"/>
      <c r="AM288" s="40">
        <v>11</v>
      </c>
    </row>
    <row r="289" spans="2:41" s="1" customFormat="1" ht="7.4" customHeight="1" x14ac:dyDescent="0.2">
      <c r="B289" s="97" t="s">
        <v>1160</v>
      </c>
      <c r="C289" s="97"/>
      <c r="D289" s="102">
        <v>1140508164.8800001</v>
      </c>
      <c r="E289" s="102"/>
      <c r="F289" s="102"/>
      <c r="G289" s="102"/>
      <c r="H289" s="102"/>
      <c r="I289" s="102"/>
      <c r="J289" s="102"/>
      <c r="K289" s="102"/>
      <c r="L289" s="102"/>
      <c r="M289" s="102"/>
      <c r="N289" s="95">
        <v>7.4834874467570603E-2</v>
      </c>
      <c r="O289" s="95"/>
      <c r="P289" s="95"/>
      <c r="Q289" s="95"/>
      <c r="R289" s="95"/>
      <c r="S289" s="95"/>
      <c r="T289" s="95"/>
      <c r="U289" s="95"/>
      <c r="V289" s="95"/>
      <c r="W289" s="93">
        <v>10600</v>
      </c>
      <c r="X289" s="93"/>
      <c r="Y289" s="93"/>
      <c r="Z289" s="93"/>
      <c r="AA289" s="93"/>
      <c r="AB289" s="93"/>
      <c r="AC289" s="93"/>
      <c r="AD289" s="93"/>
      <c r="AE289" s="95">
        <v>4.72151943840644E-2</v>
      </c>
      <c r="AF289" s="95"/>
      <c r="AG289" s="95"/>
      <c r="AH289" s="95"/>
      <c r="AI289" s="95"/>
      <c r="AJ289" s="95"/>
      <c r="AK289" s="95"/>
      <c r="AL289" s="95"/>
      <c r="AM289" s="40">
        <v>12</v>
      </c>
    </row>
    <row r="290" spans="2:41" s="1" customFormat="1" ht="7.4" customHeight="1" x14ac:dyDescent="0.2">
      <c r="B290" s="97" t="s">
        <v>1161</v>
      </c>
      <c r="C290" s="97"/>
      <c r="D290" s="102">
        <v>459886287.83999997</v>
      </c>
      <c r="E290" s="102"/>
      <c r="F290" s="102"/>
      <c r="G290" s="102"/>
      <c r="H290" s="102"/>
      <c r="I290" s="102"/>
      <c r="J290" s="102"/>
      <c r="K290" s="102"/>
      <c r="L290" s="102"/>
      <c r="M290" s="102"/>
      <c r="N290" s="95">
        <v>3.0175612660769201E-2</v>
      </c>
      <c r="O290" s="95"/>
      <c r="P290" s="95"/>
      <c r="Q290" s="95"/>
      <c r="R290" s="95"/>
      <c r="S290" s="95"/>
      <c r="T290" s="95"/>
      <c r="U290" s="95"/>
      <c r="V290" s="95"/>
      <c r="W290" s="93">
        <v>3996</v>
      </c>
      <c r="X290" s="93"/>
      <c r="Y290" s="93"/>
      <c r="Z290" s="93"/>
      <c r="AA290" s="93"/>
      <c r="AB290" s="93"/>
      <c r="AC290" s="93"/>
      <c r="AD290" s="93"/>
      <c r="AE290" s="95">
        <v>1.7799237430068102E-2</v>
      </c>
      <c r="AF290" s="95"/>
      <c r="AG290" s="95"/>
      <c r="AH290" s="95"/>
      <c r="AI290" s="95"/>
      <c r="AJ290" s="95"/>
      <c r="AK290" s="95"/>
      <c r="AL290" s="95"/>
      <c r="AM290" s="40">
        <v>13</v>
      </c>
    </row>
    <row r="291" spans="2:41" s="1" customFormat="1" ht="7.4" customHeight="1" x14ac:dyDescent="0.2">
      <c r="B291" s="97" t="s">
        <v>1162</v>
      </c>
      <c r="C291" s="97"/>
      <c r="D291" s="102">
        <v>1169483343.4000001</v>
      </c>
      <c r="E291" s="102"/>
      <c r="F291" s="102"/>
      <c r="G291" s="102"/>
      <c r="H291" s="102"/>
      <c r="I291" s="102"/>
      <c r="J291" s="102"/>
      <c r="K291" s="102"/>
      <c r="L291" s="102"/>
      <c r="M291" s="102"/>
      <c r="N291" s="95">
        <v>7.6736091761747394E-2</v>
      </c>
      <c r="O291" s="95"/>
      <c r="P291" s="95"/>
      <c r="Q291" s="95"/>
      <c r="R291" s="95"/>
      <c r="S291" s="95"/>
      <c r="T291" s="95"/>
      <c r="U291" s="95"/>
      <c r="V291" s="95"/>
      <c r="W291" s="93">
        <v>7527</v>
      </c>
      <c r="X291" s="93"/>
      <c r="Y291" s="93"/>
      <c r="Z291" s="93"/>
      <c r="AA291" s="93"/>
      <c r="AB291" s="93"/>
      <c r="AC291" s="93"/>
      <c r="AD291" s="93"/>
      <c r="AE291" s="95">
        <v>3.35272422763069E-2</v>
      </c>
      <c r="AF291" s="95"/>
      <c r="AG291" s="95"/>
      <c r="AH291" s="95"/>
      <c r="AI291" s="95"/>
      <c r="AJ291" s="95"/>
      <c r="AK291" s="95"/>
      <c r="AL291" s="95"/>
      <c r="AM291" s="40">
        <v>14</v>
      </c>
    </row>
    <row r="292" spans="2:41" s="1" customFormat="1" ht="7.4" customHeight="1" x14ac:dyDescent="0.2">
      <c r="B292" s="100"/>
      <c r="C292" s="100"/>
      <c r="D292" s="103">
        <v>15240329765.959999</v>
      </c>
      <c r="E292" s="103"/>
      <c r="F292" s="103"/>
      <c r="G292" s="103"/>
      <c r="H292" s="103"/>
      <c r="I292" s="103"/>
      <c r="J292" s="103"/>
      <c r="K292" s="103"/>
      <c r="L292" s="103"/>
      <c r="M292" s="103"/>
      <c r="N292" s="96">
        <v>1</v>
      </c>
      <c r="O292" s="96"/>
      <c r="P292" s="96"/>
      <c r="Q292" s="96"/>
      <c r="R292" s="96"/>
      <c r="S292" s="96"/>
      <c r="T292" s="96"/>
      <c r="U292" s="96"/>
      <c r="V292" s="96"/>
      <c r="W292" s="94">
        <v>224504</v>
      </c>
      <c r="X292" s="94"/>
      <c r="Y292" s="94"/>
      <c r="Z292" s="94"/>
      <c r="AA292" s="94"/>
      <c r="AB292" s="94"/>
      <c r="AC292" s="94"/>
      <c r="AD292" s="94"/>
      <c r="AE292" s="96">
        <v>1</v>
      </c>
      <c r="AF292" s="96"/>
      <c r="AG292" s="96"/>
      <c r="AH292" s="96"/>
      <c r="AI292" s="96"/>
      <c r="AJ292" s="96"/>
      <c r="AK292" s="96"/>
      <c r="AL292" s="96"/>
      <c r="AM292" s="41"/>
    </row>
    <row r="293" spans="2:41" s="1" customFormat="1" ht="6" customHeight="1" x14ac:dyDescent="0.2"/>
    <row r="294" spans="2:41" s="1" customFormat="1" ht="12.75" customHeight="1" x14ac:dyDescent="0.2">
      <c r="B294" s="73" t="s">
        <v>1178</v>
      </c>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M294" s="73"/>
      <c r="AN294" s="73"/>
      <c r="AO294" s="73"/>
    </row>
    <row r="295" spans="2:41" s="1" customFormat="1" ht="5.25" customHeight="1" x14ac:dyDescent="0.2"/>
    <row r="296" spans="2:41" s="1" customFormat="1" ht="7.15" customHeight="1" x14ac:dyDescent="0.2">
      <c r="B296" s="71" t="s">
        <v>1044</v>
      </c>
      <c r="C296" s="71"/>
      <c r="D296" s="71" t="s">
        <v>1041</v>
      </c>
      <c r="E296" s="71"/>
      <c r="F296" s="71"/>
      <c r="G296" s="71"/>
      <c r="H296" s="71"/>
      <c r="I296" s="71"/>
      <c r="J296" s="71"/>
      <c r="K296" s="71"/>
      <c r="L296" s="71"/>
      <c r="M296" s="71"/>
      <c r="N296" s="71" t="s">
        <v>1042</v>
      </c>
      <c r="O296" s="71"/>
      <c r="P296" s="71"/>
      <c r="Q296" s="71"/>
      <c r="R296" s="71"/>
      <c r="S296" s="71"/>
      <c r="T296" s="71"/>
      <c r="U296" s="71"/>
      <c r="V296" s="71"/>
      <c r="W296" s="71" t="s">
        <v>1043</v>
      </c>
      <c r="X296" s="71"/>
      <c r="Y296" s="71"/>
      <c r="Z296" s="71"/>
      <c r="AA296" s="71"/>
      <c r="AB296" s="71"/>
      <c r="AC296" s="71"/>
      <c r="AD296" s="71"/>
      <c r="AE296" s="71" t="s">
        <v>1042</v>
      </c>
      <c r="AF296" s="71"/>
      <c r="AG296" s="71"/>
      <c r="AH296" s="71"/>
      <c r="AI296" s="71"/>
      <c r="AJ296" s="71"/>
      <c r="AK296" s="71"/>
      <c r="AL296" s="71"/>
    </row>
    <row r="297" spans="2:41" s="1" customFormat="1" ht="7.15" customHeight="1" x14ac:dyDescent="0.2">
      <c r="B297" s="97" t="s">
        <v>1163</v>
      </c>
      <c r="C297" s="97"/>
      <c r="D297" s="102">
        <v>314741139.45000201</v>
      </c>
      <c r="E297" s="102"/>
      <c r="F297" s="102"/>
      <c r="G297" s="102"/>
      <c r="H297" s="102"/>
      <c r="I297" s="102"/>
      <c r="J297" s="102"/>
      <c r="K297" s="102"/>
      <c r="L297" s="102"/>
      <c r="M297" s="102"/>
      <c r="N297" s="95">
        <v>2.06518588694184E-2</v>
      </c>
      <c r="O297" s="95"/>
      <c r="P297" s="95"/>
      <c r="Q297" s="95"/>
      <c r="R297" s="95"/>
      <c r="S297" s="95"/>
      <c r="T297" s="95"/>
      <c r="U297" s="95"/>
      <c r="V297" s="95"/>
      <c r="W297" s="93">
        <v>12037</v>
      </c>
      <c r="X297" s="93"/>
      <c r="Y297" s="93"/>
      <c r="Z297" s="93"/>
      <c r="AA297" s="93"/>
      <c r="AB297" s="93"/>
      <c r="AC297" s="93"/>
      <c r="AD297" s="93"/>
      <c r="AE297" s="95">
        <v>5.3615971207640001E-2</v>
      </c>
      <c r="AF297" s="95"/>
      <c r="AG297" s="95"/>
      <c r="AH297" s="95"/>
      <c r="AI297" s="95"/>
      <c r="AJ297" s="95"/>
      <c r="AK297" s="95"/>
      <c r="AL297" s="95"/>
    </row>
    <row r="298" spans="2:41" s="1" customFormat="1" ht="7.15" customHeight="1" x14ac:dyDescent="0.2">
      <c r="B298" s="97" t="s">
        <v>1046</v>
      </c>
      <c r="C298" s="97"/>
      <c r="D298" s="102">
        <v>472761252.68000102</v>
      </c>
      <c r="E298" s="102"/>
      <c r="F298" s="102"/>
      <c r="G298" s="102"/>
      <c r="H298" s="102"/>
      <c r="I298" s="102"/>
      <c r="J298" s="102"/>
      <c r="K298" s="102"/>
      <c r="L298" s="102"/>
      <c r="M298" s="102"/>
      <c r="N298" s="95">
        <v>3.10204083468021E-2</v>
      </c>
      <c r="O298" s="95"/>
      <c r="P298" s="95"/>
      <c r="Q298" s="95"/>
      <c r="R298" s="95"/>
      <c r="S298" s="95"/>
      <c r="T298" s="95"/>
      <c r="U298" s="95"/>
      <c r="V298" s="95"/>
      <c r="W298" s="93">
        <v>16067</v>
      </c>
      <c r="X298" s="93"/>
      <c r="Y298" s="93"/>
      <c r="Z298" s="93"/>
      <c r="AA298" s="93"/>
      <c r="AB298" s="93"/>
      <c r="AC298" s="93"/>
      <c r="AD298" s="93"/>
      <c r="AE298" s="95">
        <v>7.1566653600826702E-2</v>
      </c>
      <c r="AF298" s="95"/>
      <c r="AG298" s="95"/>
      <c r="AH298" s="95"/>
      <c r="AI298" s="95"/>
      <c r="AJ298" s="95"/>
      <c r="AK298" s="95"/>
      <c r="AL298" s="95"/>
    </row>
    <row r="299" spans="2:41" s="1" customFormat="1" ht="7.15" customHeight="1" x14ac:dyDescent="0.2">
      <c r="B299" s="97" t="s">
        <v>1047</v>
      </c>
      <c r="C299" s="97"/>
      <c r="D299" s="102">
        <v>622618017.35999894</v>
      </c>
      <c r="E299" s="102"/>
      <c r="F299" s="102"/>
      <c r="G299" s="102"/>
      <c r="H299" s="102"/>
      <c r="I299" s="102"/>
      <c r="J299" s="102"/>
      <c r="K299" s="102"/>
      <c r="L299" s="102"/>
      <c r="M299" s="102"/>
      <c r="N299" s="95">
        <v>4.0853316622495098E-2</v>
      </c>
      <c r="O299" s="95"/>
      <c r="P299" s="95"/>
      <c r="Q299" s="95"/>
      <c r="R299" s="95"/>
      <c r="S299" s="95"/>
      <c r="T299" s="95"/>
      <c r="U299" s="95"/>
      <c r="V299" s="95"/>
      <c r="W299" s="93">
        <v>18753</v>
      </c>
      <c r="X299" s="93"/>
      <c r="Y299" s="93"/>
      <c r="Z299" s="93"/>
      <c r="AA299" s="93"/>
      <c r="AB299" s="93"/>
      <c r="AC299" s="93"/>
      <c r="AD299" s="93"/>
      <c r="AE299" s="95">
        <v>8.3530805687203794E-2</v>
      </c>
      <c r="AF299" s="95"/>
      <c r="AG299" s="95"/>
      <c r="AH299" s="95"/>
      <c r="AI299" s="95"/>
      <c r="AJ299" s="95"/>
      <c r="AK299" s="95"/>
      <c r="AL299" s="95"/>
    </row>
    <row r="300" spans="2:41" s="1" customFormat="1" ht="7.15" customHeight="1" x14ac:dyDescent="0.2">
      <c r="B300" s="97" t="s">
        <v>1048</v>
      </c>
      <c r="C300" s="97"/>
      <c r="D300" s="102">
        <v>1031398781.8099999</v>
      </c>
      <c r="E300" s="102"/>
      <c r="F300" s="102"/>
      <c r="G300" s="102"/>
      <c r="H300" s="102"/>
      <c r="I300" s="102"/>
      <c r="J300" s="102"/>
      <c r="K300" s="102"/>
      <c r="L300" s="102"/>
      <c r="M300" s="102"/>
      <c r="N300" s="95">
        <v>6.7675621042904394E-2</v>
      </c>
      <c r="O300" s="95"/>
      <c r="P300" s="95"/>
      <c r="Q300" s="95"/>
      <c r="R300" s="95"/>
      <c r="S300" s="95"/>
      <c r="T300" s="95"/>
      <c r="U300" s="95"/>
      <c r="V300" s="95"/>
      <c r="W300" s="93">
        <v>24518</v>
      </c>
      <c r="X300" s="93"/>
      <c r="Y300" s="93"/>
      <c r="Z300" s="93"/>
      <c r="AA300" s="93"/>
      <c r="AB300" s="93"/>
      <c r="AC300" s="93"/>
      <c r="AD300" s="93"/>
      <c r="AE300" s="95">
        <v>0.109209635463065</v>
      </c>
      <c r="AF300" s="95"/>
      <c r="AG300" s="95"/>
      <c r="AH300" s="95"/>
      <c r="AI300" s="95"/>
      <c r="AJ300" s="95"/>
      <c r="AK300" s="95"/>
      <c r="AL300" s="95"/>
    </row>
    <row r="301" spans="2:41" s="1" customFormat="1" ht="7.15" customHeight="1" x14ac:dyDescent="0.2">
      <c r="B301" s="97" t="s">
        <v>1049</v>
      </c>
      <c r="C301" s="97"/>
      <c r="D301" s="102">
        <v>948886352.75999701</v>
      </c>
      <c r="E301" s="102"/>
      <c r="F301" s="102"/>
      <c r="G301" s="102"/>
      <c r="H301" s="102"/>
      <c r="I301" s="102"/>
      <c r="J301" s="102"/>
      <c r="K301" s="102"/>
      <c r="L301" s="102"/>
      <c r="M301" s="102"/>
      <c r="N301" s="95">
        <v>6.2261536812633897E-2</v>
      </c>
      <c r="O301" s="95"/>
      <c r="P301" s="95"/>
      <c r="Q301" s="95"/>
      <c r="R301" s="95"/>
      <c r="S301" s="95"/>
      <c r="T301" s="95"/>
      <c r="U301" s="95"/>
      <c r="V301" s="95"/>
      <c r="W301" s="93">
        <v>18945</v>
      </c>
      <c r="X301" s="93"/>
      <c r="Y301" s="93"/>
      <c r="Z301" s="93"/>
      <c r="AA301" s="93"/>
      <c r="AB301" s="93"/>
      <c r="AC301" s="93"/>
      <c r="AD301" s="93"/>
      <c r="AE301" s="95">
        <v>8.4386024302462295E-2</v>
      </c>
      <c r="AF301" s="95"/>
      <c r="AG301" s="95"/>
      <c r="AH301" s="95"/>
      <c r="AI301" s="95"/>
      <c r="AJ301" s="95"/>
      <c r="AK301" s="95"/>
      <c r="AL301" s="95"/>
    </row>
    <row r="302" spans="2:41" s="1" customFormat="1" ht="7.15" customHeight="1" x14ac:dyDescent="0.2">
      <c r="B302" s="97" t="s">
        <v>1050</v>
      </c>
      <c r="C302" s="97"/>
      <c r="D302" s="102">
        <v>1104282453.3699901</v>
      </c>
      <c r="E302" s="102"/>
      <c r="F302" s="102"/>
      <c r="G302" s="102"/>
      <c r="H302" s="102"/>
      <c r="I302" s="102"/>
      <c r="J302" s="102"/>
      <c r="K302" s="102"/>
      <c r="L302" s="102"/>
      <c r="M302" s="102"/>
      <c r="N302" s="95">
        <v>7.2457910709810405E-2</v>
      </c>
      <c r="O302" s="95"/>
      <c r="P302" s="95"/>
      <c r="Q302" s="95"/>
      <c r="R302" s="95"/>
      <c r="S302" s="95"/>
      <c r="T302" s="95"/>
      <c r="U302" s="95"/>
      <c r="V302" s="95"/>
      <c r="W302" s="93">
        <v>17764</v>
      </c>
      <c r="X302" s="93"/>
      <c r="Y302" s="93"/>
      <c r="Z302" s="93"/>
      <c r="AA302" s="93"/>
      <c r="AB302" s="93"/>
      <c r="AC302" s="93"/>
      <c r="AD302" s="93"/>
      <c r="AE302" s="95">
        <v>7.9125538965898204E-2</v>
      </c>
      <c r="AF302" s="95"/>
      <c r="AG302" s="95"/>
      <c r="AH302" s="95"/>
      <c r="AI302" s="95"/>
      <c r="AJ302" s="95"/>
      <c r="AK302" s="95"/>
      <c r="AL302" s="95"/>
    </row>
    <row r="303" spans="2:41" s="1" customFormat="1" ht="7.15" customHeight="1" x14ac:dyDescent="0.2">
      <c r="B303" s="97" t="s">
        <v>1051</v>
      </c>
      <c r="C303" s="97"/>
      <c r="D303" s="102">
        <v>1466247941.4199901</v>
      </c>
      <c r="E303" s="102"/>
      <c r="F303" s="102"/>
      <c r="G303" s="102"/>
      <c r="H303" s="102"/>
      <c r="I303" s="102"/>
      <c r="J303" s="102"/>
      <c r="K303" s="102"/>
      <c r="L303" s="102"/>
      <c r="M303" s="102"/>
      <c r="N303" s="95">
        <v>9.6208413068261098E-2</v>
      </c>
      <c r="O303" s="95"/>
      <c r="P303" s="95"/>
      <c r="Q303" s="95"/>
      <c r="R303" s="95"/>
      <c r="S303" s="95"/>
      <c r="T303" s="95"/>
      <c r="U303" s="95"/>
      <c r="V303" s="95"/>
      <c r="W303" s="93">
        <v>21074</v>
      </c>
      <c r="X303" s="93"/>
      <c r="Y303" s="93"/>
      <c r="Z303" s="93"/>
      <c r="AA303" s="93"/>
      <c r="AB303" s="93"/>
      <c r="AC303" s="93"/>
      <c r="AD303" s="93"/>
      <c r="AE303" s="95">
        <v>9.3869151551865398E-2</v>
      </c>
      <c r="AF303" s="95"/>
      <c r="AG303" s="95"/>
      <c r="AH303" s="95"/>
      <c r="AI303" s="95"/>
      <c r="AJ303" s="95"/>
      <c r="AK303" s="95"/>
      <c r="AL303" s="95"/>
    </row>
    <row r="304" spans="2:41" s="1" customFormat="1" ht="7.15" customHeight="1" x14ac:dyDescent="0.2">
      <c r="B304" s="97" t="s">
        <v>1052</v>
      </c>
      <c r="C304" s="97"/>
      <c r="D304" s="102">
        <v>1316893125.7</v>
      </c>
      <c r="E304" s="102"/>
      <c r="F304" s="102"/>
      <c r="G304" s="102"/>
      <c r="H304" s="102"/>
      <c r="I304" s="102"/>
      <c r="J304" s="102"/>
      <c r="K304" s="102"/>
      <c r="L304" s="102"/>
      <c r="M304" s="102"/>
      <c r="N304" s="95">
        <v>8.6408440363367103E-2</v>
      </c>
      <c r="O304" s="95"/>
      <c r="P304" s="95"/>
      <c r="Q304" s="95"/>
      <c r="R304" s="95"/>
      <c r="S304" s="95"/>
      <c r="T304" s="95"/>
      <c r="U304" s="95"/>
      <c r="V304" s="95"/>
      <c r="W304" s="93">
        <v>16845</v>
      </c>
      <c r="X304" s="93"/>
      <c r="Y304" s="93"/>
      <c r="Z304" s="93"/>
      <c r="AA304" s="93"/>
      <c r="AB304" s="93"/>
      <c r="AC304" s="93"/>
      <c r="AD304" s="93"/>
      <c r="AE304" s="95">
        <v>7.5032070698072204E-2</v>
      </c>
      <c r="AF304" s="95"/>
      <c r="AG304" s="95"/>
      <c r="AH304" s="95"/>
      <c r="AI304" s="95"/>
      <c r="AJ304" s="95"/>
      <c r="AK304" s="95"/>
      <c r="AL304" s="95"/>
    </row>
    <row r="305" spans="2:41" s="1" customFormat="1" ht="7.15" customHeight="1" x14ac:dyDescent="0.2">
      <c r="B305" s="97" t="s">
        <v>1053</v>
      </c>
      <c r="C305" s="97"/>
      <c r="D305" s="102">
        <v>1820959928.1600001</v>
      </c>
      <c r="E305" s="102"/>
      <c r="F305" s="102"/>
      <c r="G305" s="102"/>
      <c r="H305" s="102"/>
      <c r="I305" s="102"/>
      <c r="J305" s="102"/>
      <c r="K305" s="102"/>
      <c r="L305" s="102"/>
      <c r="M305" s="102"/>
      <c r="N305" s="95">
        <v>0.11948297419569</v>
      </c>
      <c r="O305" s="95"/>
      <c r="P305" s="95"/>
      <c r="Q305" s="95"/>
      <c r="R305" s="95"/>
      <c r="S305" s="95"/>
      <c r="T305" s="95"/>
      <c r="U305" s="95"/>
      <c r="V305" s="95"/>
      <c r="W305" s="93">
        <v>21068</v>
      </c>
      <c r="X305" s="93"/>
      <c r="Y305" s="93"/>
      <c r="Z305" s="93"/>
      <c r="AA305" s="93"/>
      <c r="AB305" s="93"/>
      <c r="AC305" s="93"/>
      <c r="AD305" s="93"/>
      <c r="AE305" s="95">
        <v>9.3842425970138602E-2</v>
      </c>
      <c r="AF305" s="95"/>
      <c r="AG305" s="95"/>
      <c r="AH305" s="95"/>
      <c r="AI305" s="95"/>
      <c r="AJ305" s="95"/>
      <c r="AK305" s="95"/>
      <c r="AL305" s="95"/>
    </row>
    <row r="306" spans="2:41" s="1" customFormat="1" ht="7.15" customHeight="1" x14ac:dyDescent="0.2">
      <c r="B306" s="97" t="s">
        <v>1054</v>
      </c>
      <c r="C306" s="97"/>
      <c r="D306" s="102">
        <v>2029487849.28</v>
      </c>
      <c r="E306" s="102"/>
      <c r="F306" s="102"/>
      <c r="G306" s="102"/>
      <c r="H306" s="102"/>
      <c r="I306" s="102"/>
      <c r="J306" s="102"/>
      <c r="K306" s="102"/>
      <c r="L306" s="102"/>
      <c r="M306" s="102"/>
      <c r="N306" s="95">
        <v>0.133165612584903</v>
      </c>
      <c r="O306" s="95"/>
      <c r="P306" s="95"/>
      <c r="Q306" s="95"/>
      <c r="R306" s="95"/>
      <c r="S306" s="95"/>
      <c r="T306" s="95"/>
      <c r="U306" s="95"/>
      <c r="V306" s="95"/>
      <c r="W306" s="93">
        <v>21752</v>
      </c>
      <c r="X306" s="93"/>
      <c r="Y306" s="93"/>
      <c r="Z306" s="93"/>
      <c r="AA306" s="93"/>
      <c r="AB306" s="93"/>
      <c r="AC306" s="93"/>
      <c r="AD306" s="93"/>
      <c r="AE306" s="95">
        <v>9.6889142286997104E-2</v>
      </c>
      <c r="AF306" s="95"/>
      <c r="AG306" s="95"/>
      <c r="AH306" s="95"/>
      <c r="AI306" s="95"/>
      <c r="AJ306" s="95"/>
      <c r="AK306" s="95"/>
      <c r="AL306" s="95"/>
    </row>
    <row r="307" spans="2:41" s="1" customFormat="1" ht="7.15" customHeight="1" x14ac:dyDescent="0.2">
      <c r="B307" s="97" t="s">
        <v>1055</v>
      </c>
      <c r="C307" s="97"/>
      <c r="D307" s="102">
        <v>1012252684.95</v>
      </c>
      <c r="E307" s="102"/>
      <c r="F307" s="102"/>
      <c r="G307" s="102"/>
      <c r="H307" s="102"/>
      <c r="I307" s="102"/>
      <c r="J307" s="102"/>
      <c r="K307" s="102"/>
      <c r="L307" s="102"/>
      <c r="M307" s="102"/>
      <c r="N307" s="95">
        <v>6.6419342658248295E-2</v>
      </c>
      <c r="O307" s="95"/>
      <c r="P307" s="95"/>
      <c r="Q307" s="95"/>
      <c r="R307" s="95"/>
      <c r="S307" s="95"/>
      <c r="T307" s="95"/>
      <c r="U307" s="95"/>
      <c r="V307" s="95"/>
      <c r="W307" s="93">
        <v>10554</v>
      </c>
      <c r="X307" s="93"/>
      <c r="Y307" s="93"/>
      <c r="Z307" s="93"/>
      <c r="AA307" s="93"/>
      <c r="AB307" s="93"/>
      <c r="AC307" s="93"/>
      <c r="AD307" s="93"/>
      <c r="AE307" s="95">
        <v>4.7010298257492103E-2</v>
      </c>
      <c r="AF307" s="95"/>
      <c r="AG307" s="95"/>
      <c r="AH307" s="95"/>
      <c r="AI307" s="95"/>
      <c r="AJ307" s="95"/>
      <c r="AK307" s="95"/>
      <c r="AL307" s="95"/>
    </row>
    <row r="308" spans="2:41" s="1" customFormat="1" ht="7.15" customHeight="1" x14ac:dyDescent="0.2">
      <c r="B308" s="97" t="s">
        <v>1056</v>
      </c>
      <c r="C308" s="97"/>
      <c r="D308" s="102">
        <v>1832540016.98</v>
      </c>
      <c r="E308" s="102"/>
      <c r="F308" s="102"/>
      <c r="G308" s="102"/>
      <c r="H308" s="102"/>
      <c r="I308" s="102"/>
      <c r="J308" s="102"/>
      <c r="K308" s="102"/>
      <c r="L308" s="102"/>
      <c r="M308" s="102"/>
      <c r="N308" s="95">
        <v>0.120242806102074</v>
      </c>
      <c r="O308" s="95"/>
      <c r="P308" s="95"/>
      <c r="Q308" s="95"/>
      <c r="R308" s="95"/>
      <c r="S308" s="95"/>
      <c r="T308" s="95"/>
      <c r="U308" s="95"/>
      <c r="V308" s="95"/>
      <c r="W308" s="93">
        <v>16083</v>
      </c>
      <c r="X308" s="93"/>
      <c r="Y308" s="93"/>
      <c r="Z308" s="93"/>
      <c r="AA308" s="93"/>
      <c r="AB308" s="93"/>
      <c r="AC308" s="93"/>
      <c r="AD308" s="93"/>
      <c r="AE308" s="95">
        <v>7.1637921818764896E-2</v>
      </c>
      <c r="AF308" s="95"/>
      <c r="AG308" s="95"/>
      <c r="AH308" s="95"/>
      <c r="AI308" s="95"/>
      <c r="AJ308" s="95"/>
      <c r="AK308" s="95"/>
      <c r="AL308" s="95"/>
    </row>
    <row r="309" spans="2:41" s="1" customFormat="1" ht="7.15" customHeight="1" x14ac:dyDescent="0.2">
      <c r="B309" s="97" t="s">
        <v>1057</v>
      </c>
      <c r="C309" s="97"/>
      <c r="D309" s="102">
        <v>1221782482.6700001</v>
      </c>
      <c r="E309" s="102"/>
      <c r="F309" s="102"/>
      <c r="G309" s="102"/>
      <c r="H309" s="102"/>
      <c r="I309" s="102"/>
      <c r="J309" s="102"/>
      <c r="K309" s="102"/>
      <c r="L309" s="102"/>
      <c r="M309" s="102"/>
      <c r="N309" s="95">
        <v>8.0167719559383302E-2</v>
      </c>
      <c r="O309" s="95"/>
      <c r="P309" s="95"/>
      <c r="Q309" s="95"/>
      <c r="R309" s="95"/>
      <c r="S309" s="95"/>
      <c r="T309" s="95"/>
      <c r="U309" s="95"/>
      <c r="V309" s="95"/>
      <c r="W309" s="93">
        <v>8637</v>
      </c>
      <c r="X309" s="93"/>
      <c r="Y309" s="93"/>
      <c r="Z309" s="93"/>
      <c r="AA309" s="93"/>
      <c r="AB309" s="93"/>
      <c r="AC309" s="93"/>
      <c r="AD309" s="93"/>
      <c r="AE309" s="95">
        <v>3.84714748957702E-2</v>
      </c>
      <c r="AF309" s="95"/>
      <c r="AG309" s="95"/>
      <c r="AH309" s="95"/>
      <c r="AI309" s="95"/>
      <c r="AJ309" s="95"/>
      <c r="AK309" s="95"/>
      <c r="AL309" s="95"/>
    </row>
    <row r="310" spans="2:41" s="1" customFormat="1" ht="7.15" customHeight="1" x14ac:dyDescent="0.2">
      <c r="B310" s="97" t="s">
        <v>1058</v>
      </c>
      <c r="C310" s="97"/>
      <c r="D310" s="102">
        <v>30248641.620000001</v>
      </c>
      <c r="E310" s="102"/>
      <c r="F310" s="102"/>
      <c r="G310" s="102"/>
      <c r="H310" s="102"/>
      <c r="I310" s="102"/>
      <c r="J310" s="102"/>
      <c r="K310" s="102"/>
      <c r="L310" s="102"/>
      <c r="M310" s="102"/>
      <c r="N310" s="95">
        <v>1.9847760569828201E-3</v>
      </c>
      <c r="O310" s="95"/>
      <c r="P310" s="95"/>
      <c r="Q310" s="95"/>
      <c r="R310" s="95"/>
      <c r="S310" s="95"/>
      <c r="T310" s="95"/>
      <c r="U310" s="95"/>
      <c r="V310" s="95"/>
      <c r="W310" s="93">
        <v>265</v>
      </c>
      <c r="X310" s="93"/>
      <c r="Y310" s="93"/>
      <c r="Z310" s="93"/>
      <c r="AA310" s="93"/>
      <c r="AB310" s="93"/>
      <c r="AC310" s="93"/>
      <c r="AD310" s="93"/>
      <c r="AE310" s="95">
        <v>1.18037985960161E-3</v>
      </c>
      <c r="AF310" s="95"/>
      <c r="AG310" s="95"/>
      <c r="AH310" s="95"/>
      <c r="AI310" s="95"/>
      <c r="AJ310" s="95"/>
      <c r="AK310" s="95"/>
      <c r="AL310" s="95"/>
    </row>
    <row r="311" spans="2:41" s="1" customFormat="1" ht="7.15" customHeight="1" x14ac:dyDescent="0.2">
      <c r="B311" s="97" t="s">
        <v>1059</v>
      </c>
      <c r="C311" s="97"/>
      <c r="D311" s="102">
        <v>10801225.460000001</v>
      </c>
      <c r="E311" s="102"/>
      <c r="F311" s="102"/>
      <c r="G311" s="102"/>
      <c r="H311" s="102"/>
      <c r="I311" s="102"/>
      <c r="J311" s="102"/>
      <c r="K311" s="102"/>
      <c r="L311" s="102"/>
      <c r="M311" s="102"/>
      <c r="N311" s="95">
        <v>7.0872649252807303E-4</v>
      </c>
      <c r="O311" s="95"/>
      <c r="P311" s="95"/>
      <c r="Q311" s="95"/>
      <c r="R311" s="95"/>
      <c r="S311" s="95"/>
      <c r="T311" s="95"/>
      <c r="U311" s="95"/>
      <c r="V311" s="95"/>
      <c r="W311" s="93">
        <v>104</v>
      </c>
      <c r="X311" s="93"/>
      <c r="Y311" s="93"/>
      <c r="Z311" s="93"/>
      <c r="AA311" s="93"/>
      <c r="AB311" s="93"/>
      <c r="AC311" s="93"/>
      <c r="AD311" s="93"/>
      <c r="AE311" s="95">
        <v>4.6324341659836801E-4</v>
      </c>
      <c r="AF311" s="95"/>
      <c r="AG311" s="95"/>
      <c r="AH311" s="95"/>
      <c r="AI311" s="95"/>
      <c r="AJ311" s="95"/>
      <c r="AK311" s="95"/>
      <c r="AL311" s="95"/>
    </row>
    <row r="312" spans="2:41" s="1" customFormat="1" ht="7.15" customHeight="1" x14ac:dyDescent="0.2">
      <c r="B312" s="97" t="s">
        <v>1060</v>
      </c>
      <c r="C312" s="97"/>
      <c r="D312" s="102">
        <v>3950792.72</v>
      </c>
      <c r="E312" s="102"/>
      <c r="F312" s="102"/>
      <c r="G312" s="102"/>
      <c r="H312" s="102"/>
      <c r="I312" s="102"/>
      <c r="J312" s="102"/>
      <c r="K312" s="102"/>
      <c r="L312" s="102"/>
      <c r="M312" s="102"/>
      <c r="N312" s="95">
        <v>2.5923275812734001E-4</v>
      </c>
      <c r="O312" s="95"/>
      <c r="P312" s="95"/>
      <c r="Q312" s="95"/>
      <c r="R312" s="95"/>
      <c r="S312" s="95"/>
      <c r="T312" s="95"/>
      <c r="U312" s="95"/>
      <c r="V312" s="95"/>
      <c r="W312" s="93">
        <v>32</v>
      </c>
      <c r="X312" s="93"/>
      <c r="Y312" s="93"/>
      <c r="Z312" s="93"/>
      <c r="AA312" s="93"/>
      <c r="AB312" s="93"/>
      <c r="AC312" s="93"/>
      <c r="AD312" s="93"/>
      <c r="AE312" s="95">
        <v>1.4253643587642099E-4</v>
      </c>
      <c r="AF312" s="95"/>
      <c r="AG312" s="95"/>
      <c r="AH312" s="95"/>
      <c r="AI312" s="95"/>
      <c r="AJ312" s="95"/>
      <c r="AK312" s="95"/>
      <c r="AL312" s="95"/>
    </row>
    <row r="313" spans="2:41" s="1" customFormat="1" ht="7.15" customHeight="1" x14ac:dyDescent="0.2">
      <c r="B313" s="97" t="s">
        <v>1061</v>
      </c>
      <c r="C313" s="97"/>
      <c r="D313" s="102">
        <v>477079.57</v>
      </c>
      <c r="E313" s="102"/>
      <c r="F313" s="102"/>
      <c r="G313" s="102"/>
      <c r="H313" s="102"/>
      <c r="I313" s="102"/>
      <c r="J313" s="102"/>
      <c r="K313" s="102"/>
      <c r="L313" s="102"/>
      <c r="M313" s="102"/>
      <c r="N313" s="95">
        <v>3.1303756370520302E-5</v>
      </c>
      <c r="O313" s="95"/>
      <c r="P313" s="95"/>
      <c r="Q313" s="95"/>
      <c r="R313" s="95"/>
      <c r="S313" s="95"/>
      <c r="T313" s="95"/>
      <c r="U313" s="95"/>
      <c r="V313" s="95"/>
      <c r="W313" s="93">
        <v>6</v>
      </c>
      <c r="X313" s="93"/>
      <c r="Y313" s="93"/>
      <c r="Z313" s="93"/>
      <c r="AA313" s="93"/>
      <c r="AB313" s="93"/>
      <c r="AC313" s="93"/>
      <c r="AD313" s="93"/>
      <c r="AE313" s="95">
        <v>2.6725581726828901E-5</v>
      </c>
      <c r="AF313" s="95"/>
      <c r="AG313" s="95"/>
      <c r="AH313" s="95"/>
      <c r="AI313" s="95"/>
      <c r="AJ313" s="95"/>
      <c r="AK313" s="95"/>
      <c r="AL313" s="95"/>
    </row>
    <row r="314" spans="2:41" s="1" customFormat="1" ht="6.4" customHeight="1" x14ac:dyDescent="0.2">
      <c r="B314" s="100"/>
      <c r="C314" s="100"/>
      <c r="D314" s="103">
        <v>15240329765.959999</v>
      </c>
      <c r="E314" s="103"/>
      <c r="F314" s="103"/>
      <c r="G314" s="103"/>
      <c r="H314" s="103"/>
      <c r="I314" s="103"/>
      <c r="J314" s="103"/>
      <c r="K314" s="103"/>
      <c r="L314" s="103"/>
      <c r="M314" s="103"/>
      <c r="N314" s="96">
        <v>1</v>
      </c>
      <c r="O314" s="96"/>
      <c r="P314" s="96"/>
      <c r="Q314" s="96"/>
      <c r="R314" s="96"/>
      <c r="S314" s="96"/>
      <c r="T314" s="96"/>
      <c r="U314" s="96"/>
      <c r="V314" s="96"/>
      <c r="W314" s="94">
        <v>224504</v>
      </c>
      <c r="X314" s="94"/>
      <c r="Y314" s="94"/>
      <c r="Z314" s="94"/>
      <c r="AA314" s="94"/>
      <c r="AB314" s="94"/>
      <c r="AC314" s="94"/>
      <c r="AD314" s="94"/>
      <c r="AE314" s="96">
        <v>1</v>
      </c>
      <c r="AF314" s="96"/>
      <c r="AG314" s="96"/>
      <c r="AH314" s="96"/>
      <c r="AI314" s="96"/>
      <c r="AJ314" s="96"/>
      <c r="AK314" s="96"/>
      <c r="AL314" s="96"/>
    </row>
    <row r="315" spans="2:41" s="1" customFormat="1" ht="6" customHeight="1" x14ac:dyDescent="0.2"/>
    <row r="316" spans="2:41" s="1" customFormat="1" ht="12.75" customHeight="1" x14ac:dyDescent="0.2">
      <c r="B316" s="73" t="s">
        <v>1179</v>
      </c>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c r="AI316" s="73"/>
      <c r="AJ316" s="73"/>
      <c r="AK316" s="73"/>
      <c r="AL316" s="73"/>
      <c r="AM316" s="73"/>
      <c r="AN316" s="73"/>
      <c r="AO316" s="73"/>
    </row>
    <row r="317" spans="2:41" s="1" customFormat="1" ht="5.25" customHeight="1" x14ac:dyDescent="0.2"/>
    <row r="318" spans="2:41" s="1" customFormat="1" ht="8.15" customHeight="1" x14ac:dyDescent="0.2">
      <c r="B318" s="71" t="s">
        <v>1044</v>
      </c>
      <c r="C318" s="71"/>
      <c r="D318" s="71" t="s">
        <v>1041</v>
      </c>
      <c r="E318" s="71"/>
      <c r="F318" s="71"/>
      <c r="G318" s="71"/>
      <c r="H318" s="71"/>
      <c r="I318" s="71"/>
      <c r="J318" s="71"/>
      <c r="K318" s="71"/>
      <c r="L318" s="71"/>
      <c r="M318" s="71"/>
      <c r="N318" s="71" t="s">
        <v>1042</v>
      </c>
      <c r="O318" s="71"/>
      <c r="P318" s="71"/>
      <c r="Q318" s="71"/>
      <c r="R318" s="71"/>
      <c r="S318" s="71"/>
      <c r="T318" s="71"/>
      <c r="U318" s="71"/>
      <c r="V318" s="71"/>
      <c r="W318" s="71" t="s">
        <v>1043</v>
      </c>
      <c r="X318" s="71"/>
      <c r="Y318" s="71"/>
      <c r="Z318" s="71"/>
      <c r="AA318" s="71"/>
      <c r="AB318" s="71"/>
      <c r="AC318" s="71"/>
      <c r="AD318" s="71"/>
      <c r="AE318" s="71" t="s">
        <v>1042</v>
      </c>
      <c r="AF318" s="71"/>
      <c r="AG318" s="71"/>
      <c r="AH318" s="71"/>
      <c r="AI318" s="71"/>
      <c r="AJ318" s="71"/>
      <c r="AK318" s="71"/>
      <c r="AL318" s="71"/>
      <c r="AM318" s="71"/>
    </row>
    <row r="319" spans="2:41" s="1" customFormat="1" ht="8.15" customHeight="1" x14ac:dyDescent="0.2">
      <c r="B319" s="97" t="s">
        <v>1130</v>
      </c>
      <c r="C319" s="97"/>
      <c r="D319" s="102">
        <v>12808280138.389999</v>
      </c>
      <c r="E319" s="102"/>
      <c r="F319" s="102"/>
      <c r="G319" s="102"/>
      <c r="H319" s="102"/>
      <c r="I319" s="102"/>
      <c r="J319" s="102"/>
      <c r="K319" s="102"/>
      <c r="L319" s="102"/>
      <c r="M319" s="102"/>
      <c r="N319" s="95">
        <v>0.84042014412299004</v>
      </c>
      <c r="O319" s="95"/>
      <c r="P319" s="95"/>
      <c r="Q319" s="95"/>
      <c r="R319" s="95"/>
      <c r="S319" s="95"/>
      <c r="T319" s="95"/>
      <c r="U319" s="95"/>
      <c r="V319" s="95"/>
      <c r="W319" s="93">
        <v>187847</v>
      </c>
      <c r="X319" s="93"/>
      <c r="Y319" s="93"/>
      <c r="Z319" s="93"/>
      <c r="AA319" s="93"/>
      <c r="AB319" s="93"/>
      <c r="AC319" s="93"/>
      <c r="AD319" s="93"/>
      <c r="AE319" s="95">
        <v>0.83672005843993902</v>
      </c>
      <c r="AF319" s="95"/>
      <c r="AG319" s="95"/>
      <c r="AH319" s="95"/>
      <c r="AI319" s="95"/>
      <c r="AJ319" s="95"/>
      <c r="AK319" s="95"/>
      <c r="AL319" s="95"/>
      <c r="AM319" s="95"/>
    </row>
    <row r="320" spans="2:41" s="1" customFormat="1" ht="8.15" customHeight="1" x14ac:dyDescent="0.2">
      <c r="B320" s="97" t="s">
        <v>1163</v>
      </c>
      <c r="C320" s="97"/>
      <c r="D320" s="102">
        <v>1325493982.31001</v>
      </c>
      <c r="E320" s="102"/>
      <c r="F320" s="102"/>
      <c r="G320" s="102"/>
      <c r="H320" s="102"/>
      <c r="I320" s="102"/>
      <c r="J320" s="102"/>
      <c r="K320" s="102"/>
      <c r="L320" s="102"/>
      <c r="M320" s="102"/>
      <c r="N320" s="95">
        <v>8.6972788821837801E-2</v>
      </c>
      <c r="O320" s="95"/>
      <c r="P320" s="95"/>
      <c r="Q320" s="95"/>
      <c r="R320" s="95"/>
      <c r="S320" s="95"/>
      <c r="T320" s="95"/>
      <c r="U320" s="95"/>
      <c r="V320" s="95"/>
      <c r="W320" s="93">
        <v>24340</v>
      </c>
      <c r="X320" s="93"/>
      <c r="Y320" s="93"/>
      <c r="Z320" s="93"/>
      <c r="AA320" s="93"/>
      <c r="AB320" s="93"/>
      <c r="AC320" s="93"/>
      <c r="AD320" s="93"/>
      <c r="AE320" s="95">
        <v>0.108416776538503</v>
      </c>
      <c r="AF320" s="95"/>
      <c r="AG320" s="95"/>
      <c r="AH320" s="95"/>
      <c r="AI320" s="95"/>
      <c r="AJ320" s="95"/>
      <c r="AK320" s="95"/>
      <c r="AL320" s="95"/>
      <c r="AM320" s="95"/>
    </row>
    <row r="321" spans="2:39" s="1" customFormat="1" ht="8.15" customHeight="1" x14ac:dyDescent="0.2">
      <c r="B321" s="97" t="s">
        <v>1046</v>
      </c>
      <c r="C321" s="97"/>
      <c r="D321" s="102">
        <v>267020862.19</v>
      </c>
      <c r="E321" s="102"/>
      <c r="F321" s="102"/>
      <c r="G321" s="102"/>
      <c r="H321" s="102"/>
      <c r="I321" s="102"/>
      <c r="J321" s="102"/>
      <c r="K321" s="102"/>
      <c r="L321" s="102"/>
      <c r="M321" s="102"/>
      <c r="N321" s="95">
        <v>1.7520674833848001E-2</v>
      </c>
      <c r="O321" s="95"/>
      <c r="P321" s="95"/>
      <c r="Q321" s="95"/>
      <c r="R321" s="95"/>
      <c r="S321" s="95"/>
      <c r="T321" s="95"/>
      <c r="U321" s="95"/>
      <c r="V321" s="95"/>
      <c r="W321" s="93">
        <v>3442</v>
      </c>
      <c r="X321" s="93"/>
      <c r="Y321" s="93"/>
      <c r="Z321" s="93"/>
      <c r="AA321" s="93"/>
      <c r="AB321" s="93"/>
      <c r="AC321" s="93"/>
      <c r="AD321" s="93"/>
      <c r="AE321" s="95">
        <v>1.53315753839575E-2</v>
      </c>
      <c r="AF321" s="95"/>
      <c r="AG321" s="95"/>
      <c r="AH321" s="95"/>
      <c r="AI321" s="95"/>
      <c r="AJ321" s="95"/>
      <c r="AK321" s="95"/>
      <c r="AL321" s="95"/>
      <c r="AM321" s="95"/>
    </row>
    <row r="322" spans="2:39" s="1" customFormat="1" ht="8.15" customHeight="1" x14ac:dyDescent="0.2">
      <c r="B322" s="97" t="s">
        <v>1047</v>
      </c>
      <c r="C322" s="97"/>
      <c r="D322" s="102">
        <v>272216494.79000002</v>
      </c>
      <c r="E322" s="102"/>
      <c r="F322" s="102"/>
      <c r="G322" s="102"/>
      <c r="H322" s="102"/>
      <c r="I322" s="102"/>
      <c r="J322" s="102"/>
      <c r="K322" s="102"/>
      <c r="L322" s="102"/>
      <c r="M322" s="102"/>
      <c r="N322" s="95">
        <v>1.7861588231378601E-2</v>
      </c>
      <c r="O322" s="95"/>
      <c r="P322" s="95"/>
      <c r="Q322" s="95"/>
      <c r="R322" s="95"/>
      <c r="S322" s="95"/>
      <c r="T322" s="95"/>
      <c r="U322" s="95"/>
      <c r="V322" s="95"/>
      <c r="W322" s="93">
        <v>3162</v>
      </c>
      <c r="X322" s="93"/>
      <c r="Y322" s="93"/>
      <c r="Z322" s="93"/>
      <c r="AA322" s="93"/>
      <c r="AB322" s="93"/>
      <c r="AC322" s="93"/>
      <c r="AD322" s="93"/>
      <c r="AE322" s="95">
        <v>1.4084381570038799E-2</v>
      </c>
      <c r="AF322" s="95"/>
      <c r="AG322" s="95"/>
      <c r="AH322" s="95"/>
      <c r="AI322" s="95"/>
      <c r="AJ322" s="95"/>
      <c r="AK322" s="95"/>
      <c r="AL322" s="95"/>
      <c r="AM322" s="95"/>
    </row>
    <row r="323" spans="2:39" s="1" customFormat="1" ht="8.15" customHeight="1" x14ac:dyDescent="0.2">
      <c r="B323" s="97" t="s">
        <v>1048</v>
      </c>
      <c r="C323" s="97"/>
      <c r="D323" s="102">
        <v>124227235</v>
      </c>
      <c r="E323" s="102"/>
      <c r="F323" s="102"/>
      <c r="G323" s="102"/>
      <c r="H323" s="102"/>
      <c r="I323" s="102"/>
      <c r="J323" s="102"/>
      <c r="K323" s="102"/>
      <c r="L323" s="102"/>
      <c r="M323" s="102"/>
      <c r="N323" s="95">
        <v>8.1512169951510807E-3</v>
      </c>
      <c r="O323" s="95"/>
      <c r="P323" s="95"/>
      <c r="Q323" s="95"/>
      <c r="R323" s="95"/>
      <c r="S323" s="95"/>
      <c r="T323" s="95"/>
      <c r="U323" s="95"/>
      <c r="V323" s="95"/>
      <c r="W323" s="93">
        <v>1242</v>
      </c>
      <c r="X323" s="93"/>
      <c r="Y323" s="93"/>
      <c r="Z323" s="93"/>
      <c r="AA323" s="93"/>
      <c r="AB323" s="93"/>
      <c r="AC323" s="93"/>
      <c r="AD323" s="93"/>
      <c r="AE323" s="95">
        <v>5.5321954174535901E-3</v>
      </c>
      <c r="AF323" s="95"/>
      <c r="AG323" s="95"/>
      <c r="AH323" s="95"/>
      <c r="AI323" s="95"/>
      <c r="AJ323" s="95"/>
      <c r="AK323" s="95"/>
      <c r="AL323" s="95"/>
      <c r="AM323" s="95"/>
    </row>
    <row r="324" spans="2:39" s="1" customFormat="1" ht="8.15" customHeight="1" x14ac:dyDescent="0.2">
      <c r="B324" s="97" t="s">
        <v>1049</v>
      </c>
      <c r="C324" s="97"/>
      <c r="D324" s="102">
        <v>72862985.540000007</v>
      </c>
      <c r="E324" s="102"/>
      <c r="F324" s="102"/>
      <c r="G324" s="102"/>
      <c r="H324" s="102"/>
      <c r="I324" s="102"/>
      <c r="J324" s="102"/>
      <c r="K324" s="102"/>
      <c r="L324" s="102"/>
      <c r="M324" s="102"/>
      <c r="N324" s="95">
        <v>4.7809323458829003E-3</v>
      </c>
      <c r="O324" s="95"/>
      <c r="P324" s="95"/>
      <c r="Q324" s="95"/>
      <c r="R324" s="95"/>
      <c r="S324" s="95"/>
      <c r="T324" s="95"/>
      <c r="U324" s="95"/>
      <c r="V324" s="95"/>
      <c r="W324" s="93">
        <v>459</v>
      </c>
      <c r="X324" s="93"/>
      <c r="Y324" s="93"/>
      <c r="Z324" s="93"/>
      <c r="AA324" s="93"/>
      <c r="AB324" s="93"/>
      <c r="AC324" s="93"/>
      <c r="AD324" s="93"/>
      <c r="AE324" s="95">
        <v>2.0445070021024099E-3</v>
      </c>
      <c r="AF324" s="95"/>
      <c r="AG324" s="95"/>
      <c r="AH324" s="95"/>
      <c r="AI324" s="95"/>
      <c r="AJ324" s="95"/>
      <c r="AK324" s="95"/>
      <c r="AL324" s="95"/>
      <c r="AM324" s="95"/>
    </row>
    <row r="325" spans="2:39" s="1" customFormat="1" ht="8.15" customHeight="1" x14ac:dyDescent="0.2">
      <c r="B325" s="97" t="s">
        <v>1050</v>
      </c>
      <c r="C325" s="97"/>
      <c r="D325" s="102">
        <v>112576645.70999999</v>
      </c>
      <c r="E325" s="102"/>
      <c r="F325" s="102"/>
      <c r="G325" s="102"/>
      <c r="H325" s="102"/>
      <c r="I325" s="102"/>
      <c r="J325" s="102"/>
      <c r="K325" s="102"/>
      <c r="L325" s="102"/>
      <c r="M325" s="102"/>
      <c r="N325" s="95">
        <v>7.3867591737709999E-3</v>
      </c>
      <c r="O325" s="95"/>
      <c r="P325" s="95"/>
      <c r="Q325" s="95"/>
      <c r="R325" s="95"/>
      <c r="S325" s="95"/>
      <c r="T325" s="95"/>
      <c r="U325" s="95"/>
      <c r="V325" s="95"/>
      <c r="W325" s="93">
        <v>1410</v>
      </c>
      <c r="X325" s="93"/>
      <c r="Y325" s="93"/>
      <c r="Z325" s="93"/>
      <c r="AA325" s="93"/>
      <c r="AB325" s="93"/>
      <c r="AC325" s="93"/>
      <c r="AD325" s="93"/>
      <c r="AE325" s="95">
        <v>6.2805117058047999E-3</v>
      </c>
      <c r="AF325" s="95"/>
      <c r="AG325" s="95"/>
      <c r="AH325" s="95"/>
      <c r="AI325" s="95"/>
      <c r="AJ325" s="95"/>
      <c r="AK325" s="95"/>
      <c r="AL325" s="95"/>
      <c r="AM325" s="95"/>
    </row>
    <row r="326" spans="2:39" s="1" customFormat="1" ht="8.15" customHeight="1" x14ac:dyDescent="0.2">
      <c r="B326" s="97" t="s">
        <v>1052</v>
      </c>
      <c r="C326" s="97"/>
      <c r="D326" s="102">
        <v>15104778.92</v>
      </c>
      <c r="E326" s="102"/>
      <c r="F326" s="102"/>
      <c r="G326" s="102"/>
      <c r="H326" s="102"/>
      <c r="I326" s="102"/>
      <c r="J326" s="102"/>
      <c r="K326" s="102"/>
      <c r="L326" s="102"/>
      <c r="M326" s="102"/>
      <c r="N326" s="95">
        <v>9.9110577999022404E-4</v>
      </c>
      <c r="O326" s="95"/>
      <c r="P326" s="95"/>
      <c r="Q326" s="95"/>
      <c r="R326" s="95"/>
      <c r="S326" s="95"/>
      <c r="T326" s="95"/>
      <c r="U326" s="95"/>
      <c r="V326" s="95"/>
      <c r="W326" s="93">
        <v>87</v>
      </c>
      <c r="X326" s="93"/>
      <c r="Y326" s="93"/>
      <c r="Z326" s="93"/>
      <c r="AA326" s="93"/>
      <c r="AB326" s="93"/>
      <c r="AC326" s="93"/>
      <c r="AD326" s="93"/>
      <c r="AE326" s="95">
        <v>3.8752093503901901E-4</v>
      </c>
      <c r="AF326" s="95"/>
      <c r="AG326" s="95"/>
      <c r="AH326" s="95"/>
      <c r="AI326" s="95"/>
      <c r="AJ326" s="95"/>
      <c r="AK326" s="95"/>
      <c r="AL326" s="95"/>
      <c r="AM326" s="95"/>
    </row>
    <row r="327" spans="2:39" s="1" customFormat="1" ht="8.15" customHeight="1" x14ac:dyDescent="0.2">
      <c r="B327" s="97" t="s">
        <v>1051</v>
      </c>
      <c r="C327" s="97"/>
      <c r="D327" s="102">
        <v>242546643.11000001</v>
      </c>
      <c r="E327" s="102"/>
      <c r="F327" s="102"/>
      <c r="G327" s="102"/>
      <c r="H327" s="102"/>
      <c r="I327" s="102"/>
      <c r="J327" s="102"/>
      <c r="K327" s="102"/>
      <c r="L327" s="102"/>
      <c r="M327" s="102"/>
      <c r="N327" s="95">
        <v>1.59147896951508E-2</v>
      </c>
      <c r="O327" s="95"/>
      <c r="P327" s="95"/>
      <c r="Q327" s="95"/>
      <c r="R327" s="95"/>
      <c r="S327" s="95"/>
      <c r="T327" s="95"/>
      <c r="U327" s="95"/>
      <c r="V327" s="95"/>
      <c r="W327" s="93">
        <v>2515</v>
      </c>
      <c r="X327" s="93"/>
      <c r="Y327" s="93"/>
      <c r="Z327" s="93"/>
      <c r="AA327" s="93"/>
      <c r="AB327" s="93"/>
      <c r="AC327" s="93"/>
      <c r="AD327" s="93"/>
      <c r="AE327" s="95">
        <v>1.1202473007162501E-2</v>
      </c>
      <c r="AF327" s="95"/>
      <c r="AG327" s="95"/>
      <c r="AH327" s="95"/>
      <c r="AI327" s="95"/>
      <c r="AJ327" s="95"/>
      <c r="AK327" s="95"/>
      <c r="AL327" s="95"/>
      <c r="AM327" s="95"/>
    </row>
    <row r="328" spans="2:39" s="1" customFormat="1" ht="6.4" customHeight="1" x14ac:dyDescent="0.2">
      <c r="B328" s="100"/>
      <c r="C328" s="100"/>
      <c r="D328" s="103">
        <v>15240329765.959999</v>
      </c>
      <c r="E328" s="103"/>
      <c r="F328" s="103"/>
      <c r="G328" s="103"/>
      <c r="H328" s="103"/>
      <c r="I328" s="103"/>
      <c r="J328" s="103"/>
      <c r="K328" s="103"/>
      <c r="L328" s="103"/>
      <c r="M328" s="103"/>
      <c r="N328" s="96">
        <v>1</v>
      </c>
      <c r="O328" s="96"/>
      <c r="P328" s="96"/>
      <c r="Q328" s="96"/>
      <c r="R328" s="96"/>
      <c r="S328" s="96"/>
      <c r="T328" s="96"/>
      <c r="U328" s="96"/>
      <c r="V328" s="96"/>
      <c r="W328" s="94">
        <v>224504</v>
      </c>
      <c r="X328" s="94"/>
      <c r="Y328" s="94"/>
      <c r="Z328" s="94"/>
      <c r="AA328" s="94"/>
      <c r="AB328" s="94"/>
      <c r="AC328" s="94"/>
      <c r="AD328" s="94"/>
      <c r="AE328" s="96">
        <v>1</v>
      </c>
      <c r="AF328" s="96"/>
      <c r="AG328" s="96"/>
      <c r="AH328" s="96"/>
      <c r="AI328" s="96"/>
      <c r="AJ328" s="96"/>
      <c r="AK328" s="96"/>
      <c r="AL328" s="96"/>
      <c r="AM328" s="96"/>
    </row>
    <row r="329" spans="2:39" s="1" customFormat="1" ht="19.149999999999999" customHeight="1" x14ac:dyDescent="0.2"/>
  </sheetData>
  <mergeCells count="1360">
    <mergeCell ref="W325:AD325"/>
    <mergeCell ref="W326:AD326"/>
    <mergeCell ref="W327:AD327"/>
    <mergeCell ref="W328:AD328"/>
    <mergeCell ref="X243:AF243"/>
    <mergeCell ref="X244:AF244"/>
    <mergeCell ref="X245:AF245"/>
    <mergeCell ref="X246:AF246"/>
    <mergeCell ref="Y221:AG221"/>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Y239:AG239"/>
    <mergeCell ref="W305:AD305"/>
    <mergeCell ref="W306:AD306"/>
    <mergeCell ref="W307:AD307"/>
    <mergeCell ref="W308:AD308"/>
    <mergeCell ref="W309:AD309"/>
    <mergeCell ref="W310:AD310"/>
    <mergeCell ref="W311:AD311"/>
    <mergeCell ref="W312:AD312"/>
    <mergeCell ref="W313:AD313"/>
    <mergeCell ref="W314:AD314"/>
    <mergeCell ref="W318:AD318"/>
    <mergeCell ref="W319:AD319"/>
    <mergeCell ref="W320:AD320"/>
    <mergeCell ref="W321:AD321"/>
    <mergeCell ref="W322:AD322"/>
    <mergeCell ref="W323:AD323"/>
    <mergeCell ref="W324:AD324"/>
    <mergeCell ref="W285:AD285"/>
    <mergeCell ref="W286:AD286"/>
    <mergeCell ref="W287:AD287"/>
    <mergeCell ref="W288:AD288"/>
    <mergeCell ref="W289:AD289"/>
    <mergeCell ref="W290:AD290"/>
    <mergeCell ref="W291:AD291"/>
    <mergeCell ref="W292:AD292"/>
    <mergeCell ref="W296:AD296"/>
    <mergeCell ref="W297:AD297"/>
    <mergeCell ref="W298:AD298"/>
    <mergeCell ref="W299:AD299"/>
    <mergeCell ref="W300:AD300"/>
    <mergeCell ref="W301:AD301"/>
    <mergeCell ref="W302:AD302"/>
    <mergeCell ref="W303:AD303"/>
    <mergeCell ref="W304:AD304"/>
    <mergeCell ref="V270:AC270"/>
    <mergeCell ref="V271:AC271"/>
    <mergeCell ref="V272:AC272"/>
    <mergeCell ref="V273:AC273"/>
    <mergeCell ref="W250:AD250"/>
    <mergeCell ref="W251:AD251"/>
    <mergeCell ref="W252:AD252"/>
    <mergeCell ref="W253:AD253"/>
    <mergeCell ref="W254:AD254"/>
    <mergeCell ref="W277:AD277"/>
    <mergeCell ref="W278:AD278"/>
    <mergeCell ref="W279:AD279"/>
    <mergeCell ref="W280:AD280"/>
    <mergeCell ref="W281:AD281"/>
    <mergeCell ref="W282:AD282"/>
    <mergeCell ref="W283:AD283"/>
    <mergeCell ref="W284:AD284"/>
    <mergeCell ref="T92:AB92"/>
    <mergeCell ref="T93:AB93"/>
    <mergeCell ref="T94:AB94"/>
    <mergeCell ref="T95:AB95"/>
    <mergeCell ref="T96:AB96"/>
    <mergeCell ref="V258:AC258"/>
    <mergeCell ref="V259:AC259"/>
    <mergeCell ref="V260:AC260"/>
    <mergeCell ref="V261:AC261"/>
    <mergeCell ref="V262:AC262"/>
    <mergeCell ref="V263:AC263"/>
    <mergeCell ref="V264:AC264"/>
    <mergeCell ref="V265:AC265"/>
    <mergeCell ref="V266:AC266"/>
    <mergeCell ref="V267:AC267"/>
    <mergeCell ref="V268:AC268"/>
    <mergeCell ref="V269:AC269"/>
    <mergeCell ref="Z213:AG213"/>
    <mergeCell ref="Z214:AG214"/>
    <mergeCell ref="Z215:AG215"/>
    <mergeCell ref="Z216:AG216"/>
    <mergeCell ref="Z217:AG217"/>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55:AB55"/>
    <mergeCell ref="T56:AB56"/>
    <mergeCell ref="T57:AB57"/>
    <mergeCell ref="T58:AB58"/>
    <mergeCell ref="T59:AB59"/>
    <mergeCell ref="T60:AB60"/>
    <mergeCell ref="T64:AB64"/>
    <mergeCell ref="T65:AB65"/>
    <mergeCell ref="T66:AB66"/>
    <mergeCell ref="T67:AB67"/>
    <mergeCell ref="T68:AB68"/>
    <mergeCell ref="T69:AB69"/>
    <mergeCell ref="T70:AB70"/>
    <mergeCell ref="T71:AB71"/>
    <mergeCell ref="T72:AB72"/>
    <mergeCell ref="T73:AB73"/>
    <mergeCell ref="T74:AB74"/>
    <mergeCell ref="T133:AB133"/>
    <mergeCell ref="T134:AB134"/>
    <mergeCell ref="T135:AB135"/>
    <mergeCell ref="T136:AB136"/>
    <mergeCell ref="T137:AB137"/>
    <mergeCell ref="T138:AB138"/>
    <mergeCell ref="T139:AB139"/>
    <mergeCell ref="T14:AB14"/>
    <mergeCell ref="T140:AB140"/>
    <mergeCell ref="T141:AB141"/>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117:AB117"/>
    <mergeCell ref="T118:AB118"/>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4:AB54"/>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R194:Z194"/>
    <mergeCell ref="R195:Z195"/>
    <mergeCell ref="R196:Z196"/>
    <mergeCell ref="R197:Z197"/>
    <mergeCell ref="R198:Z198"/>
    <mergeCell ref="R199:Z199"/>
    <mergeCell ref="R200:Z200"/>
    <mergeCell ref="R201:Z201"/>
    <mergeCell ref="R202:Z202"/>
    <mergeCell ref="R203:Z203"/>
    <mergeCell ref="R204:Z204"/>
    <mergeCell ref="R205:Z205"/>
    <mergeCell ref="R206:Z206"/>
    <mergeCell ref="R207:Z207"/>
    <mergeCell ref="R208:Z208"/>
    <mergeCell ref="R209:Z209"/>
    <mergeCell ref="S180:AA180"/>
    <mergeCell ref="S181:AA181"/>
    <mergeCell ref="S182:AA182"/>
    <mergeCell ref="S183:AA183"/>
    <mergeCell ref="S184:AA184"/>
    <mergeCell ref="S185:AA185"/>
    <mergeCell ref="S186:AA186"/>
    <mergeCell ref="R164:AA164"/>
    <mergeCell ref="R165:AA165"/>
    <mergeCell ref="R166:AA166"/>
    <mergeCell ref="R167:AA167"/>
    <mergeCell ref="R168:AA168"/>
    <mergeCell ref="R169:AA169"/>
    <mergeCell ref="R170:AA170"/>
    <mergeCell ref="R171:AA171"/>
    <mergeCell ref="R172:AA172"/>
    <mergeCell ref="R173:AA173"/>
    <mergeCell ref="R174:AA174"/>
    <mergeCell ref="R175:AA175"/>
    <mergeCell ref="R176:AA176"/>
    <mergeCell ref="R190:Z190"/>
    <mergeCell ref="R191:Z191"/>
    <mergeCell ref="R192:Z192"/>
    <mergeCell ref="R193:Z193"/>
    <mergeCell ref="R147:AA147"/>
    <mergeCell ref="R148:AA148"/>
    <mergeCell ref="R149:AA149"/>
    <mergeCell ref="R150:AA150"/>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N314:V314"/>
    <mergeCell ref="N318:V318"/>
    <mergeCell ref="N319:V319"/>
    <mergeCell ref="N320:V320"/>
    <mergeCell ref="N321:V321"/>
    <mergeCell ref="N322:V322"/>
    <mergeCell ref="N323:V323"/>
    <mergeCell ref="N324:V324"/>
    <mergeCell ref="N325:V325"/>
    <mergeCell ref="N326:V326"/>
    <mergeCell ref="N327:V327"/>
    <mergeCell ref="N328:V328"/>
    <mergeCell ref="O243:W243"/>
    <mergeCell ref="O244:W244"/>
    <mergeCell ref="O245:W245"/>
    <mergeCell ref="O246:W246"/>
    <mergeCell ref="P221:X221"/>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N297:V297"/>
    <mergeCell ref="N298:V298"/>
    <mergeCell ref="N299:V29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277:V277"/>
    <mergeCell ref="N278:V278"/>
    <mergeCell ref="N279:V279"/>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2:V292"/>
    <mergeCell ref="N296:V296"/>
    <mergeCell ref="K93:S93"/>
    <mergeCell ref="K94:S94"/>
    <mergeCell ref="K95:S95"/>
    <mergeCell ref="K96:S96"/>
    <mergeCell ref="L2:AO2"/>
    <mergeCell ref="L8:T8"/>
    <mergeCell ref="M258:U258"/>
    <mergeCell ref="M259:U259"/>
    <mergeCell ref="M260:U260"/>
    <mergeCell ref="M261:U261"/>
    <mergeCell ref="M262:U262"/>
    <mergeCell ref="M263:U263"/>
    <mergeCell ref="M264:U264"/>
    <mergeCell ref="M265:U265"/>
    <mergeCell ref="M266:U266"/>
    <mergeCell ref="M267:U267"/>
    <mergeCell ref="M268:U268"/>
    <mergeCell ref="N250:V250"/>
    <mergeCell ref="N251:V251"/>
    <mergeCell ref="N252:V252"/>
    <mergeCell ref="N253:V253"/>
    <mergeCell ref="N254:V254"/>
    <mergeCell ref="P237:X237"/>
    <mergeCell ref="P238:X238"/>
    <mergeCell ref="P239:X239"/>
    <mergeCell ref="Q213:Y213"/>
    <mergeCell ref="Q214:Y214"/>
    <mergeCell ref="Q215:Y215"/>
    <mergeCell ref="Q216:Y216"/>
    <mergeCell ref="Q217:Y217"/>
    <mergeCell ref="R145:AA145"/>
    <mergeCell ref="R146:AA146"/>
    <mergeCell ref="J167:Q167"/>
    <mergeCell ref="J168:Q168"/>
    <mergeCell ref="J169:Q169"/>
    <mergeCell ref="J17:S17"/>
    <mergeCell ref="J170:Q170"/>
    <mergeCell ref="J171:Q171"/>
    <mergeCell ref="J172:Q172"/>
    <mergeCell ref="J173:Q173"/>
    <mergeCell ref="J174:Q174"/>
    <mergeCell ref="J175:Q175"/>
    <mergeCell ref="J176:Q176"/>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151:Q151"/>
    <mergeCell ref="J152:Q152"/>
    <mergeCell ref="J153:Q153"/>
    <mergeCell ref="J154:Q154"/>
    <mergeCell ref="J155:Q155"/>
    <mergeCell ref="J156:Q156"/>
    <mergeCell ref="J157:Q157"/>
    <mergeCell ref="J158:Q158"/>
    <mergeCell ref="J159:Q159"/>
    <mergeCell ref="J16:S16"/>
    <mergeCell ref="J160:Q160"/>
    <mergeCell ref="J161:Q161"/>
    <mergeCell ref="J162:Q162"/>
    <mergeCell ref="J163:Q163"/>
    <mergeCell ref="J164:Q164"/>
    <mergeCell ref="J165:Q165"/>
    <mergeCell ref="J166:Q166"/>
    <mergeCell ref="J42:S42"/>
    <mergeCell ref="J43:S43"/>
    <mergeCell ref="J44:S44"/>
    <mergeCell ref="J45:S45"/>
    <mergeCell ref="J46:S46"/>
    <mergeCell ref="J47:S47"/>
    <mergeCell ref="J48:S48"/>
    <mergeCell ref="J49:S49"/>
    <mergeCell ref="J50:S50"/>
    <mergeCell ref="J51:S51"/>
    <mergeCell ref="J52:S52"/>
    <mergeCell ref="J53:S53"/>
    <mergeCell ref="J54:S54"/>
    <mergeCell ref="J55:S55"/>
    <mergeCell ref="J56:S56"/>
    <mergeCell ref="D325:M325"/>
    <mergeCell ref="D326:M326"/>
    <mergeCell ref="D327:M327"/>
    <mergeCell ref="D328:M328"/>
    <mergeCell ref="E243:N243"/>
    <mergeCell ref="E244:N244"/>
    <mergeCell ref="E245:N245"/>
    <mergeCell ref="E246:N246"/>
    <mergeCell ref="F221:O221"/>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F239:O239"/>
    <mergeCell ref="M269:U269"/>
    <mergeCell ref="M270:U270"/>
    <mergeCell ref="M271:U271"/>
    <mergeCell ref="M272:U272"/>
    <mergeCell ref="M273:U273"/>
    <mergeCell ref="D305:M305"/>
    <mergeCell ref="D306:M306"/>
    <mergeCell ref="D307:M307"/>
    <mergeCell ref="D308:M308"/>
    <mergeCell ref="D309:M309"/>
    <mergeCell ref="D310:M310"/>
    <mergeCell ref="D311:M311"/>
    <mergeCell ref="D312:M312"/>
    <mergeCell ref="D313:M313"/>
    <mergeCell ref="D314:M314"/>
    <mergeCell ref="D318:M318"/>
    <mergeCell ref="D319:M319"/>
    <mergeCell ref="D320:M320"/>
    <mergeCell ref="D321:M321"/>
    <mergeCell ref="D322:M322"/>
    <mergeCell ref="D323:M323"/>
    <mergeCell ref="D324:M324"/>
    <mergeCell ref="D285:M285"/>
    <mergeCell ref="D286:M286"/>
    <mergeCell ref="D287:M287"/>
    <mergeCell ref="D288:M288"/>
    <mergeCell ref="D289:M289"/>
    <mergeCell ref="D290:M290"/>
    <mergeCell ref="D291:M291"/>
    <mergeCell ref="D292:M292"/>
    <mergeCell ref="D296:M296"/>
    <mergeCell ref="D297:M297"/>
    <mergeCell ref="D298:M298"/>
    <mergeCell ref="D299:M299"/>
    <mergeCell ref="D300:M300"/>
    <mergeCell ref="D301:M301"/>
    <mergeCell ref="D302:M302"/>
    <mergeCell ref="D303:M303"/>
    <mergeCell ref="D304:M304"/>
    <mergeCell ref="C270:L270"/>
    <mergeCell ref="C271:L271"/>
    <mergeCell ref="C272:L272"/>
    <mergeCell ref="C273:L273"/>
    <mergeCell ref="D250:M250"/>
    <mergeCell ref="D251:M251"/>
    <mergeCell ref="D252:M252"/>
    <mergeCell ref="D253:M253"/>
    <mergeCell ref="D254:M254"/>
    <mergeCell ref="D277:M277"/>
    <mergeCell ref="D278:M278"/>
    <mergeCell ref="D279:M279"/>
    <mergeCell ref="D280:M280"/>
    <mergeCell ref="D281:M281"/>
    <mergeCell ref="D282:M282"/>
    <mergeCell ref="D283:M283"/>
    <mergeCell ref="D284:M284"/>
    <mergeCell ref="B328:C328"/>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58:I58"/>
    <mergeCell ref="B59:I59"/>
    <mergeCell ref="B60:I60"/>
    <mergeCell ref="B62:AO62"/>
    <mergeCell ref="B64:J64"/>
    <mergeCell ref="B65:J65"/>
    <mergeCell ref="B310:C310"/>
    <mergeCell ref="B311:C311"/>
    <mergeCell ref="B312:C312"/>
    <mergeCell ref="B313:C313"/>
    <mergeCell ref="B314:C314"/>
    <mergeCell ref="B316:AO316"/>
    <mergeCell ref="B318:C318"/>
    <mergeCell ref="B319:C319"/>
    <mergeCell ref="B32:I32"/>
    <mergeCell ref="B320:C320"/>
    <mergeCell ref="B321:C321"/>
    <mergeCell ref="B322:C322"/>
    <mergeCell ref="B323:C323"/>
    <mergeCell ref="B324:C324"/>
    <mergeCell ref="B325:C325"/>
    <mergeCell ref="B326:C326"/>
    <mergeCell ref="B327:C327"/>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292:C292"/>
    <mergeCell ref="B294:AO294"/>
    <mergeCell ref="B296:C296"/>
    <mergeCell ref="B297:C297"/>
    <mergeCell ref="B298:C298"/>
    <mergeCell ref="B299:C299"/>
    <mergeCell ref="B30:I30"/>
    <mergeCell ref="B300:C300"/>
    <mergeCell ref="B301:C301"/>
    <mergeCell ref="B302:C302"/>
    <mergeCell ref="B303:C303"/>
    <mergeCell ref="B304:C304"/>
    <mergeCell ref="B305:C305"/>
    <mergeCell ref="B306:C306"/>
    <mergeCell ref="B307:C307"/>
    <mergeCell ref="B308:C308"/>
    <mergeCell ref="B309:C309"/>
    <mergeCell ref="B31:I31"/>
    <mergeCell ref="B81:J81"/>
    <mergeCell ref="B82:J82"/>
    <mergeCell ref="B83:J83"/>
    <mergeCell ref="B84:J84"/>
    <mergeCell ref="B85:J85"/>
    <mergeCell ref="B86:J86"/>
    <mergeCell ref="B87:J87"/>
    <mergeCell ref="B88:J88"/>
    <mergeCell ref="B89:J89"/>
    <mergeCell ref="B90:J90"/>
    <mergeCell ref="B91:J91"/>
    <mergeCell ref="B92:J92"/>
    <mergeCell ref="B93:J93"/>
    <mergeCell ref="B94:J94"/>
    <mergeCell ref="B275:AO275"/>
    <mergeCell ref="B277:C277"/>
    <mergeCell ref="B278:C278"/>
    <mergeCell ref="B279:C279"/>
    <mergeCell ref="B28:AO28"/>
    <mergeCell ref="B280:C280"/>
    <mergeCell ref="B281:C281"/>
    <mergeCell ref="B282:C282"/>
    <mergeCell ref="B283:C283"/>
    <mergeCell ref="B284:C284"/>
    <mergeCell ref="B285:C285"/>
    <mergeCell ref="B286:C286"/>
    <mergeCell ref="B287:C287"/>
    <mergeCell ref="B288:C288"/>
    <mergeCell ref="B289:C289"/>
    <mergeCell ref="B290:C290"/>
    <mergeCell ref="B291:C291"/>
    <mergeCell ref="B95:J95"/>
    <mergeCell ref="B96:J96"/>
    <mergeCell ref="B98:AO98"/>
    <mergeCell ref="C258:L258"/>
    <mergeCell ref="C259:L259"/>
    <mergeCell ref="C260:L260"/>
    <mergeCell ref="C261:L261"/>
    <mergeCell ref="C262:L262"/>
    <mergeCell ref="C263:L263"/>
    <mergeCell ref="C264:L264"/>
    <mergeCell ref="C265:L265"/>
    <mergeCell ref="C266:L266"/>
    <mergeCell ref="C267:L267"/>
    <mergeCell ref="C268:L268"/>
    <mergeCell ref="C269:L269"/>
    <mergeCell ref="B237:E237"/>
    <mergeCell ref="B238:E238"/>
    <mergeCell ref="B239:E239"/>
    <mergeCell ref="B24:I24"/>
    <mergeCell ref="B241:AO241"/>
    <mergeCell ref="B243:D243"/>
    <mergeCell ref="B244:D244"/>
    <mergeCell ref="B245:D245"/>
    <mergeCell ref="B246:D246"/>
    <mergeCell ref="B248:AO248"/>
    <mergeCell ref="B25:I25"/>
    <mergeCell ref="B250:C250"/>
    <mergeCell ref="B251:C251"/>
    <mergeCell ref="B252:C252"/>
    <mergeCell ref="B253:C253"/>
    <mergeCell ref="B254:C254"/>
    <mergeCell ref="B256:AO256"/>
    <mergeCell ref="B26:I26"/>
    <mergeCell ref="G213:P213"/>
    <mergeCell ref="G214:P214"/>
    <mergeCell ref="G215:P215"/>
    <mergeCell ref="G216:P216"/>
    <mergeCell ref="G217:P217"/>
    <mergeCell ref="H190:Q190"/>
    <mergeCell ref="H191:Q191"/>
    <mergeCell ref="H192:Q192"/>
    <mergeCell ref="H193:Q193"/>
    <mergeCell ref="H194:Q194"/>
    <mergeCell ref="H195:Q195"/>
    <mergeCell ref="H196:Q196"/>
    <mergeCell ref="H197:Q197"/>
    <mergeCell ref="H198:Q198"/>
    <mergeCell ref="B221:E221"/>
    <mergeCell ref="B222:E222"/>
    <mergeCell ref="B223:E223"/>
    <mergeCell ref="B224:E224"/>
    <mergeCell ref="B225:E225"/>
    <mergeCell ref="B226:E226"/>
    <mergeCell ref="B227:E227"/>
    <mergeCell ref="B228:E228"/>
    <mergeCell ref="B229:E229"/>
    <mergeCell ref="B23:I23"/>
    <mergeCell ref="B230:E230"/>
    <mergeCell ref="B231:E231"/>
    <mergeCell ref="B232:E232"/>
    <mergeCell ref="B233:E233"/>
    <mergeCell ref="B234:E234"/>
    <mergeCell ref="B235:E235"/>
    <mergeCell ref="B236:E236"/>
    <mergeCell ref="H199:Q199"/>
    <mergeCell ref="H200:Q200"/>
    <mergeCell ref="H201:Q201"/>
    <mergeCell ref="H202:Q202"/>
    <mergeCell ref="H203:Q203"/>
    <mergeCell ref="H204:Q204"/>
    <mergeCell ref="H205:Q205"/>
    <mergeCell ref="H206:Q206"/>
    <mergeCell ref="H207:Q207"/>
    <mergeCell ref="H208:Q208"/>
    <mergeCell ref="H209:Q209"/>
    <mergeCell ref="I180:R180"/>
    <mergeCell ref="I181:R181"/>
    <mergeCell ref="I182:R182"/>
    <mergeCell ref="I183:R183"/>
    <mergeCell ref="B201:G201"/>
    <mergeCell ref="B202:G202"/>
    <mergeCell ref="B203:G203"/>
    <mergeCell ref="B204:G204"/>
    <mergeCell ref="B205:G205"/>
    <mergeCell ref="B206:G206"/>
    <mergeCell ref="B207:G207"/>
    <mergeCell ref="B208:G208"/>
    <mergeCell ref="B209:G209"/>
    <mergeCell ref="B21:I21"/>
    <mergeCell ref="B211:AO211"/>
    <mergeCell ref="B213:F213"/>
    <mergeCell ref="B214:F214"/>
    <mergeCell ref="B215:F215"/>
    <mergeCell ref="B216:F216"/>
    <mergeCell ref="B217:F217"/>
    <mergeCell ref="B219:AO219"/>
    <mergeCell ref="B22:I22"/>
    <mergeCell ref="I184:R184"/>
    <mergeCell ref="I185:R185"/>
    <mergeCell ref="I186:R186"/>
    <mergeCell ref="J100:S100"/>
    <mergeCell ref="J101:S101"/>
    <mergeCell ref="J102:S102"/>
    <mergeCell ref="J103:S103"/>
    <mergeCell ref="J104:S104"/>
    <mergeCell ref="J105:S105"/>
    <mergeCell ref="J106:S106"/>
    <mergeCell ref="J107:S107"/>
    <mergeCell ref="J108:S108"/>
    <mergeCell ref="J109:S109"/>
    <mergeCell ref="J110:S110"/>
    <mergeCell ref="B184:H184"/>
    <mergeCell ref="B185:H185"/>
    <mergeCell ref="B186:H186"/>
    <mergeCell ref="B188:AO188"/>
    <mergeCell ref="B19:I19"/>
    <mergeCell ref="B190:G190"/>
    <mergeCell ref="B191:G191"/>
    <mergeCell ref="B192:G192"/>
    <mergeCell ref="B193:G193"/>
    <mergeCell ref="B194:G194"/>
    <mergeCell ref="B195:G195"/>
    <mergeCell ref="B196:G196"/>
    <mergeCell ref="B197:G197"/>
    <mergeCell ref="B198:G198"/>
    <mergeCell ref="B199:G199"/>
    <mergeCell ref="B20:I20"/>
    <mergeCell ref="B200:G200"/>
    <mergeCell ref="J111:S111"/>
    <mergeCell ref="J112:S112"/>
    <mergeCell ref="J113:S113"/>
    <mergeCell ref="J114:S114"/>
    <mergeCell ref="J115:S115"/>
    <mergeCell ref="J116:S116"/>
    <mergeCell ref="J117:S117"/>
    <mergeCell ref="J118:S118"/>
    <mergeCell ref="J119:S119"/>
    <mergeCell ref="J120:S120"/>
    <mergeCell ref="J121:S121"/>
    <mergeCell ref="J122:S122"/>
    <mergeCell ref="J123:S123"/>
    <mergeCell ref="J124:S124"/>
    <mergeCell ref="J125:S125"/>
    <mergeCell ref="B167:I167"/>
    <mergeCell ref="B168:I168"/>
    <mergeCell ref="B169:I169"/>
    <mergeCell ref="B17:I17"/>
    <mergeCell ref="B170:I170"/>
    <mergeCell ref="B171:I171"/>
    <mergeCell ref="B172:I172"/>
    <mergeCell ref="B173:I173"/>
    <mergeCell ref="B174:I174"/>
    <mergeCell ref="B175:I175"/>
    <mergeCell ref="B176:I176"/>
    <mergeCell ref="B178:AO178"/>
    <mergeCell ref="B18:I18"/>
    <mergeCell ref="B180:H180"/>
    <mergeCell ref="B181:H181"/>
    <mergeCell ref="B182:H182"/>
    <mergeCell ref="B183:H183"/>
    <mergeCell ref="J126:S126"/>
    <mergeCell ref="J127:S127"/>
    <mergeCell ref="J128:S128"/>
    <mergeCell ref="J129:S129"/>
    <mergeCell ref="J130:S130"/>
    <mergeCell ref="J131:S131"/>
    <mergeCell ref="J132:S132"/>
    <mergeCell ref="J133:S133"/>
    <mergeCell ref="J134:S134"/>
    <mergeCell ref="J135:S135"/>
    <mergeCell ref="J136:S136"/>
    <mergeCell ref="J137:S137"/>
    <mergeCell ref="J138:S138"/>
    <mergeCell ref="J139:S139"/>
    <mergeCell ref="J140:S14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63:I163"/>
    <mergeCell ref="B164:I164"/>
    <mergeCell ref="B165:I165"/>
    <mergeCell ref="B166:I166"/>
    <mergeCell ref="B134:I134"/>
    <mergeCell ref="B135:I135"/>
    <mergeCell ref="B136:I136"/>
    <mergeCell ref="B137:I137"/>
    <mergeCell ref="B138:I138"/>
    <mergeCell ref="B139:I139"/>
    <mergeCell ref="B14:I14"/>
    <mergeCell ref="B140:I140"/>
    <mergeCell ref="B141:I141"/>
    <mergeCell ref="B143:AO143"/>
    <mergeCell ref="B145:I145"/>
    <mergeCell ref="B146:I146"/>
    <mergeCell ref="B147:I147"/>
    <mergeCell ref="B148:I148"/>
    <mergeCell ref="B149:I149"/>
    <mergeCell ref="B15:I15"/>
    <mergeCell ref="B150:I150"/>
    <mergeCell ref="J14:S14"/>
    <mergeCell ref="J141:S141"/>
    <mergeCell ref="J145:Q145"/>
    <mergeCell ref="J146:Q146"/>
    <mergeCell ref="J147:Q147"/>
    <mergeCell ref="J148:Q148"/>
    <mergeCell ref="J149:Q149"/>
    <mergeCell ref="J15:S15"/>
    <mergeCell ref="J150:Q150"/>
    <mergeCell ref="J57:S57"/>
    <mergeCell ref="J58:S58"/>
    <mergeCell ref="J59:S59"/>
    <mergeCell ref="J60:S60"/>
    <mergeCell ref="K64:S64"/>
    <mergeCell ref="K65:S65"/>
    <mergeCell ref="B118:I118"/>
    <mergeCell ref="B119:I119"/>
    <mergeCell ref="B120:I120"/>
    <mergeCell ref="B121:I121"/>
    <mergeCell ref="B122:I122"/>
    <mergeCell ref="B123:I123"/>
    <mergeCell ref="B124:I124"/>
    <mergeCell ref="B125:I125"/>
    <mergeCell ref="B126:I126"/>
    <mergeCell ref="B127:I127"/>
    <mergeCell ref="B128:I128"/>
    <mergeCell ref="B129:I129"/>
    <mergeCell ref="B13:I13"/>
    <mergeCell ref="B130:I130"/>
    <mergeCell ref="B131:I131"/>
    <mergeCell ref="B132:I132"/>
    <mergeCell ref="B133:I133"/>
    <mergeCell ref="B102:I102"/>
    <mergeCell ref="B103:I103"/>
    <mergeCell ref="B104:I104"/>
    <mergeCell ref="B105:I105"/>
    <mergeCell ref="B106:I106"/>
    <mergeCell ref="B107:I107"/>
    <mergeCell ref="B108:I108"/>
    <mergeCell ref="B109:I109"/>
    <mergeCell ref="B11:AO11"/>
    <mergeCell ref="B110:I110"/>
    <mergeCell ref="B111:I111"/>
    <mergeCell ref="B112:I112"/>
    <mergeCell ref="B113:I113"/>
    <mergeCell ref="B114:I114"/>
    <mergeCell ref="B115:I115"/>
    <mergeCell ref="B116:I116"/>
    <mergeCell ref="B117:I117"/>
    <mergeCell ref="J13:S13"/>
    <mergeCell ref="K66:S66"/>
    <mergeCell ref="K67:S67"/>
    <mergeCell ref="K68:S68"/>
    <mergeCell ref="K69:S69"/>
    <mergeCell ref="K70:S70"/>
    <mergeCell ref="K71:S71"/>
    <mergeCell ref="K72:S72"/>
    <mergeCell ref="K73:S73"/>
    <mergeCell ref="K74:S74"/>
    <mergeCell ref="K75:S75"/>
    <mergeCell ref="K76:S76"/>
    <mergeCell ref="K77:S77"/>
    <mergeCell ref="K78:S78"/>
    <mergeCell ref="K79:S79"/>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AK60:AL60"/>
    <mergeCell ref="B1:K3"/>
    <mergeCell ref="B100:I100"/>
    <mergeCell ref="B101:I101"/>
    <mergeCell ref="B5:AO5"/>
    <mergeCell ref="B7:J9"/>
    <mergeCell ref="K80:S80"/>
    <mergeCell ref="K81:S81"/>
    <mergeCell ref="K82:S82"/>
    <mergeCell ref="K83:S83"/>
    <mergeCell ref="K84:S84"/>
    <mergeCell ref="K85:S85"/>
    <mergeCell ref="K86:S86"/>
    <mergeCell ref="K87:S87"/>
    <mergeCell ref="K88:S88"/>
    <mergeCell ref="K89:S89"/>
    <mergeCell ref="K90:S90"/>
    <mergeCell ref="K91:S91"/>
    <mergeCell ref="K92:S92"/>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90:AN90"/>
    <mergeCell ref="AH91:AN91"/>
    <mergeCell ref="AH92:AN92"/>
    <mergeCell ref="AH93:AN93"/>
    <mergeCell ref="AH94:AN94"/>
    <mergeCell ref="AH95:AN95"/>
    <mergeCell ref="AH96:AN96"/>
    <mergeCell ref="AJ190:AM190"/>
    <mergeCell ref="AJ191:AM191"/>
    <mergeCell ref="AJ192:AM192"/>
    <mergeCell ref="AJ193:AM193"/>
    <mergeCell ref="AJ194:AM194"/>
    <mergeCell ref="AJ195:AM195"/>
    <mergeCell ref="AJ196:AM196"/>
    <mergeCell ref="AJ197:AM197"/>
    <mergeCell ref="AJ198:AM198"/>
    <mergeCell ref="AJ199:AM199"/>
    <mergeCell ref="AH234:AM234"/>
    <mergeCell ref="AH235:AM235"/>
    <mergeCell ref="AH236:AM236"/>
    <mergeCell ref="AH237:AM237"/>
    <mergeCell ref="AH238:AM238"/>
    <mergeCell ref="AH239:AM239"/>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86:AN86"/>
    <mergeCell ref="AH87:AN87"/>
    <mergeCell ref="AH88:AN88"/>
    <mergeCell ref="AH89:AN89"/>
    <mergeCell ref="AH214:AM214"/>
    <mergeCell ref="AH215:AM215"/>
    <mergeCell ref="AH216:AM216"/>
    <mergeCell ref="AH217:AM217"/>
    <mergeCell ref="AH221:AM221"/>
    <mergeCell ref="AH222:AM222"/>
    <mergeCell ref="AH223:AM223"/>
    <mergeCell ref="AH224:AM224"/>
    <mergeCell ref="AH225:AM225"/>
    <mergeCell ref="AH226:AM226"/>
    <mergeCell ref="AH227:AM227"/>
    <mergeCell ref="AH228:AM228"/>
    <mergeCell ref="AH229:AM229"/>
    <mergeCell ref="AH230:AM230"/>
    <mergeCell ref="AH231:AM231"/>
    <mergeCell ref="AH232:AM232"/>
    <mergeCell ref="AH233:AM233"/>
    <mergeCell ref="AH126:AL126"/>
    <mergeCell ref="AH127:AL127"/>
    <mergeCell ref="AH128:AL128"/>
    <mergeCell ref="AH129:AL129"/>
    <mergeCell ref="AH130:AL130"/>
    <mergeCell ref="AH131:AL131"/>
    <mergeCell ref="AH132:AL132"/>
    <mergeCell ref="AH133:AL133"/>
    <mergeCell ref="AH134:AL134"/>
    <mergeCell ref="AH135:AL135"/>
    <mergeCell ref="AH136:AL136"/>
    <mergeCell ref="AH137:AL137"/>
    <mergeCell ref="AH138:AL138"/>
    <mergeCell ref="AH139:AL139"/>
    <mergeCell ref="AH140:AL140"/>
    <mergeCell ref="AH141:AL141"/>
    <mergeCell ref="AH213:AM213"/>
    <mergeCell ref="AJ200:AM200"/>
    <mergeCell ref="AJ201:AM201"/>
    <mergeCell ref="AJ202:AM202"/>
    <mergeCell ref="AJ203:AM203"/>
    <mergeCell ref="AJ204:AM204"/>
    <mergeCell ref="AJ205:AM205"/>
    <mergeCell ref="AJ206:AM206"/>
    <mergeCell ref="AJ207:AM207"/>
    <mergeCell ref="AJ208:AM208"/>
    <mergeCell ref="AJ209:AM209"/>
    <mergeCell ref="AG185:AM185"/>
    <mergeCell ref="AG186:AM186"/>
    <mergeCell ref="AG243:AM243"/>
    <mergeCell ref="AG244:AM244"/>
    <mergeCell ref="AG245:AM245"/>
    <mergeCell ref="AG246:AM246"/>
    <mergeCell ref="AH100:AL100"/>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F165:AM165"/>
    <mergeCell ref="AF166:AM166"/>
    <mergeCell ref="AF167:AM167"/>
    <mergeCell ref="AF168:AM168"/>
    <mergeCell ref="AF169:AM169"/>
    <mergeCell ref="AF170:AM170"/>
    <mergeCell ref="AF171:AM171"/>
    <mergeCell ref="AF172:AM172"/>
    <mergeCell ref="AF173:AM173"/>
    <mergeCell ref="AF174:AM174"/>
    <mergeCell ref="AF175:AM175"/>
    <mergeCell ref="AF176:AM176"/>
    <mergeCell ref="AG180:AM180"/>
    <mergeCell ref="AG181:AM181"/>
    <mergeCell ref="AG182:AM182"/>
    <mergeCell ref="AG183:AM183"/>
    <mergeCell ref="AG184:AM184"/>
    <mergeCell ref="AE314:AL314"/>
    <mergeCell ref="AE318:AM318"/>
    <mergeCell ref="AE319:AM319"/>
    <mergeCell ref="AE320:AM320"/>
    <mergeCell ref="AE321:AM321"/>
    <mergeCell ref="AE322:AM322"/>
    <mergeCell ref="AE323:AM323"/>
    <mergeCell ref="AE324:AM324"/>
    <mergeCell ref="AE325:AM325"/>
    <mergeCell ref="AE326:AM326"/>
    <mergeCell ref="AE327:AM327"/>
    <mergeCell ref="AE328:AM328"/>
    <mergeCell ref="AF145:AM145"/>
    <mergeCell ref="AF146:AM146"/>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313:AL313"/>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0:AL290"/>
    <mergeCell ref="AE291:AL291"/>
    <mergeCell ref="AE292:AL292"/>
    <mergeCell ref="AE296:AL296"/>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D273:AL273"/>
    <mergeCell ref="AE250:AL250"/>
    <mergeCell ref="AE251:AL251"/>
    <mergeCell ref="AE252:AL252"/>
    <mergeCell ref="AE253:AL253"/>
    <mergeCell ref="AE254:AL254"/>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38:AG138"/>
    <mergeCell ref="AC139:AG139"/>
    <mergeCell ref="AC14:AK14"/>
    <mergeCell ref="AC140:AG140"/>
    <mergeCell ref="AC141:AG141"/>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122:AG122"/>
    <mergeCell ref="AC123:AG123"/>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45:AJ45"/>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4:AE174"/>
    <mergeCell ref="AB175:AE175"/>
    <mergeCell ref="AB176:AE176"/>
    <mergeCell ref="AB180:AF180"/>
    <mergeCell ref="AB181:AF181"/>
    <mergeCell ref="AB182:AF182"/>
    <mergeCell ref="AB183:AF183"/>
    <mergeCell ref="AB184:AF184"/>
    <mergeCell ref="AB185:AF185"/>
    <mergeCell ref="AB186:AF186"/>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A207:AI207"/>
    <mergeCell ref="AA208:AI208"/>
    <mergeCell ref="AA209:AI209"/>
    <mergeCell ref="AB145:AE145"/>
    <mergeCell ref="AB146:AE146"/>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A190:AI190"/>
    <mergeCell ref="AA191:AI191"/>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s>
  <pageMargins left="0.7" right="0.7" top="0.75" bottom="0.75" header="0.3" footer="0.3"/>
  <pageSetup paperSize="9" scale="97" orientation="portrait" r:id="rId1"/>
  <headerFooter alignWithMargins="0">
    <oddFooter>&amp;R&amp;1#&amp;"Calibri"&amp;10&amp;K0078D7Classification : Internal</oddFooter>
  </headerFooter>
  <rowBreaks count="3" manualBreakCount="3">
    <brk id="97" max="16383" man="1"/>
    <brk id="187" max="16383" man="1"/>
    <brk id="27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60" zoomScaleNormal="100" workbookViewId="0">
      <selection activeCell="AT41" sqref="AT41"/>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62"/>
      <c r="C1" s="62"/>
    </row>
    <row r="2" spans="2:5" s="1" customFormat="1" ht="15.25" customHeight="1" x14ac:dyDescent="0.2">
      <c r="B2" s="62"/>
      <c r="C2" s="62"/>
      <c r="D2" s="68" t="s">
        <v>888</v>
      </c>
      <c r="E2" s="68"/>
    </row>
    <row r="3" spans="2:5" s="1" customFormat="1" ht="4.25" customHeight="1" x14ac:dyDescent="0.2">
      <c r="B3" s="62"/>
      <c r="C3" s="62"/>
    </row>
    <row r="4" spans="2:5" s="1" customFormat="1" ht="6.4" customHeight="1" x14ac:dyDescent="0.2"/>
    <row r="5" spans="2:5" s="1" customFormat="1" ht="22" customHeight="1" x14ac:dyDescent="0.2">
      <c r="B5" s="64" t="s">
        <v>1164</v>
      </c>
      <c r="C5" s="64"/>
      <c r="D5" s="64"/>
      <c r="E5" s="64"/>
    </row>
    <row r="6" spans="2:5" s="1" customFormat="1" ht="4.6500000000000004" customHeight="1" x14ac:dyDescent="0.2"/>
    <row r="7" spans="2:5" s="1" customFormat="1" ht="3.5" customHeight="1" x14ac:dyDescent="0.2">
      <c r="B7" s="57" t="s">
        <v>1034</v>
      </c>
    </row>
    <row r="8" spans="2:5" s="1" customFormat="1" ht="14.25" customHeight="1" x14ac:dyDescent="0.2">
      <c r="B8" s="57"/>
      <c r="D8" s="4">
        <v>44742</v>
      </c>
    </row>
    <row r="9" spans="2:5" s="1" customFormat="1" ht="1.75" customHeight="1" x14ac:dyDescent="0.2">
      <c r="B9" s="57"/>
    </row>
    <row r="10" spans="2:5" s="1" customFormat="1" ht="1.4" customHeight="1" x14ac:dyDescent="0.2"/>
    <row r="11" spans="2:5" s="1" customFormat="1" ht="12.75" customHeight="1" x14ac:dyDescent="0.2">
      <c r="B11" s="73" t="s">
        <v>1165</v>
      </c>
      <c r="C11" s="73"/>
      <c r="D11" s="73"/>
      <c r="E11" s="73"/>
    </row>
    <row r="12" spans="2:5" s="1" customFormat="1" ht="158.9" customHeight="1" x14ac:dyDescent="0.2"/>
    <row r="13" spans="2:5" s="1" customFormat="1" ht="12.75" customHeight="1" x14ac:dyDescent="0.2">
      <c r="B13" s="73" t="s">
        <v>1166</v>
      </c>
      <c r="C13" s="73"/>
      <c r="D13" s="73"/>
      <c r="E13" s="73"/>
    </row>
    <row r="14" spans="2:5" s="1" customFormat="1" ht="247.4" customHeight="1" x14ac:dyDescent="0.2"/>
    <row r="15" spans="2:5" s="1" customFormat="1" ht="12.75" customHeight="1" x14ac:dyDescent="0.2">
      <c r="B15" s="73" t="s">
        <v>1167</v>
      </c>
      <c r="C15" s="73"/>
      <c r="D15" s="73"/>
      <c r="E15" s="73"/>
    </row>
    <row r="16" spans="2:5" s="1" customFormat="1" ht="236.4" customHeight="1" x14ac:dyDescent="0.2"/>
    <row r="17" spans="2:5" s="1" customFormat="1" ht="12.75" customHeight="1" x14ac:dyDescent="0.2">
      <c r="B17" s="73" t="s">
        <v>1168</v>
      </c>
      <c r="C17" s="73"/>
      <c r="D17" s="73"/>
      <c r="E17" s="73"/>
    </row>
    <row r="18" spans="2:5" s="1" customFormat="1" ht="243.5" customHeight="1" x14ac:dyDescent="0.2"/>
    <row r="19" spans="2:5" s="1" customFormat="1" ht="12.75" customHeight="1" x14ac:dyDescent="0.2">
      <c r="B19" s="73" t="s">
        <v>1169</v>
      </c>
      <c r="C19" s="73"/>
      <c r="D19" s="73"/>
      <c r="E19" s="73"/>
    </row>
    <row r="20" spans="2:5" s="1" customFormat="1" ht="235" customHeight="1" x14ac:dyDescent="0.2"/>
    <row r="21" spans="2:5" s="1" customFormat="1" ht="12.75" customHeight="1" x14ac:dyDescent="0.2">
      <c r="B21" s="73" t="s">
        <v>1170</v>
      </c>
      <c r="C21" s="73"/>
      <c r="D21" s="73"/>
      <c r="E21" s="73"/>
    </row>
    <row r="22" spans="2:5" s="1" customFormat="1" ht="249.9" customHeight="1" x14ac:dyDescent="0.2"/>
    <row r="23" spans="2:5" s="1" customFormat="1" ht="13.15" customHeight="1" x14ac:dyDescent="0.2">
      <c r="B23" s="73" t="s">
        <v>1171</v>
      </c>
      <c r="C23" s="73"/>
      <c r="D23" s="73"/>
      <c r="E23" s="73"/>
    </row>
    <row r="24" spans="2:5" s="1" customFormat="1" ht="155.75" customHeight="1" x14ac:dyDescent="0.2"/>
    <row r="25" spans="2:5" s="1" customFormat="1" ht="12.75" customHeight="1" x14ac:dyDescent="0.2">
      <c r="B25" s="73" t="s">
        <v>1172</v>
      </c>
      <c r="C25" s="73"/>
      <c r="D25" s="73"/>
      <c r="E25" s="73"/>
    </row>
    <row r="26" spans="2:5" s="1" customFormat="1" ht="117.25" customHeight="1" x14ac:dyDescent="0.2"/>
    <row r="27" spans="2:5" s="1" customFormat="1" ht="12.75" customHeight="1" x14ac:dyDescent="0.2">
      <c r="B27" s="73" t="s">
        <v>1173</v>
      </c>
      <c r="C27" s="73"/>
      <c r="D27" s="73"/>
      <c r="E27" s="73"/>
    </row>
    <row r="28" spans="2:5" s="1" customFormat="1" ht="171" customHeight="1" x14ac:dyDescent="0.2"/>
    <row r="29" spans="2:5" s="1" customFormat="1" ht="12.75" customHeight="1" x14ac:dyDescent="0.2">
      <c r="B29" s="73" t="s">
        <v>1174</v>
      </c>
      <c r="C29" s="73"/>
      <c r="D29" s="73"/>
      <c r="E29" s="73"/>
    </row>
    <row r="30" spans="2:5" s="1" customFormat="1" ht="130.15" customHeight="1" x14ac:dyDescent="0.2"/>
    <row r="31" spans="2:5" s="1" customFormat="1" ht="12.75" customHeight="1" x14ac:dyDescent="0.2">
      <c r="B31" s="73" t="s">
        <v>1175</v>
      </c>
      <c r="C31" s="73"/>
      <c r="D31" s="73"/>
      <c r="E31" s="73"/>
    </row>
    <row r="32" spans="2:5" s="1" customFormat="1" ht="128.75" customHeight="1" x14ac:dyDescent="0.2"/>
    <row r="33" spans="2:5" s="1" customFormat="1" ht="12.75" customHeight="1" x14ac:dyDescent="0.2">
      <c r="B33" s="73" t="s">
        <v>1176</v>
      </c>
      <c r="C33" s="73"/>
      <c r="D33" s="73"/>
      <c r="E33" s="73"/>
    </row>
    <row r="34" spans="2:5" s="1" customFormat="1" ht="212.25" customHeight="1" x14ac:dyDescent="0.2"/>
    <row r="35" spans="2:5" s="1" customFormat="1" ht="12.75" customHeight="1" x14ac:dyDescent="0.2">
      <c r="B35" s="73" t="s">
        <v>1177</v>
      </c>
      <c r="C35" s="73"/>
      <c r="D35" s="73"/>
      <c r="E35" s="73"/>
    </row>
    <row r="36" spans="2:5" s="1" customFormat="1" ht="185.9" customHeight="1" x14ac:dyDescent="0.2"/>
    <row r="37" spans="2:5" s="1" customFormat="1" ht="12.75" customHeight="1" x14ac:dyDescent="0.2">
      <c r="B37" s="73" t="s">
        <v>1178</v>
      </c>
      <c r="C37" s="73"/>
      <c r="D37" s="73"/>
      <c r="E37" s="73"/>
    </row>
    <row r="38" spans="2:5" s="1" customFormat="1" ht="279.39999999999998" customHeight="1" x14ac:dyDescent="0.2"/>
    <row r="39" spans="2:5" s="1" customFormat="1" ht="0.75" customHeight="1" x14ac:dyDescent="0.2">
      <c r="B39" s="73" t="s">
        <v>1179</v>
      </c>
      <c r="C39" s="73"/>
      <c r="D39" s="73"/>
      <c r="E39" s="73"/>
    </row>
    <row r="40" spans="2:5" s="1" customFormat="1" ht="12.75" customHeight="1" x14ac:dyDescent="0.2">
      <c r="B40" s="73"/>
      <c r="C40" s="73"/>
      <c r="D40" s="73"/>
      <c r="E40" s="73"/>
    </row>
    <row r="41" spans="2:5" s="1" customFormat="1" ht="279.39999999999998" customHeight="1" x14ac:dyDescent="0.2"/>
    <row r="42" spans="2:5" s="1" customFormat="1" ht="20.25" customHeight="1" x14ac:dyDescent="0.2"/>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97" orientation="portrait" r:id="rId1"/>
  <headerFooter alignWithMargins="0">
    <oddFooter>&amp;R&amp;1#&amp;"Calibri"&amp;10&amp;K0078D7Classification : Internal</oddFooter>
  </headerFooter>
  <rowBreaks count="3" manualBreakCount="3">
    <brk id="20" max="16383" man="1"/>
    <brk id="28" max="16383" man="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62"/>
      <c r="C1" s="62"/>
    </row>
    <row r="2" spans="2:8" s="1" customFormat="1" ht="15.25" customHeight="1" x14ac:dyDescent="0.2">
      <c r="B2" s="62"/>
      <c r="C2" s="62"/>
      <c r="D2" s="68" t="s">
        <v>888</v>
      </c>
      <c r="E2" s="68"/>
      <c r="F2" s="68"/>
      <c r="G2" s="68"/>
      <c r="H2" s="68"/>
    </row>
    <row r="3" spans="2:8" s="1" customFormat="1" ht="4.25" customHeight="1" x14ac:dyDescent="0.2">
      <c r="B3" s="62"/>
      <c r="C3" s="62"/>
    </row>
    <row r="4" spans="2:8" s="1" customFormat="1" ht="6" customHeight="1" x14ac:dyDescent="0.2"/>
    <row r="5" spans="2:8" s="1" customFormat="1" ht="22" customHeight="1" x14ac:dyDescent="0.2">
      <c r="B5" s="64" t="s">
        <v>1185</v>
      </c>
      <c r="C5" s="64"/>
      <c r="D5" s="64"/>
      <c r="E5" s="64"/>
      <c r="F5" s="64"/>
      <c r="G5" s="64"/>
      <c r="H5" s="64"/>
    </row>
    <row r="6" spans="2:8" s="1" customFormat="1" ht="9.65" customHeight="1" x14ac:dyDescent="0.2"/>
    <row r="7" spans="2:8" s="1" customFormat="1" ht="15.25" customHeight="1" x14ac:dyDescent="0.2">
      <c r="B7" s="9" t="s">
        <v>1034</v>
      </c>
      <c r="D7" s="4">
        <v>44742</v>
      </c>
    </row>
    <row r="8" spans="2:8" s="1" customFormat="1" ht="8.5" customHeight="1" x14ac:dyDescent="0.2"/>
    <row r="9" spans="2:8" s="1" customFormat="1" ht="12.75" customHeight="1" x14ac:dyDescent="0.2">
      <c r="B9" s="104" t="s">
        <v>1186</v>
      </c>
      <c r="C9" s="104"/>
      <c r="D9" s="104"/>
      <c r="E9" s="104"/>
      <c r="F9" s="104"/>
      <c r="G9" s="104"/>
    </row>
    <row r="10" spans="2:8" s="1" customFormat="1" ht="9.9" customHeight="1" x14ac:dyDescent="0.2"/>
    <row r="11" spans="2:8" s="1" customFormat="1" ht="9.9" customHeight="1" x14ac:dyDescent="0.2">
      <c r="B11" s="5"/>
      <c r="C11" s="105" t="s">
        <v>1041</v>
      </c>
      <c r="D11" s="105"/>
      <c r="E11" s="25" t="s">
        <v>1042</v>
      </c>
      <c r="F11" s="25" t="s">
        <v>1043</v>
      </c>
      <c r="G11" s="25" t="s">
        <v>1042</v>
      </c>
    </row>
    <row r="12" spans="2:8" s="1" customFormat="1" ht="9.9" customHeight="1" x14ac:dyDescent="0.2">
      <c r="B12" s="8" t="s">
        <v>1180</v>
      </c>
      <c r="C12" s="106">
        <v>15218314969.260201</v>
      </c>
      <c r="D12" s="106"/>
      <c r="E12" s="42">
        <v>0.99855549079069705</v>
      </c>
      <c r="F12" s="43">
        <v>224258</v>
      </c>
      <c r="G12" s="42">
        <v>0.99890425114920001</v>
      </c>
    </row>
    <row r="13" spans="2:8" s="1" customFormat="1" ht="1.75" customHeight="1" x14ac:dyDescent="0.2"/>
    <row r="14" spans="2:8" s="1" customFormat="1" ht="9.9" customHeight="1" x14ac:dyDescent="0.2">
      <c r="B14" s="8" t="s">
        <v>1181</v>
      </c>
      <c r="C14" s="106">
        <v>13336405.57</v>
      </c>
      <c r="D14" s="106"/>
      <c r="E14" s="42">
        <v>8.75073294003617E-4</v>
      </c>
      <c r="F14" s="43">
        <v>137</v>
      </c>
      <c r="G14" s="42">
        <v>6.1023411609592701E-4</v>
      </c>
    </row>
    <row r="15" spans="2:8" s="1" customFormat="1" ht="11" customHeight="1" x14ac:dyDescent="0.2">
      <c r="B15" s="8" t="s">
        <v>1182</v>
      </c>
      <c r="C15" s="106">
        <v>3520771.97</v>
      </c>
      <c r="D15" s="106"/>
      <c r="E15" s="42">
        <v>2.31016784024176E-4</v>
      </c>
      <c r="F15" s="43">
        <v>45</v>
      </c>
      <c r="G15" s="42">
        <v>2.0044186295121701E-4</v>
      </c>
    </row>
    <row r="16" spans="2:8" s="1" customFormat="1" ht="11.75" customHeight="1" x14ac:dyDescent="0.2">
      <c r="B16" s="8" t="s">
        <v>1183</v>
      </c>
      <c r="C16" s="106">
        <v>2453637.16</v>
      </c>
      <c r="D16" s="106"/>
      <c r="E16" s="42">
        <v>1.6099632997970399E-4</v>
      </c>
      <c r="F16" s="43">
        <v>29</v>
      </c>
      <c r="G16" s="42">
        <v>1.2917364501300601E-4</v>
      </c>
    </row>
    <row r="17" spans="2:7" s="1" customFormat="1" ht="11.75" customHeight="1" x14ac:dyDescent="0.2">
      <c r="B17" s="8" t="s">
        <v>1184</v>
      </c>
      <c r="C17" s="106">
        <v>2703982</v>
      </c>
      <c r="D17" s="106"/>
      <c r="E17" s="42">
        <v>1.7742280131230901E-4</v>
      </c>
      <c r="F17" s="43">
        <v>35</v>
      </c>
      <c r="G17" s="42">
        <v>1.55899226739835E-4</v>
      </c>
    </row>
    <row r="18" spans="2:7" s="1" customFormat="1" ht="11" customHeight="1" x14ac:dyDescent="0.2">
      <c r="B18" s="6" t="s">
        <v>67</v>
      </c>
      <c r="C18" s="107">
        <v>15240329765.9599</v>
      </c>
      <c r="D18" s="107"/>
      <c r="E18" s="44">
        <v>1</v>
      </c>
      <c r="F18" s="45">
        <v>224504</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67"/>
  <sheetViews>
    <sheetView zoomScaleNormal="100" workbookViewId="0"/>
  </sheetViews>
  <sheetFormatPr defaultRowHeight="14.5" x14ac:dyDescent="0.25"/>
  <cols>
    <col min="1" max="1" width="0.453125" customWidth="1"/>
    <col min="2" max="2" width="0.54296875" customWidth="1"/>
    <col min="3" max="3" width="8.453125" customWidth="1"/>
    <col min="4" max="4" width="5.26953125" customWidth="1"/>
    <col min="5" max="5" width="0.54296875" customWidth="1"/>
    <col min="6" max="6" width="7.26953125" customWidth="1"/>
    <col min="7" max="7" width="4.54296875" customWidth="1"/>
    <col min="8" max="8" width="9.26953125" customWidth="1"/>
    <col min="9" max="9" width="2.26953125" customWidth="1"/>
    <col min="10" max="10" width="12.26953125" customWidth="1"/>
    <col min="11" max="11" width="12" customWidth="1"/>
    <col min="12" max="12" width="12.26953125" customWidth="1"/>
    <col min="13" max="13" width="0.90625" customWidth="1"/>
    <col min="14" max="14" width="5.54296875" customWidth="1"/>
    <col min="15" max="15" width="4.6328125" customWidth="1"/>
  </cols>
  <sheetData>
    <row r="1" spans="2:13" s="1" customFormat="1" ht="6" customHeight="1" x14ac:dyDescent="0.2">
      <c r="B1" s="62"/>
      <c r="C1" s="62"/>
      <c r="D1" s="62"/>
      <c r="E1" s="62"/>
      <c r="F1" s="62"/>
    </row>
    <row r="2" spans="2:13" s="1" customFormat="1" ht="15.25" customHeight="1" x14ac:dyDescent="0.2">
      <c r="B2" s="62"/>
      <c r="C2" s="62"/>
      <c r="D2" s="62"/>
      <c r="E2" s="62"/>
      <c r="F2" s="62"/>
      <c r="H2" s="68" t="s">
        <v>888</v>
      </c>
      <c r="I2" s="68"/>
      <c r="J2" s="68"/>
      <c r="K2" s="68"/>
      <c r="L2" s="68"/>
      <c r="M2" s="68"/>
    </row>
    <row r="3" spans="2:13" s="1" customFormat="1" ht="3.9" customHeight="1" x14ac:dyDescent="0.2">
      <c r="B3" s="62"/>
      <c r="C3" s="62"/>
      <c r="D3" s="62"/>
      <c r="E3" s="62"/>
      <c r="F3" s="62"/>
    </row>
    <row r="4" spans="2:13" s="1" customFormat="1" ht="1.4" customHeight="1" x14ac:dyDescent="0.2"/>
    <row r="5" spans="2:13" s="1" customFormat="1" ht="21.25" customHeight="1" x14ac:dyDescent="0.2">
      <c r="B5" s="64" t="s">
        <v>1196</v>
      </c>
      <c r="C5" s="64"/>
      <c r="D5" s="64"/>
      <c r="E5" s="64"/>
      <c r="F5" s="64"/>
      <c r="G5" s="64"/>
      <c r="H5" s="64"/>
      <c r="I5" s="64"/>
      <c r="J5" s="64"/>
      <c r="K5" s="64"/>
      <c r="L5" s="64"/>
      <c r="M5" s="64"/>
    </row>
    <row r="6" spans="2:13" s="1" customFormat="1" ht="1.4" customHeight="1" x14ac:dyDescent="0.2"/>
    <row r="7" spans="2:13" s="1" customFormat="1" ht="1.4" customHeight="1" x14ac:dyDescent="0.2">
      <c r="B7" s="57" t="s">
        <v>1034</v>
      </c>
      <c r="C7" s="57"/>
      <c r="D7" s="57"/>
    </row>
    <row r="8" spans="2:13" s="1" customFormat="1" ht="13.5" customHeight="1" x14ac:dyDescent="0.2">
      <c r="B8" s="57"/>
      <c r="C8" s="57"/>
      <c r="D8" s="57"/>
      <c r="G8" s="113">
        <v>44713</v>
      </c>
      <c r="H8" s="113"/>
    </row>
    <row r="9" spans="2:13" s="1" customFormat="1" ht="3.5" customHeight="1" x14ac:dyDescent="0.2"/>
    <row r="10" spans="2:13" s="1" customFormat="1" ht="11.75" customHeight="1" x14ac:dyDescent="0.2">
      <c r="B10" s="108" t="s">
        <v>1197</v>
      </c>
      <c r="C10" s="108"/>
      <c r="D10" s="108"/>
      <c r="E10" s="108"/>
      <c r="F10" s="109" t="s">
        <v>1198</v>
      </c>
      <c r="G10" s="109"/>
      <c r="H10" s="114" t="s">
        <v>1199</v>
      </c>
      <c r="I10" s="114"/>
      <c r="J10" s="114"/>
      <c r="K10" s="114"/>
      <c r="L10" s="114"/>
    </row>
    <row r="11" spans="2:13" s="1" customFormat="1" ht="18.149999999999999" customHeight="1" x14ac:dyDescent="0.2">
      <c r="B11" s="46" t="s">
        <v>1187</v>
      </c>
      <c r="C11" s="6" t="s">
        <v>1188</v>
      </c>
      <c r="D11" s="25" t="s">
        <v>1189</v>
      </c>
      <c r="E11" s="46" t="s">
        <v>1190</v>
      </c>
      <c r="F11" s="111" t="s">
        <v>1191</v>
      </c>
      <c r="G11" s="111"/>
      <c r="H11" s="105" t="s">
        <v>1192</v>
      </c>
      <c r="I11" s="105"/>
      <c r="J11" s="25" t="s">
        <v>1193</v>
      </c>
      <c r="K11" s="25" t="s">
        <v>1194</v>
      </c>
      <c r="L11" s="25" t="s">
        <v>1195</v>
      </c>
    </row>
    <row r="12" spans="2:13" s="1" customFormat="1" ht="8.5" customHeight="1" x14ac:dyDescent="0.2">
      <c r="B12" s="47">
        <v>44713</v>
      </c>
      <c r="C12" s="48">
        <v>44743</v>
      </c>
      <c r="D12" s="13">
        <v>1</v>
      </c>
      <c r="E12" s="49">
        <v>30</v>
      </c>
      <c r="F12" s="110">
        <v>11500000000</v>
      </c>
      <c r="G12" s="110"/>
      <c r="H12" s="93">
        <v>15141819303.4186</v>
      </c>
      <c r="I12" s="93"/>
      <c r="J12" s="13">
        <v>15116965417.2696</v>
      </c>
      <c r="K12" s="13">
        <v>15079758514.759199</v>
      </c>
      <c r="L12" s="13">
        <v>15017943645.405001</v>
      </c>
    </row>
    <row r="13" spans="2:13" s="1" customFormat="1" ht="8.5" customHeight="1" x14ac:dyDescent="0.2">
      <c r="B13" s="47">
        <v>44713</v>
      </c>
      <c r="C13" s="48">
        <v>44774</v>
      </c>
      <c r="D13" s="13">
        <v>2</v>
      </c>
      <c r="E13" s="49">
        <v>61</v>
      </c>
      <c r="F13" s="110">
        <v>11500000000</v>
      </c>
      <c r="G13" s="110"/>
      <c r="H13" s="93">
        <v>15045640690.2791</v>
      </c>
      <c r="I13" s="93"/>
      <c r="J13" s="13">
        <v>14995468038.622999</v>
      </c>
      <c r="K13" s="13">
        <v>14920517476.654699</v>
      </c>
      <c r="L13" s="13">
        <v>14796417899.530899</v>
      </c>
    </row>
    <row r="14" spans="2:13" s="1" customFormat="1" ht="8.5" customHeight="1" x14ac:dyDescent="0.2">
      <c r="B14" s="47">
        <v>44713</v>
      </c>
      <c r="C14" s="48">
        <v>44805</v>
      </c>
      <c r="D14" s="13">
        <v>3</v>
      </c>
      <c r="E14" s="49">
        <v>92</v>
      </c>
      <c r="F14" s="110">
        <v>11500000000</v>
      </c>
      <c r="G14" s="110"/>
      <c r="H14" s="93">
        <v>14946475188.130501</v>
      </c>
      <c r="I14" s="93"/>
      <c r="J14" s="13">
        <v>14871367431.042601</v>
      </c>
      <c r="K14" s="13">
        <v>14759405239.7272</v>
      </c>
      <c r="L14" s="13">
        <v>14574651522.9198</v>
      </c>
    </row>
    <row r="15" spans="2:13" s="1" customFormat="1" ht="8.5" customHeight="1" x14ac:dyDescent="0.2">
      <c r="B15" s="47">
        <v>44713</v>
      </c>
      <c r="C15" s="48">
        <v>44835</v>
      </c>
      <c r="D15" s="13">
        <v>4</v>
      </c>
      <c r="E15" s="49">
        <v>122</v>
      </c>
      <c r="F15" s="110">
        <v>11500000000</v>
      </c>
      <c r="G15" s="110"/>
      <c r="H15" s="93">
        <v>14850201324.6745</v>
      </c>
      <c r="I15" s="93"/>
      <c r="J15" s="13">
        <v>14751324620.7243</v>
      </c>
      <c r="K15" s="13">
        <v>14604232578.7465</v>
      </c>
      <c r="L15" s="13">
        <v>14362305049.1556</v>
      </c>
    </row>
    <row r="16" spans="2:13" s="1" customFormat="1" ht="8.5" customHeight="1" x14ac:dyDescent="0.2">
      <c r="B16" s="47">
        <v>44713</v>
      </c>
      <c r="C16" s="48">
        <v>44866</v>
      </c>
      <c r="D16" s="13">
        <v>5</v>
      </c>
      <c r="E16" s="49">
        <v>153</v>
      </c>
      <c r="F16" s="110">
        <v>11500000000</v>
      </c>
      <c r="G16" s="110"/>
      <c r="H16" s="93">
        <v>14753665722.808599</v>
      </c>
      <c r="I16" s="93"/>
      <c r="J16" s="13">
        <v>14630575082.4834</v>
      </c>
      <c r="K16" s="13">
        <v>14447849547.767401</v>
      </c>
      <c r="L16" s="13">
        <v>14148331799.2267</v>
      </c>
    </row>
    <row r="17" spans="2:12" s="1" customFormat="1" ht="8.5" customHeight="1" x14ac:dyDescent="0.2">
      <c r="B17" s="47">
        <v>44713</v>
      </c>
      <c r="C17" s="48">
        <v>44896</v>
      </c>
      <c r="D17" s="13">
        <v>6</v>
      </c>
      <c r="E17" s="49">
        <v>183</v>
      </c>
      <c r="F17" s="110">
        <v>11500000000</v>
      </c>
      <c r="G17" s="110"/>
      <c r="H17" s="93">
        <v>14652025945.0874</v>
      </c>
      <c r="I17" s="93"/>
      <c r="J17" s="13">
        <v>14505934004.952</v>
      </c>
      <c r="K17" s="13">
        <v>14289508063.7579</v>
      </c>
      <c r="L17" s="13">
        <v>13935911732.729099</v>
      </c>
    </row>
    <row r="18" spans="2:12" s="1" customFormat="1" ht="8.5" customHeight="1" x14ac:dyDescent="0.2">
      <c r="B18" s="47">
        <v>44713</v>
      </c>
      <c r="C18" s="48">
        <v>44927</v>
      </c>
      <c r="D18" s="13">
        <v>7</v>
      </c>
      <c r="E18" s="49">
        <v>214</v>
      </c>
      <c r="F18" s="110">
        <v>11500000000</v>
      </c>
      <c r="G18" s="110"/>
      <c r="H18" s="93">
        <v>14554484178.1833</v>
      </c>
      <c r="I18" s="93"/>
      <c r="J18" s="13">
        <v>14384925455.271999</v>
      </c>
      <c r="K18" s="13">
        <v>14134266938.2225</v>
      </c>
      <c r="L18" s="13">
        <v>13726127154.7766</v>
      </c>
    </row>
    <row r="19" spans="2:12" s="1" customFormat="1" ht="8.5" customHeight="1" x14ac:dyDescent="0.2">
      <c r="B19" s="47">
        <v>44713</v>
      </c>
      <c r="C19" s="48">
        <v>44958</v>
      </c>
      <c r="D19" s="13">
        <v>8</v>
      </c>
      <c r="E19" s="49">
        <v>245</v>
      </c>
      <c r="F19" s="110">
        <v>11500000000</v>
      </c>
      <c r="G19" s="110"/>
      <c r="H19" s="93">
        <v>14455234458.1401</v>
      </c>
      <c r="I19" s="93"/>
      <c r="J19" s="13">
        <v>14262600463.223301</v>
      </c>
      <c r="K19" s="13">
        <v>13978432796.294901</v>
      </c>
      <c r="L19" s="13">
        <v>13517296219.5203</v>
      </c>
    </row>
    <row r="20" spans="2:12" s="1" customFormat="1" ht="8.5" customHeight="1" x14ac:dyDescent="0.2">
      <c r="B20" s="47">
        <v>44713</v>
      </c>
      <c r="C20" s="48">
        <v>44986</v>
      </c>
      <c r="D20" s="13">
        <v>9</v>
      </c>
      <c r="E20" s="49">
        <v>273</v>
      </c>
      <c r="F20" s="110">
        <v>11500000000</v>
      </c>
      <c r="G20" s="110"/>
      <c r="H20" s="93">
        <v>14355451871.0033</v>
      </c>
      <c r="I20" s="93"/>
      <c r="J20" s="13">
        <v>14142447228.180799</v>
      </c>
      <c r="K20" s="13">
        <v>13828830367.1528</v>
      </c>
      <c r="L20" s="13">
        <v>13321459500.478701</v>
      </c>
    </row>
    <row r="21" spans="2:12" s="1" customFormat="1" ht="8.5" customHeight="1" x14ac:dyDescent="0.2">
      <c r="B21" s="47">
        <v>44713</v>
      </c>
      <c r="C21" s="48">
        <v>45017</v>
      </c>
      <c r="D21" s="13">
        <v>10</v>
      </c>
      <c r="E21" s="49">
        <v>304</v>
      </c>
      <c r="F21" s="110">
        <v>11500000000</v>
      </c>
      <c r="G21" s="110"/>
      <c r="H21" s="93">
        <v>14260469952.9307</v>
      </c>
      <c r="I21" s="93"/>
      <c r="J21" s="13">
        <v>14025046710.503901</v>
      </c>
      <c r="K21" s="13">
        <v>13679155664.119301</v>
      </c>
      <c r="L21" s="13">
        <v>13121463319.608801</v>
      </c>
    </row>
    <row r="22" spans="2:12" s="1" customFormat="1" ht="8.5" customHeight="1" x14ac:dyDescent="0.2">
      <c r="B22" s="47">
        <v>44713</v>
      </c>
      <c r="C22" s="48">
        <v>45047</v>
      </c>
      <c r="D22" s="13">
        <v>11</v>
      </c>
      <c r="E22" s="49">
        <v>334</v>
      </c>
      <c r="F22" s="110">
        <v>11500000000</v>
      </c>
      <c r="G22" s="110"/>
      <c r="H22" s="93">
        <v>14158984261.864401</v>
      </c>
      <c r="I22" s="93"/>
      <c r="J22" s="13">
        <v>13902379447.7232</v>
      </c>
      <c r="K22" s="13">
        <v>13526140071.6833</v>
      </c>
      <c r="L22" s="13">
        <v>12921500329.243401</v>
      </c>
    </row>
    <row r="23" spans="2:12" s="1" customFormat="1" ht="8.5" customHeight="1" x14ac:dyDescent="0.2">
      <c r="B23" s="47">
        <v>44713</v>
      </c>
      <c r="C23" s="48">
        <v>45078</v>
      </c>
      <c r="D23" s="13">
        <v>12</v>
      </c>
      <c r="E23" s="49">
        <v>365</v>
      </c>
      <c r="F23" s="110">
        <v>11500000000</v>
      </c>
      <c r="G23" s="110"/>
      <c r="H23" s="93">
        <v>14059269792.9464</v>
      </c>
      <c r="I23" s="93"/>
      <c r="J23" s="13">
        <v>13781058708.7232</v>
      </c>
      <c r="K23" s="13">
        <v>13374003065.1327</v>
      </c>
      <c r="L23" s="13">
        <v>12722050068.770201</v>
      </c>
    </row>
    <row r="24" spans="2:12" s="1" customFormat="1" ht="8.5" customHeight="1" x14ac:dyDescent="0.2">
      <c r="B24" s="47">
        <v>44713</v>
      </c>
      <c r="C24" s="48">
        <v>45108</v>
      </c>
      <c r="D24" s="13">
        <v>13</v>
      </c>
      <c r="E24" s="49">
        <v>395</v>
      </c>
      <c r="F24" s="110">
        <v>11500000000</v>
      </c>
      <c r="G24" s="110"/>
      <c r="H24" s="93">
        <v>13958768403.985201</v>
      </c>
      <c r="I24" s="93"/>
      <c r="J24" s="13">
        <v>13660087460.877399</v>
      </c>
      <c r="K24" s="13">
        <v>13223976927.646999</v>
      </c>
      <c r="L24" s="13">
        <v>12527772217.111099</v>
      </c>
    </row>
    <row r="25" spans="2:12" s="1" customFormat="1" ht="8.5" customHeight="1" x14ac:dyDescent="0.2">
      <c r="B25" s="47">
        <v>44713</v>
      </c>
      <c r="C25" s="48">
        <v>45139</v>
      </c>
      <c r="D25" s="13">
        <v>14</v>
      </c>
      <c r="E25" s="49">
        <v>426</v>
      </c>
      <c r="F25" s="110">
        <v>11500000000</v>
      </c>
      <c r="G25" s="110"/>
      <c r="H25" s="93">
        <v>13861051208.609699</v>
      </c>
      <c r="I25" s="93"/>
      <c r="J25" s="13">
        <v>13541454826.6448</v>
      </c>
      <c r="K25" s="13">
        <v>13075792526.6201</v>
      </c>
      <c r="L25" s="13">
        <v>12334921958.224199</v>
      </c>
    </row>
    <row r="26" spans="2:12" s="1" customFormat="1" ht="8.5" customHeight="1" x14ac:dyDescent="0.2">
      <c r="B26" s="47">
        <v>44713</v>
      </c>
      <c r="C26" s="48">
        <v>45170</v>
      </c>
      <c r="D26" s="13">
        <v>15</v>
      </c>
      <c r="E26" s="49">
        <v>457</v>
      </c>
      <c r="F26" s="110">
        <v>11500000000</v>
      </c>
      <c r="G26" s="110"/>
      <c r="H26" s="93">
        <v>13762155962.0522</v>
      </c>
      <c r="I26" s="93"/>
      <c r="J26" s="13">
        <v>13422036379.6595</v>
      </c>
      <c r="K26" s="13">
        <v>12927519460.6101</v>
      </c>
      <c r="L26" s="13">
        <v>12143397317.995199</v>
      </c>
    </row>
    <row r="27" spans="2:12" s="1" customFormat="1" ht="8.5" customHeight="1" x14ac:dyDescent="0.2">
      <c r="B27" s="47">
        <v>44713</v>
      </c>
      <c r="C27" s="48">
        <v>45200</v>
      </c>
      <c r="D27" s="13">
        <v>16</v>
      </c>
      <c r="E27" s="49">
        <v>487</v>
      </c>
      <c r="F27" s="110">
        <v>11500000000</v>
      </c>
      <c r="G27" s="110"/>
      <c r="H27" s="93">
        <v>13665407704.436399</v>
      </c>
      <c r="I27" s="93"/>
      <c r="J27" s="13">
        <v>13305803026.071301</v>
      </c>
      <c r="K27" s="13">
        <v>12784026020.755199</v>
      </c>
      <c r="L27" s="13">
        <v>11959381888.2356</v>
      </c>
    </row>
    <row r="28" spans="2:12" s="1" customFormat="1" ht="8.5" customHeight="1" x14ac:dyDescent="0.2">
      <c r="B28" s="47">
        <v>44713</v>
      </c>
      <c r="C28" s="48">
        <v>45231</v>
      </c>
      <c r="D28" s="13">
        <v>17</v>
      </c>
      <c r="E28" s="49">
        <v>518</v>
      </c>
      <c r="F28" s="110">
        <v>11500000000</v>
      </c>
      <c r="G28" s="110"/>
      <c r="H28" s="93">
        <v>13565840529.3092</v>
      </c>
      <c r="I28" s="93"/>
      <c r="J28" s="13">
        <v>13186452760.1453</v>
      </c>
      <c r="K28" s="13">
        <v>12637135205.5861</v>
      </c>
      <c r="L28" s="13">
        <v>11771893915.9235</v>
      </c>
    </row>
    <row r="29" spans="2:12" s="1" customFormat="1" ht="8.5" customHeight="1" x14ac:dyDescent="0.2">
      <c r="B29" s="47">
        <v>44713</v>
      </c>
      <c r="C29" s="48">
        <v>45261</v>
      </c>
      <c r="D29" s="13">
        <v>18</v>
      </c>
      <c r="E29" s="49">
        <v>548</v>
      </c>
      <c r="F29" s="110">
        <v>11500000000</v>
      </c>
      <c r="G29" s="110"/>
      <c r="H29" s="93">
        <v>13464069225.554399</v>
      </c>
      <c r="I29" s="93"/>
      <c r="J29" s="13">
        <v>13066045676.0292</v>
      </c>
      <c r="K29" s="13">
        <v>12490924638.821899</v>
      </c>
      <c r="L29" s="13">
        <v>11587997138.315901</v>
      </c>
    </row>
    <row r="30" spans="2:12" s="1" customFormat="1" ht="8.5" customHeight="1" x14ac:dyDescent="0.2">
      <c r="B30" s="47">
        <v>44713</v>
      </c>
      <c r="C30" s="48">
        <v>45292</v>
      </c>
      <c r="D30" s="13">
        <v>19</v>
      </c>
      <c r="E30" s="49">
        <v>579</v>
      </c>
      <c r="F30" s="110">
        <v>11500000000</v>
      </c>
      <c r="G30" s="110"/>
      <c r="H30" s="93">
        <v>13368258953.801201</v>
      </c>
      <c r="I30" s="93"/>
      <c r="J30" s="13">
        <v>12951064455.612</v>
      </c>
      <c r="K30" s="13">
        <v>12349517041.8738</v>
      </c>
      <c r="L30" s="13">
        <v>11408285587.431101</v>
      </c>
    </row>
    <row r="31" spans="2:12" s="1" customFormat="1" ht="8.5" customHeight="1" x14ac:dyDescent="0.2">
      <c r="B31" s="47">
        <v>44713</v>
      </c>
      <c r="C31" s="48">
        <v>45323</v>
      </c>
      <c r="D31" s="13">
        <v>20</v>
      </c>
      <c r="E31" s="49">
        <v>610</v>
      </c>
      <c r="F31" s="110">
        <v>11500000000</v>
      </c>
      <c r="G31" s="110"/>
      <c r="H31" s="93">
        <v>13269509367.198</v>
      </c>
      <c r="I31" s="93"/>
      <c r="J31" s="13">
        <v>12833592926.384701</v>
      </c>
      <c r="K31" s="13">
        <v>12206379311.723101</v>
      </c>
      <c r="L31" s="13">
        <v>11228297002.691601</v>
      </c>
    </row>
    <row r="32" spans="2:12" s="1" customFormat="1" ht="8.5" customHeight="1" x14ac:dyDescent="0.2">
      <c r="B32" s="47">
        <v>44713</v>
      </c>
      <c r="C32" s="48">
        <v>45352</v>
      </c>
      <c r="D32" s="13">
        <v>21</v>
      </c>
      <c r="E32" s="49">
        <v>639</v>
      </c>
      <c r="F32" s="110">
        <v>11500000000</v>
      </c>
      <c r="G32" s="110"/>
      <c r="H32" s="93">
        <v>13171913910.427601</v>
      </c>
      <c r="I32" s="93"/>
      <c r="J32" s="13">
        <v>12718989814.1339</v>
      </c>
      <c r="K32" s="13">
        <v>12068593602.201401</v>
      </c>
      <c r="L32" s="13">
        <v>11057558373.739401</v>
      </c>
    </row>
    <row r="33" spans="2:12" s="1" customFormat="1" ht="8.5" customHeight="1" x14ac:dyDescent="0.2">
      <c r="B33" s="47">
        <v>44713</v>
      </c>
      <c r="C33" s="48">
        <v>45383</v>
      </c>
      <c r="D33" s="13">
        <v>22</v>
      </c>
      <c r="E33" s="49">
        <v>670</v>
      </c>
      <c r="F33" s="110">
        <v>11500000000</v>
      </c>
      <c r="G33" s="110"/>
      <c r="H33" s="93">
        <v>13074643720.4676</v>
      </c>
      <c r="I33" s="93"/>
      <c r="J33" s="13">
        <v>12603651274.164101</v>
      </c>
      <c r="K33" s="13">
        <v>11928738407.8953</v>
      </c>
      <c r="L33" s="13">
        <v>10883127371.141899</v>
      </c>
    </row>
    <row r="34" spans="2:12" s="1" customFormat="1" ht="8.5" customHeight="1" x14ac:dyDescent="0.2">
      <c r="B34" s="47">
        <v>44713</v>
      </c>
      <c r="C34" s="48">
        <v>45413</v>
      </c>
      <c r="D34" s="13">
        <v>23</v>
      </c>
      <c r="E34" s="49">
        <v>700</v>
      </c>
      <c r="F34" s="110">
        <v>11500000000</v>
      </c>
      <c r="G34" s="110"/>
      <c r="H34" s="93">
        <v>12977197266.6127</v>
      </c>
      <c r="I34" s="93"/>
      <c r="J34" s="13">
        <v>12489181635.5172</v>
      </c>
      <c r="K34" s="13">
        <v>11791305335.407</v>
      </c>
      <c r="L34" s="13">
        <v>10713642888.479099</v>
      </c>
    </row>
    <row r="35" spans="2:12" s="1" customFormat="1" ht="8.5" customHeight="1" x14ac:dyDescent="0.2">
      <c r="B35" s="47">
        <v>44713</v>
      </c>
      <c r="C35" s="48">
        <v>45444</v>
      </c>
      <c r="D35" s="13">
        <v>24</v>
      </c>
      <c r="E35" s="49">
        <v>731</v>
      </c>
      <c r="F35" s="110">
        <v>11500000000</v>
      </c>
      <c r="G35" s="110"/>
      <c r="H35" s="93">
        <v>12872289485.950899</v>
      </c>
      <c r="I35" s="93"/>
      <c r="J35" s="13">
        <v>12367207641.514999</v>
      </c>
      <c r="K35" s="13">
        <v>11646452215.990801</v>
      </c>
      <c r="L35" s="13">
        <v>10537207914.103001</v>
      </c>
    </row>
    <row r="36" spans="2:12" s="1" customFormat="1" ht="8.5" customHeight="1" x14ac:dyDescent="0.2">
      <c r="B36" s="47">
        <v>44713</v>
      </c>
      <c r="C36" s="48">
        <v>45474</v>
      </c>
      <c r="D36" s="13">
        <v>25</v>
      </c>
      <c r="E36" s="49">
        <v>761</v>
      </c>
      <c r="F36" s="110">
        <v>11500000000</v>
      </c>
      <c r="G36" s="110"/>
      <c r="H36" s="93">
        <v>12772194153.764099</v>
      </c>
      <c r="I36" s="93"/>
      <c r="J36" s="13">
        <v>12250898072.770901</v>
      </c>
      <c r="K36" s="13">
        <v>11508525663.5809</v>
      </c>
      <c r="L36" s="13">
        <v>10369735384.645901</v>
      </c>
    </row>
    <row r="37" spans="2:12" s="1" customFormat="1" ht="8.5" customHeight="1" x14ac:dyDescent="0.2">
      <c r="B37" s="47">
        <v>44713</v>
      </c>
      <c r="C37" s="48">
        <v>45505</v>
      </c>
      <c r="D37" s="13">
        <v>26</v>
      </c>
      <c r="E37" s="49">
        <v>792</v>
      </c>
      <c r="F37" s="110">
        <v>11500000000</v>
      </c>
      <c r="G37" s="110"/>
      <c r="H37" s="93">
        <v>12676605994.252899</v>
      </c>
      <c r="I37" s="93"/>
      <c r="J37" s="13">
        <v>12138588414.0996</v>
      </c>
      <c r="K37" s="13">
        <v>11374021445.8197</v>
      </c>
      <c r="L37" s="13">
        <v>10205132457.8344</v>
      </c>
    </row>
    <row r="38" spans="2:12" s="1" customFormat="1" ht="8.5" customHeight="1" x14ac:dyDescent="0.2">
      <c r="B38" s="47">
        <v>44713</v>
      </c>
      <c r="C38" s="48">
        <v>45536</v>
      </c>
      <c r="D38" s="13">
        <v>27</v>
      </c>
      <c r="E38" s="49">
        <v>823</v>
      </c>
      <c r="F38" s="110">
        <v>11500000000</v>
      </c>
      <c r="G38" s="110"/>
      <c r="H38" s="93">
        <v>12578690265.4006</v>
      </c>
      <c r="I38" s="93"/>
      <c r="J38" s="13">
        <v>12024399481.658199</v>
      </c>
      <c r="K38" s="13">
        <v>11238370509.3438</v>
      </c>
      <c r="L38" s="13">
        <v>10040713351.2808</v>
      </c>
    </row>
    <row r="39" spans="2:12" s="1" customFormat="1" ht="8.5" customHeight="1" x14ac:dyDescent="0.2">
      <c r="B39" s="47">
        <v>44713</v>
      </c>
      <c r="C39" s="48">
        <v>45566</v>
      </c>
      <c r="D39" s="13">
        <v>28</v>
      </c>
      <c r="E39" s="49">
        <v>853</v>
      </c>
      <c r="F39" s="110">
        <v>11500000000</v>
      </c>
      <c r="G39" s="110"/>
      <c r="H39" s="93">
        <v>12473938345.1719</v>
      </c>
      <c r="I39" s="93"/>
      <c r="J39" s="13">
        <v>11904690976.6716</v>
      </c>
      <c r="K39" s="13">
        <v>11099102022.796499</v>
      </c>
      <c r="L39" s="13">
        <v>9875637718.0398006</v>
      </c>
    </row>
    <row r="40" spans="2:12" s="1" customFormat="1" ht="8.5" customHeight="1" x14ac:dyDescent="0.2">
      <c r="B40" s="47">
        <v>44713</v>
      </c>
      <c r="C40" s="48">
        <v>45597</v>
      </c>
      <c r="D40" s="13">
        <v>29</v>
      </c>
      <c r="E40" s="49">
        <v>884</v>
      </c>
      <c r="F40" s="110">
        <v>11500000000</v>
      </c>
      <c r="G40" s="110"/>
      <c r="H40" s="93">
        <v>12371320216.2087</v>
      </c>
      <c r="I40" s="93"/>
      <c r="J40" s="13">
        <v>11786730687.7852</v>
      </c>
      <c r="K40" s="13">
        <v>10961176487.7714</v>
      </c>
      <c r="L40" s="13">
        <v>9711606928.9966393</v>
      </c>
    </row>
    <row r="41" spans="2:12" s="1" customFormat="1" ht="8.5" customHeight="1" x14ac:dyDescent="0.2">
      <c r="B41" s="47">
        <v>44713</v>
      </c>
      <c r="C41" s="48">
        <v>45627</v>
      </c>
      <c r="D41" s="13">
        <v>30</v>
      </c>
      <c r="E41" s="49">
        <v>914</v>
      </c>
      <c r="F41" s="110">
        <v>11500000000</v>
      </c>
      <c r="G41" s="110"/>
      <c r="H41" s="93">
        <v>12266307726.435699</v>
      </c>
      <c r="I41" s="93"/>
      <c r="J41" s="13">
        <v>11667497819.6826</v>
      </c>
      <c r="K41" s="13">
        <v>10823589324.042801</v>
      </c>
      <c r="L41" s="13">
        <v>9550394576.2124996</v>
      </c>
    </row>
    <row r="42" spans="2:12" s="1" customFormat="1" ht="8.5" customHeight="1" x14ac:dyDescent="0.2">
      <c r="B42" s="47">
        <v>44713</v>
      </c>
      <c r="C42" s="48">
        <v>45658</v>
      </c>
      <c r="D42" s="13">
        <v>31</v>
      </c>
      <c r="E42" s="49">
        <v>945</v>
      </c>
      <c r="F42" s="110">
        <v>11500000000</v>
      </c>
      <c r="G42" s="110"/>
      <c r="H42" s="93">
        <v>12167043864.7684</v>
      </c>
      <c r="I42" s="93"/>
      <c r="J42" s="13">
        <v>11553450967.249201</v>
      </c>
      <c r="K42" s="13">
        <v>10690533915.129499</v>
      </c>
      <c r="L42" s="13">
        <v>9393036814.7984905</v>
      </c>
    </row>
    <row r="43" spans="2:12" s="1" customFormat="1" ht="8.5" customHeight="1" x14ac:dyDescent="0.2">
      <c r="B43" s="47">
        <v>44713</v>
      </c>
      <c r="C43" s="48">
        <v>45689</v>
      </c>
      <c r="D43" s="13">
        <v>32</v>
      </c>
      <c r="E43" s="49">
        <v>976</v>
      </c>
      <c r="F43" s="110">
        <v>11500000000</v>
      </c>
      <c r="G43" s="110"/>
      <c r="H43" s="93">
        <v>12066463152.720301</v>
      </c>
      <c r="I43" s="93"/>
      <c r="J43" s="13">
        <v>11438509095.296801</v>
      </c>
      <c r="K43" s="13">
        <v>10557259209.854</v>
      </c>
      <c r="L43" s="13">
        <v>9236648848.0491409</v>
      </c>
    </row>
    <row r="44" spans="2:12" s="1" customFormat="1" ht="8.5" customHeight="1" x14ac:dyDescent="0.2">
      <c r="B44" s="47">
        <v>44713</v>
      </c>
      <c r="C44" s="48">
        <v>45717</v>
      </c>
      <c r="D44" s="13">
        <v>33</v>
      </c>
      <c r="E44" s="49">
        <v>1004</v>
      </c>
      <c r="F44" s="110">
        <v>11500000000</v>
      </c>
      <c r="G44" s="110"/>
      <c r="H44" s="93">
        <v>11970354314.989799</v>
      </c>
      <c r="I44" s="93"/>
      <c r="J44" s="13">
        <v>11330016941.977501</v>
      </c>
      <c r="K44" s="13">
        <v>10433101641.497299</v>
      </c>
      <c r="L44" s="13">
        <v>9093094364.8150597</v>
      </c>
    </row>
    <row r="45" spans="2:12" s="1" customFormat="1" ht="8.5" customHeight="1" x14ac:dyDescent="0.2">
      <c r="B45" s="47">
        <v>44713</v>
      </c>
      <c r="C45" s="48">
        <v>45748</v>
      </c>
      <c r="D45" s="13">
        <v>34</v>
      </c>
      <c r="E45" s="49">
        <v>1035</v>
      </c>
      <c r="F45" s="110">
        <v>11500000000</v>
      </c>
      <c r="G45" s="110"/>
      <c r="H45" s="93">
        <v>11877500522.0886</v>
      </c>
      <c r="I45" s="93"/>
      <c r="J45" s="13">
        <v>11223062748.1308</v>
      </c>
      <c r="K45" s="13">
        <v>10308331184.864</v>
      </c>
      <c r="L45" s="13">
        <v>8946295567.9307995</v>
      </c>
    </row>
    <row r="46" spans="2:12" s="1" customFormat="1" ht="8.5" customHeight="1" x14ac:dyDescent="0.2">
      <c r="B46" s="47">
        <v>44713</v>
      </c>
      <c r="C46" s="48">
        <v>45778</v>
      </c>
      <c r="D46" s="13">
        <v>35</v>
      </c>
      <c r="E46" s="49">
        <v>1065</v>
      </c>
      <c r="F46" s="110">
        <v>11500000000</v>
      </c>
      <c r="G46" s="110"/>
      <c r="H46" s="93">
        <v>11780427670.5432</v>
      </c>
      <c r="I46" s="93"/>
      <c r="J46" s="13">
        <v>11113067453.0644</v>
      </c>
      <c r="K46" s="13">
        <v>10182178112.627399</v>
      </c>
      <c r="L46" s="13">
        <v>8800587239.0629406</v>
      </c>
    </row>
    <row r="47" spans="2:12" s="1" customFormat="1" ht="8.5" customHeight="1" x14ac:dyDescent="0.2">
      <c r="B47" s="47">
        <v>44713</v>
      </c>
      <c r="C47" s="48">
        <v>45809</v>
      </c>
      <c r="D47" s="13">
        <v>36</v>
      </c>
      <c r="E47" s="49">
        <v>1096</v>
      </c>
      <c r="F47" s="110">
        <v>11500000000</v>
      </c>
      <c r="G47" s="110"/>
      <c r="H47" s="93">
        <v>11681205743.235701</v>
      </c>
      <c r="I47" s="93"/>
      <c r="J47" s="13">
        <v>11000776608.888599</v>
      </c>
      <c r="K47" s="13">
        <v>10053659626.466999</v>
      </c>
      <c r="L47" s="13">
        <v>8652702263.9461193</v>
      </c>
    </row>
    <row r="48" spans="2:12" s="1" customFormat="1" ht="8.5" customHeight="1" x14ac:dyDescent="0.2">
      <c r="B48" s="47">
        <v>44713</v>
      </c>
      <c r="C48" s="48">
        <v>45839</v>
      </c>
      <c r="D48" s="13">
        <v>37</v>
      </c>
      <c r="E48" s="49">
        <v>1126</v>
      </c>
      <c r="F48" s="110">
        <v>11500000000</v>
      </c>
      <c r="G48" s="110"/>
      <c r="H48" s="93">
        <v>11582408444.881901</v>
      </c>
      <c r="I48" s="93"/>
      <c r="J48" s="13">
        <v>10889830213.9923</v>
      </c>
      <c r="K48" s="13">
        <v>9927770021.6618996</v>
      </c>
      <c r="L48" s="13">
        <v>8509330146.76618</v>
      </c>
    </row>
    <row r="49" spans="2:12" s="1" customFormat="1" ht="8.5" customHeight="1" x14ac:dyDescent="0.2">
      <c r="B49" s="47">
        <v>44713</v>
      </c>
      <c r="C49" s="48">
        <v>45870</v>
      </c>
      <c r="D49" s="13">
        <v>38</v>
      </c>
      <c r="E49" s="49">
        <v>1157</v>
      </c>
      <c r="F49" s="110">
        <v>11500000000</v>
      </c>
      <c r="G49" s="110"/>
      <c r="H49" s="93">
        <v>11489493141.7376</v>
      </c>
      <c r="I49" s="93"/>
      <c r="J49" s="13">
        <v>10784149056.5632</v>
      </c>
      <c r="K49" s="13">
        <v>9806421910.2973003</v>
      </c>
      <c r="L49" s="13">
        <v>8369718655.9602003</v>
      </c>
    </row>
    <row r="50" spans="2:12" s="1" customFormat="1" ht="8.5" customHeight="1" x14ac:dyDescent="0.2">
      <c r="B50" s="47">
        <v>44713</v>
      </c>
      <c r="C50" s="48">
        <v>45901</v>
      </c>
      <c r="D50" s="13">
        <v>39</v>
      </c>
      <c r="E50" s="49">
        <v>1188</v>
      </c>
      <c r="F50" s="110">
        <v>11500000000</v>
      </c>
      <c r="G50" s="110"/>
      <c r="H50" s="93">
        <v>11387048807.172199</v>
      </c>
      <c r="I50" s="93"/>
      <c r="J50" s="13">
        <v>10669866187.820101</v>
      </c>
      <c r="K50" s="13">
        <v>9677824854.8730507</v>
      </c>
      <c r="L50" s="13">
        <v>8224976448.0314598</v>
      </c>
    </row>
    <row r="51" spans="2:12" s="1" customFormat="1" ht="8.5" customHeight="1" x14ac:dyDescent="0.2">
      <c r="B51" s="47">
        <v>44713</v>
      </c>
      <c r="C51" s="48">
        <v>45931</v>
      </c>
      <c r="D51" s="13">
        <v>40</v>
      </c>
      <c r="E51" s="49">
        <v>1218</v>
      </c>
      <c r="F51" s="110">
        <v>11500000000</v>
      </c>
      <c r="G51" s="110"/>
      <c r="H51" s="93">
        <v>11295870342.272499</v>
      </c>
      <c r="I51" s="93"/>
      <c r="J51" s="13">
        <v>10567056996.4723</v>
      </c>
      <c r="K51" s="13">
        <v>9560984243.5713291</v>
      </c>
      <c r="L51" s="13">
        <v>8092367380.1926804</v>
      </c>
    </row>
    <row r="52" spans="2:12" s="1" customFormat="1" ht="8.5" customHeight="1" x14ac:dyDescent="0.2">
      <c r="B52" s="47">
        <v>44713</v>
      </c>
      <c r="C52" s="48">
        <v>45962</v>
      </c>
      <c r="D52" s="13">
        <v>41</v>
      </c>
      <c r="E52" s="49">
        <v>1249</v>
      </c>
      <c r="F52" s="110">
        <v>11500000000</v>
      </c>
      <c r="G52" s="110"/>
      <c r="H52" s="93">
        <v>11204649224.629299</v>
      </c>
      <c r="I52" s="93"/>
      <c r="J52" s="13">
        <v>10463943720.632099</v>
      </c>
      <c r="K52" s="13">
        <v>9443609939.7031593</v>
      </c>
      <c r="L52" s="13">
        <v>7959167573.6321201</v>
      </c>
    </row>
    <row r="53" spans="2:12" s="1" customFormat="1" ht="8.5" customHeight="1" x14ac:dyDescent="0.2">
      <c r="B53" s="47">
        <v>44713</v>
      </c>
      <c r="C53" s="48">
        <v>45992</v>
      </c>
      <c r="D53" s="13">
        <v>42</v>
      </c>
      <c r="E53" s="49">
        <v>1279</v>
      </c>
      <c r="F53" s="110">
        <v>11500000000</v>
      </c>
      <c r="G53" s="110"/>
      <c r="H53" s="93">
        <v>11101591349.041901</v>
      </c>
      <c r="I53" s="93"/>
      <c r="J53" s="13">
        <v>10350681077.996799</v>
      </c>
      <c r="K53" s="13">
        <v>9318399811.7388191</v>
      </c>
      <c r="L53" s="13">
        <v>7821445645.16537</v>
      </c>
    </row>
    <row r="54" spans="2:12" s="1" customFormat="1" ht="8.5" customHeight="1" x14ac:dyDescent="0.2">
      <c r="B54" s="47">
        <v>44713</v>
      </c>
      <c r="C54" s="48">
        <v>46023</v>
      </c>
      <c r="D54" s="13">
        <v>43</v>
      </c>
      <c r="E54" s="49">
        <v>1310</v>
      </c>
      <c r="F54" s="110">
        <v>11500000000</v>
      </c>
      <c r="G54" s="110"/>
      <c r="H54" s="93">
        <v>11009905091.4967</v>
      </c>
      <c r="I54" s="93"/>
      <c r="J54" s="13">
        <v>10247785934.7621</v>
      </c>
      <c r="K54" s="13">
        <v>9202303456.2376099</v>
      </c>
      <c r="L54" s="13">
        <v>7691284238.9955196</v>
      </c>
    </row>
    <row r="55" spans="2:12" s="1" customFormat="1" ht="8.5" customHeight="1" x14ac:dyDescent="0.2">
      <c r="B55" s="47">
        <v>44713</v>
      </c>
      <c r="C55" s="48">
        <v>46054</v>
      </c>
      <c r="D55" s="13">
        <v>44</v>
      </c>
      <c r="E55" s="49">
        <v>1341</v>
      </c>
      <c r="F55" s="110">
        <v>9000000000</v>
      </c>
      <c r="G55" s="110"/>
      <c r="H55" s="93">
        <v>10918903052.2167</v>
      </c>
      <c r="I55" s="93"/>
      <c r="J55" s="13">
        <v>10145845827.3011</v>
      </c>
      <c r="K55" s="13">
        <v>9087592765.7990208</v>
      </c>
      <c r="L55" s="13">
        <v>7563238359.6722097</v>
      </c>
    </row>
    <row r="56" spans="2:12" s="1" customFormat="1" ht="8.5" customHeight="1" x14ac:dyDescent="0.2">
      <c r="B56" s="47">
        <v>44713</v>
      </c>
      <c r="C56" s="48">
        <v>46082</v>
      </c>
      <c r="D56" s="13">
        <v>45</v>
      </c>
      <c r="E56" s="49">
        <v>1369</v>
      </c>
      <c r="F56" s="110">
        <v>9000000000</v>
      </c>
      <c r="G56" s="110"/>
      <c r="H56" s="93">
        <v>10826043213.483999</v>
      </c>
      <c r="I56" s="93"/>
      <c r="J56" s="13">
        <v>10044148569.1996</v>
      </c>
      <c r="K56" s="13">
        <v>8975834631.6647091</v>
      </c>
      <c r="L56" s="13">
        <v>7441642189.9535904</v>
      </c>
    </row>
    <row r="57" spans="2:12" s="1" customFormat="1" ht="8.5" customHeight="1" x14ac:dyDescent="0.2">
      <c r="B57" s="47">
        <v>44713</v>
      </c>
      <c r="C57" s="48">
        <v>46113</v>
      </c>
      <c r="D57" s="13">
        <v>46</v>
      </c>
      <c r="E57" s="49">
        <v>1400</v>
      </c>
      <c r="F57" s="110">
        <v>9000000000</v>
      </c>
      <c r="G57" s="110"/>
      <c r="H57" s="93">
        <v>10736129023.997299</v>
      </c>
      <c r="I57" s="93"/>
      <c r="J57" s="13">
        <v>9943834164.14468</v>
      </c>
      <c r="K57" s="13">
        <v>8863590439.8513393</v>
      </c>
      <c r="L57" s="13">
        <v>7317458055.4092903</v>
      </c>
    </row>
    <row r="58" spans="2:12" s="1" customFormat="1" ht="8.5" customHeight="1" x14ac:dyDescent="0.2">
      <c r="B58" s="47">
        <v>44713</v>
      </c>
      <c r="C58" s="48">
        <v>46143</v>
      </c>
      <c r="D58" s="13">
        <v>47</v>
      </c>
      <c r="E58" s="49">
        <v>1430</v>
      </c>
      <c r="F58" s="110">
        <v>9000000000</v>
      </c>
      <c r="G58" s="110"/>
      <c r="H58" s="93">
        <v>10642838049.3559</v>
      </c>
      <c r="I58" s="93"/>
      <c r="J58" s="13">
        <v>9841247740.4005604</v>
      </c>
      <c r="K58" s="13">
        <v>8750557835.92803</v>
      </c>
      <c r="L58" s="13">
        <v>7194529278.6538897</v>
      </c>
    </row>
    <row r="59" spans="2:12" s="1" customFormat="1" ht="8.5" customHeight="1" x14ac:dyDescent="0.2">
      <c r="B59" s="47">
        <v>44713</v>
      </c>
      <c r="C59" s="48">
        <v>46174</v>
      </c>
      <c r="D59" s="13">
        <v>48</v>
      </c>
      <c r="E59" s="49">
        <v>1461</v>
      </c>
      <c r="F59" s="110">
        <v>9000000000</v>
      </c>
      <c r="G59" s="110"/>
      <c r="H59" s="93">
        <v>10548995057.7743</v>
      </c>
      <c r="I59" s="93"/>
      <c r="J59" s="13">
        <v>9737928446.1851997</v>
      </c>
      <c r="K59" s="13">
        <v>8636668426.7204704</v>
      </c>
      <c r="L59" s="13">
        <v>7070815594.7082596</v>
      </c>
    </row>
    <row r="60" spans="2:12" s="1" customFormat="1" ht="8.5" customHeight="1" x14ac:dyDescent="0.2">
      <c r="B60" s="47">
        <v>44713</v>
      </c>
      <c r="C60" s="48">
        <v>46204</v>
      </c>
      <c r="D60" s="13">
        <v>49</v>
      </c>
      <c r="E60" s="49">
        <v>1491</v>
      </c>
      <c r="F60" s="110">
        <v>9000000000</v>
      </c>
      <c r="G60" s="110"/>
      <c r="H60" s="93">
        <v>10457412659.992701</v>
      </c>
      <c r="I60" s="93"/>
      <c r="J60" s="13">
        <v>9637542286.5434895</v>
      </c>
      <c r="K60" s="13">
        <v>8526596894.1967001</v>
      </c>
      <c r="L60" s="13">
        <v>6952085096.3519402</v>
      </c>
    </row>
    <row r="61" spans="2:12" s="1" customFormat="1" ht="8.5" customHeight="1" x14ac:dyDescent="0.2">
      <c r="B61" s="47">
        <v>44713</v>
      </c>
      <c r="C61" s="48">
        <v>46235</v>
      </c>
      <c r="D61" s="13">
        <v>50</v>
      </c>
      <c r="E61" s="49">
        <v>1522</v>
      </c>
      <c r="F61" s="110">
        <v>9000000000</v>
      </c>
      <c r="G61" s="110"/>
      <c r="H61" s="93">
        <v>10366214565.492001</v>
      </c>
      <c r="I61" s="93"/>
      <c r="J61" s="13">
        <v>9537290769.9210396</v>
      </c>
      <c r="K61" s="13">
        <v>8416442318.81145</v>
      </c>
      <c r="L61" s="13">
        <v>6833206081.3538103</v>
      </c>
    </row>
    <row r="62" spans="2:12" s="1" customFormat="1" ht="8.5" customHeight="1" x14ac:dyDescent="0.2">
      <c r="B62" s="47">
        <v>44713</v>
      </c>
      <c r="C62" s="48">
        <v>46266</v>
      </c>
      <c r="D62" s="13">
        <v>51</v>
      </c>
      <c r="E62" s="49">
        <v>1553</v>
      </c>
      <c r="F62" s="110">
        <v>9000000000</v>
      </c>
      <c r="G62" s="110"/>
      <c r="H62" s="93">
        <v>10275289110.2866</v>
      </c>
      <c r="I62" s="93"/>
      <c r="J62" s="13">
        <v>9437602009.8122997</v>
      </c>
      <c r="K62" s="13">
        <v>8307288242.6225996</v>
      </c>
      <c r="L62" s="13">
        <v>6716018234.3783503</v>
      </c>
    </row>
    <row r="63" spans="2:12" s="1" customFormat="1" ht="8.5" customHeight="1" x14ac:dyDescent="0.2">
      <c r="B63" s="47">
        <v>44713</v>
      </c>
      <c r="C63" s="48">
        <v>46296</v>
      </c>
      <c r="D63" s="13">
        <v>52</v>
      </c>
      <c r="E63" s="49">
        <v>1583</v>
      </c>
      <c r="F63" s="110">
        <v>9000000000</v>
      </c>
      <c r="G63" s="110"/>
      <c r="H63" s="93">
        <v>10186622114.525999</v>
      </c>
      <c r="I63" s="93"/>
      <c r="J63" s="13">
        <v>9340806269.3875008</v>
      </c>
      <c r="K63" s="13">
        <v>8201848687.2418098</v>
      </c>
      <c r="L63" s="13">
        <v>6603594897.20609</v>
      </c>
    </row>
    <row r="64" spans="2:12" s="1" customFormat="1" ht="8.5" customHeight="1" x14ac:dyDescent="0.2">
      <c r="B64" s="47">
        <v>44713</v>
      </c>
      <c r="C64" s="48">
        <v>46327</v>
      </c>
      <c r="D64" s="13">
        <v>53</v>
      </c>
      <c r="E64" s="49">
        <v>1614</v>
      </c>
      <c r="F64" s="110">
        <v>9000000000</v>
      </c>
      <c r="G64" s="110"/>
      <c r="H64" s="93">
        <v>10095084245.2384</v>
      </c>
      <c r="I64" s="93"/>
      <c r="J64" s="13">
        <v>9241168639.7918301</v>
      </c>
      <c r="K64" s="13">
        <v>8093723738.5886002</v>
      </c>
      <c r="L64" s="13">
        <v>6488938626.8423595</v>
      </c>
    </row>
    <row r="65" spans="2:12" s="1" customFormat="1" ht="8.5" customHeight="1" x14ac:dyDescent="0.2">
      <c r="B65" s="47">
        <v>44713</v>
      </c>
      <c r="C65" s="48">
        <v>46357</v>
      </c>
      <c r="D65" s="13">
        <v>54</v>
      </c>
      <c r="E65" s="49">
        <v>1644</v>
      </c>
      <c r="F65" s="110">
        <v>9000000000</v>
      </c>
      <c r="G65" s="110"/>
      <c r="H65" s="93">
        <v>10002254756.361799</v>
      </c>
      <c r="I65" s="93"/>
      <c r="J65" s="13">
        <v>9141162308.5246391</v>
      </c>
      <c r="K65" s="13">
        <v>7986429614.7591696</v>
      </c>
      <c r="L65" s="13">
        <v>6376671462.4307404</v>
      </c>
    </row>
    <row r="66" spans="2:12" s="1" customFormat="1" ht="8.5" customHeight="1" x14ac:dyDescent="0.2">
      <c r="B66" s="47">
        <v>44713</v>
      </c>
      <c r="C66" s="48">
        <v>46388</v>
      </c>
      <c r="D66" s="13">
        <v>55</v>
      </c>
      <c r="E66" s="49">
        <v>1675</v>
      </c>
      <c r="F66" s="110">
        <v>9000000000</v>
      </c>
      <c r="G66" s="110"/>
      <c r="H66" s="93">
        <v>9911645836.8391609</v>
      </c>
      <c r="I66" s="93"/>
      <c r="J66" s="13">
        <v>9042990257.2656898</v>
      </c>
      <c r="K66" s="13">
        <v>7880565881.7758999</v>
      </c>
      <c r="L66" s="13">
        <v>6265495134.6073303</v>
      </c>
    </row>
    <row r="67" spans="2:12" s="1" customFormat="1" ht="8.5" customHeight="1" x14ac:dyDescent="0.2">
      <c r="B67" s="47">
        <v>44713</v>
      </c>
      <c r="C67" s="48">
        <v>46419</v>
      </c>
      <c r="D67" s="13">
        <v>56</v>
      </c>
      <c r="E67" s="49">
        <v>1706</v>
      </c>
      <c r="F67" s="110">
        <v>9000000000</v>
      </c>
      <c r="G67" s="110"/>
      <c r="H67" s="93">
        <v>9824063122.29772</v>
      </c>
      <c r="I67" s="93"/>
      <c r="J67" s="13">
        <v>8947881229.9139194</v>
      </c>
      <c r="K67" s="13">
        <v>7777851461.1701803</v>
      </c>
      <c r="L67" s="13">
        <v>6157639470.95924</v>
      </c>
    </row>
    <row r="68" spans="2:12" s="1" customFormat="1" ht="8.5" customHeight="1" x14ac:dyDescent="0.2">
      <c r="B68" s="47">
        <v>44713</v>
      </c>
      <c r="C68" s="48">
        <v>46447</v>
      </c>
      <c r="D68" s="13">
        <v>57</v>
      </c>
      <c r="E68" s="49">
        <v>1734</v>
      </c>
      <c r="F68" s="110">
        <v>9000000000</v>
      </c>
      <c r="G68" s="110"/>
      <c r="H68" s="93">
        <v>9739623961.5831299</v>
      </c>
      <c r="I68" s="93"/>
      <c r="J68" s="13">
        <v>8857382077.0424004</v>
      </c>
      <c r="K68" s="13">
        <v>7681498131.4614201</v>
      </c>
      <c r="L68" s="13">
        <v>6058087656.8113003</v>
      </c>
    </row>
    <row r="69" spans="2:12" s="1" customFormat="1" ht="8.5" customHeight="1" x14ac:dyDescent="0.2">
      <c r="B69" s="47">
        <v>44713</v>
      </c>
      <c r="C69" s="48">
        <v>46478</v>
      </c>
      <c r="D69" s="13">
        <v>58</v>
      </c>
      <c r="E69" s="49">
        <v>1765</v>
      </c>
      <c r="F69" s="110">
        <v>9000000000</v>
      </c>
      <c r="G69" s="110"/>
      <c r="H69" s="93">
        <v>9654404046.4967594</v>
      </c>
      <c r="I69" s="93"/>
      <c r="J69" s="13">
        <v>8764990286.9393902</v>
      </c>
      <c r="K69" s="13">
        <v>7582040191.3896599</v>
      </c>
      <c r="L69" s="13">
        <v>5954322119.1954699</v>
      </c>
    </row>
    <row r="70" spans="2:12" s="1" customFormat="1" ht="8.5" customHeight="1" x14ac:dyDescent="0.2">
      <c r="B70" s="47">
        <v>44713</v>
      </c>
      <c r="C70" s="48">
        <v>46508</v>
      </c>
      <c r="D70" s="13">
        <v>59</v>
      </c>
      <c r="E70" s="49">
        <v>1795</v>
      </c>
      <c r="F70" s="110">
        <v>6500000000</v>
      </c>
      <c r="G70" s="110"/>
      <c r="H70" s="93">
        <v>9570026271.8356209</v>
      </c>
      <c r="I70" s="93"/>
      <c r="J70" s="13">
        <v>8674124654.2397003</v>
      </c>
      <c r="K70" s="13">
        <v>7484970092.8149796</v>
      </c>
      <c r="L70" s="13">
        <v>5853995661.0228205</v>
      </c>
    </row>
    <row r="71" spans="2:12" s="1" customFormat="1" ht="8.5" customHeight="1" x14ac:dyDescent="0.2">
      <c r="B71" s="47">
        <v>44713</v>
      </c>
      <c r="C71" s="48">
        <v>46539</v>
      </c>
      <c r="D71" s="13">
        <v>60</v>
      </c>
      <c r="E71" s="49">
        <v>1826</v>
      </c>
      <c r="F71" s="110">
        <v>6500000000</v>
      </c>
      <c r="G71" s="110"/>
      <c r="H71" s="93">
        <v>9485832570.5635204</v>
      </c>
      <c r="I71" s="93"/>
      <c r="J71" s="13">
        <v>8583230251.3292704</v>
      </c>
      <c r="K71" s="13">
        <v>7387700253.8578501</v>
      </c>
      <c r="L71" s="13">
        <v>5753448268.9728298</v>
      </c>
    </row>
    <row r="72" spans="2:12" s="1" customFormat="1" ht="8.5" customHeight="1" x14ac:dyDescent="0.2">
      <c r="B72" s="47">
        <v>44713</v>
      </c>
      <c r="C72" s="48">
        <v>46569</v>
      </c>
      <c r="D72" s="13">
        <v>61</v>
      </c>
      <c r="E72" s="49">
        <v>1856</v>
      </c>
      <c r="F72" s="110">
        <v>6500000000</v>
      </c>
      <c r="G72" s="110"/>
      <c r="H72" s="93">
        <v>9401957372.1482391</v>
      </c>
      <c r="I72" s="93"/>
      <c r="J72" s="13">
        <v>8493372002.4786596</v>
      </c>
      <c r="K72" s="13">
        <v>7292365315.8224001</v>
      </c>
      <c r="L72" s="13">
        <v>5655922456.8809996</v>
      </c>
    </row>
    <row r="73" spans="2:12" s="1" customFormat="1" ht="8.5" customHeight="1" x14ac:dyDescent="0.2">
      <c r="B73" s="47">
        <v>44713</v>
      </c>
      <c r="C73" s="48">
        <v>46600</v>
      </c>
      <c r="D73" s="13">
        <v>62</v>
      </c>
      <c r="E73" s="49">
        <v>1887</v>
      </c>
      <c r="F73" s="110">
        <v>6500000000</v>
      </c>
      <c r="G73" s="110"/>
      <c r="H73" s="93">
        <v>9317999597.6761894</v>
      </c>
      <c r="I73" s="93"/>
      <c r="J73" s="13">
        <v>8403250980.6592598</v>
      </c>
      <c r="K73" s="13">
        <v>7196638673.1097898</v>
      </c>
      <c r="L73" s="13">
        <v>5558035901.0553503</v>
      </c>
    </row>
    <row r="74" spans="2:12" s="1" customFormat="1" ht="8.5" customHeight="1" x14ac:dyDescent="0.2">
      <c r="B74" s="47">
        <v>44713</v>
      </c>
      <c r="C74" s="48">
        <v>46631</v>
      </c>
      <c r="D74" s="13">
        <v>63</v>
      </c>
      <c r="E74" s="49">
        <v>1918</v>
      </c>
      <c r="F74" s="110">
        <v>6500000000</v>
      </c>
      <c r="G74" s="110"/>
      <c r="H74" s="93">
        <v>9234517583.9439297</v>
      </c>
      <c r="I74" s="93"/>
      <c r="J74" s="13">
        <v>8313839557.6490097</v>
      </c>
      <c r="K74" s="13">
        <v>7101957932.1205797</v>
      </c>
      <c r="L74" s="13">
        <v>5461681423.7350903</v>
      </c>
    </row>
    <row r="75" spans="2:12" s="1" customFormat="1" ht="8.5" customHeight="1" x14ac:dyDescent="0.2">
      <c r="B75" s="47">
        <v>44713</v>
      </c>
      <c r="C75" s="48">
        <v>46661</v>
      </c>
      <c r="D75" s="13">
        <v>64</v>
      </c>
      <c r="E75" s="49">
        <v>1948</v>
      </c>
      <c r="F75" s="110">
        <v>6500000000</v>
      </c>
      <c r="G75" s="110"/>
      <c r="H75" s="93">
        <v>9150225512.6784992</v>
      </c>
      <c r="I75" s="93"/>
      <c r="J75" s="13">
        <v>8224429545.1270905</v>
      </c>
      <c r="K75" s="13">
        <v>7008289092.0801096</v>
      </c>
      <c r="L75" s="13">
        <v>5367553237.2274103</v>
      </c>
    </row>
    <row r="76" spans="2:12" s="1" customFormat="1" ht="8.5" customHeight="1" x14ac:dyDescent="0.2">
      <c r="B76" s="47">
        <v>44713</v>
      </c>
      <c r="C76" s="48">
        <v>46692</v>
      </c>
      <c r="D76" s="13">
        <v>65</v>
      </c>
      <c r="E76" s="49">
        <v>1979</v>
      </c>
      <c r="F76" s="110">
        <v>6500000000</v>
      </c>
      <c r="G76" s="110"/>
      <c r="H76" s="93">
        <v>9068343747.8526592</v>
      </c>
      <c r="I76" s="93"/>
      <c r="J76" s="13">
        <v>8137007948.9773598</v>
      </c>
      <c r="K76" s="13">
        <v>6916160397.8444004</v>
      </c>
      <c r="L76" s="13">
        <v>5274557471.5644999</v>
      </c>
    </row>
    <row r="77" spans="2:12" s="1" customFormat="1" ht="8.5" customHeight="1" x14ac:dyDescent="0.2">
      <c r="B77" s="47">
        <v>44713</v>
      </c>
      <c r="C77" s="48">
        <v>46722</v>
      </c>
      <c r="D77" s="13">
        <v>66</v>
      </c>
      <c r="E77" s="49">
        <v>2009</v>
      </c>
      <c r="F77" s="110">
        <v>5000000000</v>
      </c>
      <c r="G77" s="110"/>
      <c r="H77" s="93">
        <v>8982917764.2252598</v>
      </c>
      <c r="I77" s="93"/>
      <c r="J77" s="13">
        <v>8047125050.3912697</v>
      </c>
      <c r="K77" s="13">
        <v>6822928717.6991396</v>
      </c>
      <c r="L77" s="13">
        <v>5182125058.7278605</v>
      </c>
    </row>
    <row r="78" spans="2:12" s="1" customFormat="1" ht="8.5" customHeight="1" x14ac:dyDescent="0.2">
      <c r="B78" s="47">
        <v>44713</v>
      </c>
      <c r="C78" s="48">
        <v>46753</v>
      </c>
      <c r="D78" s="13">
        <v>67</v>
      </c>
      <c r="E78" s="49">
        <v>2040</v>
      </c>
      <c r="F78" s="110">
        <v>5000000000</v>
      </c>
      <c r="G78" s="110"/>
      <c r="H78" s="93">
        <v>8898314185.0360107</v>
      </c>
      <c r="I78" s="93"/>
      <c r="J78" s="13">
        <v>7957815049.1244698</v>
      </c>
      <c r="K78" s="13">
        <v>6730045773.15625</v>
      </c>
      <c r="L78" s="13">
        <v>5089928632.8692198</v>
      </c>
    </row>
    <row r="79" spans="2:12" s="1" customFormat="1" ht="8.5" customHeight="1" x14ac:dyDescent="0.2">
      <c r="B79" s="47">
        <v>44713</v>
      </c>
      <c r="C79" s="48">
        <v>46784</v>
      </c>
      <c r="D79" s="13">
        <v>68</v>
      </c>
      <c r="E79" s="49">
        <v>2071</v>
      </c>
      <c r="F79" s="110">
        <v>5000000000</v>
      </c>
      <c r="G79" s="110"/>
      <c r="H79" s="93">
        <v>8815582875.5032902</v>
      </c>
      <c r="I79" s="93"/>
      <c r="J79" s="13">
        <v>7870456393.6621599</v>
      </c>
      <c r="K79" s="13">
        <v>6639237225.4609604</v>
      </c>
      <c r="L79" s="13">
        <v>4999982464.5268002</v>
      </c>
    </row>
    <row r="80" spans="2:12" s="1" customFormat="1" ht="8.5" customHeight="1" x14ac:dyDescent="0.2">
      <c r="B80" s="47">
        <v>44713</v>
      </c>
      <c r="C80" s="48">
        <v>46813</v>
      </c>
      <c r="D80" s="13">
        <v>69</v>
      </c>
      <c r="E80" s="49">
        <v>2100</v>
      </c>
      <c r="F80" s="110">
        <v>5000000000</v>
      </c>
      <c r="G80" s="110"/>
      <c r="H80" s="93">
        <v>8731690683.7041798</v>
      </c>
      <c r="I80" s="93"/>
      <c r="J80" s="13">
        <v>7783188859.5619497</v>
      </c>
      <c r="K80" s="13">
        <v>6549999699.4738197</v>
      </c>
      <c r="L80" s="13">
        <v>4913230305.8097897</v>
      </c>
    </row>
    <row r="81" spans="2:12" s="1" customFormat="1" ht="8.5" customHeight="1" x14ac:dyDescent="0.2">
      <c r="B81" s="47">
        <v>44713</v>
      </c>
      <c r="C81" s="48">
        <v>46844</v>
      </c>
      <c r="D81" s="13">
        <v>70</v>
      </c>
      <c r="E81" s="49">
        <v>2131</v>
      </c>
      <c r="F81" s="110">
        <v>5000000000</v>
      </c>
      <c r="G81" s="110"/>
      <c r="H81" s="93">
        <v>8649374382.2471199</v>
      </c>
      <c r="I81" s="93"/>
      <c r="J81" s="13">
        <v>7696737957.3136301</v>
      </c>
      <c r="K81" s="13">
        <v>6460773337.8824902</v>
      </c>
      <c r="L81" s="13">
        <v>4825773859.0297298</v>
      </c>
    </row>
    <row r="82" spans="2:12" s="1" customFormat="1" ht="8.5" customHeight="1" x14ac:dyDescent="0.2">
      <c r="B82" s="47">
        <v>44713</v>
      </c>
      <c r="C82" s="48">
        <v>46874</v>
      </c>
      <c r="D82" s="13">
        <v>71</v>
      </c>
      <c r="E82" s="49">
        <v>2161</v>
      </c>
      <c r="F82" s="110">
        <v>5000000000</v>
      </c>
      <c r="G82" s="110"/>
      <c r="H82" s="93">
        <v>8566631010.2695503</v>
      </c>
      <c r="I82" s="93"/>
      <c r="J82" s="13">
        <v>7610595264.4740105</v>
      </c>
      <c r="K82" s="13">
        <v>6372739968.8491201</v>
      </c>
      <c r="L82" s="13">
        <v>4740506462.8600397</v>
      </c>
    </row>
    <row r="83" spans="2:12" s="1" customFormat="1" ht="8.5" customHeight="1" x14ac:dyDescent="0.2">
      <c r="B83" s="47">
        <v>44713</v>
      </c>
      <c r="C83" s="48">
        <v>46905</v>
      </c>
      <c r="D83" s="13">
        <v>72</v>
      </c>
      <c r="E83" s="49">
        <v>2192</v>
      </c>
      <c r="F83" s="110">
        <v>5000000000</v>
      </c>
      <c r="G83" s="110"/>
      <c r="H83" s="93">
        <v>8485304315.72365</v>
      </c>
      <c r="I83" s="93"/>
      <c r="J83" s="13">
        <v>7525559036.0908298</v>
      </c>
      <c r="K83" s="13">
        <v>6285508693.4912395</v>
      </c>
      <c r="L83" s="13">
        <v>4655813721.6103401</v>
      </c>
    </row>
    <row r="84" spans="2:12" s="1" customFormat="1" ht="8.5" customHeight="1" x14ac:dyDescent="0.2">
      <c r="B84" s="47">
        <v>44713</v>
      </c>
      <c r="C84" s="48">
        <v>46935</v>
      </c>
      <c r="D84" s="13">
        <v>73</v>
      </c>
      <c r="E84" s="49">
        <v>2222</v>
      </c>
      <c r="F84" s="110">
        <v>5000000000</v>
      </c>
      <c r="G84" s="110"/>
      <c r="H84" s="93">
        <v>8404805117.4181299</v>
      </c>
      <c r="I84" s="93"/>
      <c r="J84" s="13">
        <v>7441929523.9552402</v>
      </c>
      <c r="K84" s="13">
        <v>6200361123.4717598</v>
      </c>
      <c r="L84" s="13">
        <v>4573916505.7945099</v>
      </c>
    </row>
    <row r="85" spans="2:12" s="1" customFormat="1" ht="8.5" customHeight="1" x14ac:dyDescent="0.2">
      <c r="B85" s="47">
        <v>44713</v>
      </c>
      <c r="C85" s="48">
        <v>46966</v>
      </c>
      <c r="D85" s="13">
        <v>74</v>
      </c>
      <c r="E85" s="49">
        <v>2253</v>
      </c>
      <c r="F85" s="110">
        <v>5000000000</v>
      </c>
      <c r="G85" s="110"/>
      <c r="H85" s="93">
        <v>8323492547.4884396</v>
      </c>
      <c r="I85" s="93"/>
      <c r="J85" s="13">
        <v>7357432375.7405996</v>
      </c>
      <c r="K85" s="13">
        <v>6114371237.4862099</v>
      </c>
      <c r="L85" s="13">
        <v>4491378659.9921799</v>
      </c>
    </row>
    <row r="86" spans="2:12" s="1" customFormat="1" ht="8.5" customHeight="1" x14ac:dyDescent="0.2">
      <c r="B86" s="47">
        <v>44713</v>
      </c>
      <c r="C86" s="48">
        <v>46997</v>
      </c>
      <c r="D86" s="13">
        <v>75</v>
      </c>
      <c r="E86" s="49">
        <v>2284</v>
      </c>
      <c r="F86" s="110">
        <v>5000000000</v>
      </c>
      <c r="G86" s="110"/>
      <c r="H86" s="93">
        <v>8242641819.8854198</v>
      </c>
      <c r="I86" s="93"/>
      <c r="J86" s="13">
        <v>7273607992.9313803</v>
      </c>
      <c r="K86" s="13">
        <v>6029336305.8529196</v>
      </c>
      <c r="L86" s="13">
        <v>4410156445.4771004</v>
      </c>
    </row>
    <row r="87" spans="2:12" s="1" customFormat="1" ht="8.5" customHeight="1" x14ac:dyDescent="0.2">
      <c r="B87" s="47">
        <v>44713</v>
      </c>
      <c r="C87" s="48">
        <v>47027</v>
      </c>
      <c r="D87" s="13">
        <v>76</v>
      </c>
      <c r="E87" s="49">
        <v>2314</v>
      </c>
      <c r="F87" s="110">
        <v>5000000000</v>
      </c>
      <c r="G87" s="110"/>
      <c r="H87" s="93">
        <v>8163643537.4983101</v>
      </c>
      <c r="I87" s="93"/>
      <c r="J87" s="13">
        <v>7192072499.1372499</v>
      </c>
      <c r="K87" s="13">
        <v>5947075353.8064404</v>
      </c>
      <c r="L87" s="13">
        <v>4332155250.5540705</v>
      </c>
    </row>
    <row r="88" spans="2:12" s="1" customFormat="1" ht="8.5" customHeight="1" x14ac:dyDescent="0.2">
      <c r="B88" s="47">
        <v>44713</v>
      </c>
      <c r="C88" s="48">
        <v>47058</v>
      </c>
      <c r="D88" s="13">
        <v>77</v>
      </c>
      <c r="E88" s="49">
        <v>2345</v>
      </c>
      <c r="F88" s="110">
        <v>5000000000</v>
      </c>
      <c r="G88" s="110"/>
      <c r="H88" s="93">
        <v>8085391763.3365898</v>
      </c>
      <c r="I88" s="93"/>
      <c r="J88" s="13">
        <v>7111052258.5232296</v>
      </c>
      <c r="K88" s="13">
        <v>5865126019.01373</v>
      </c>
      <c r="L88" s="13">
        <v>4254362951.6836801</v>
      </c>
    </row>
    <row r="89" spans="2:12" s="1" customFormat="1" ht="8.5" customHeight="1" x14ac:dyDescent="0.2">
      <c r="B89" s="47">
        <v>44713</v>
      </c>
      <c r="C89" s="48">
        <v>47088</v>
      </c>
      <c r="D89" s="13">
        <v>78</v>
      </c>
      <c r="E89" s="49">
        <v>2375</v>
      </c>
      <c r="F89" s="110">
        <v>5000000000</v>
      </c>
      <c r="G89" s="110"/>
      <c r="H89" s="93">
        <v>8007115763.8508196</v>
      </c>
      <c r="I89" s="93"/>
      <c r="J89" s="13">
        <v>7030649868.8777599</v>
      </c>
      <c r="K89" s="13">
        <v>5784538490.7163897</v>
      </c>
      <c r="L89" s="13">
        <v>4178707656.6296301</v>
      </c>
    </row>
    <row r="90" spans="2:12" s="1" customFormat="1" ht="8.5" customHeight="1" x14ac:dyDescent="0.2">
      <c r="B90" s="47">
        <v>44713</v>
      </c>
      <c r="C90" s="48">
        <v>47119</v>
      </c>
      <c r="D90" s="13">
        <v>79</v>
      </c>
      <c r="E90" s="49">
        <v>2406</v>
      </c>
      <c r="F90" s="110">
        <v>5000000000</v>
      </c>
      <c r="G90" s="110"/>
      <c r="H90" s="93">
        <v>7929557039.4135704</v>
      </c>
      <c r="I90" s="93"/>
      <c r="J90" s="13">
        <v>6950740413.7028503</v>
      </c>
      <c r="K90" s="13">
        <v>5704248110.50142</v>
      </c>
      <c r="L90" s="13">
        <v>4103253044.5064802</v>
      </c>
    </row>
    <row r="91" spans="2:12" s="1" customFormat="1" ht="8.5" customHeight="1" x14ac:dyDescent="0.2">
      <c r="B91" s="47">
        <v>44713</v>
      </c>
      <c r="C91" s="48">
        <v>47150</v>
      </c>
      <c r="D91" s="13">
        <v>80</v>
      </c>
      <c r="E91" s="49">
        <v>2437</v>
      </c>
      <c r="F91" s="110">
        <v>2500000000</v>
      </c>
      <c r="G91" s="110"/>
      <c r="H91" s="93">
        <v>7851398657.9454603</v>
      </c>
      <c r="I91" s="93"/>
      <c r="J91" s="13">
        <v>6870557053.9416304</v>
      </c>
      <c r="K91" s="13">
        <v>5624104493.4447298</v>
      </c>
      <c r="L91" s="13">
        <v>4028467774.2444701</v>
      </c>
    </row>
    <row r="92" spans="2:12" s="1" customFormat="1" ht="8.5" customHeight="1" x14ac:dyDescent="0.2">
      <c r="B92" s="47">
        <v>44713</v>
      </c>
      <c r="C92" s="48">
        <v>47178</v>
      </c>
      <c r="D92" s="13">
        <v>81</v>
      </c>
      <c r="E92" s="49">
        <v>2465</v>
      </c>
      <c r="F92" s="110">
        <v>2500000000</v>
      </c>
      <c r="G92" s="110"/>
      <c r="H92" s="93">
        <v>7772931951.6201</v>
      </c>
      <c r="I92" s="93"/>
      <c r="J92" s="13">
        <v>6791471924.6150303</v>
      </c>
      <c r="K92" s="13">
        <v>5546595009.1380701</v>
      </c>
      <c r="L92" s="13">
        <v>3957746563.9689202</v>
      </c>
    </row>
    <row r="93" spans="2:12" s="1" customFormat="1" ht="8.5" customHeight="1" x14ac:dyDescent="0.2">
      <c r="B93" s="47">
        <v>44713</v>
      </c>
      <c r="C93" s="48">
        <v>47209</v>
      </c>
      <c r="D93" s="13">
        <v>82</v>
      </c>
      <c r="E93" s="49">
        <v>2496</v>
      </c>
      <c r="F93" s="110">
        <v>2500000000</v>
      </c>
      <c r="G93" s="110"/>
      <c r="H93" s="93">
        <v>7697056370.7761297</v>
      </c>
      <c r="I93" s="93"/>
      <c r="J93" s="13">
        <v>6713770481.4951296</v>
      </c>
      <c r="K93" s="13">
        <v>5469191497.90242</v>
      </c>
      <c r="L93" s="13">
        <v>3885986375.0744801</v>
      </c>
    </row>
    <row r="94" spans="2:12" s="1" customFormat="1" ht="8.5" customHeight="1" x14ac:dyDescent="0.2">
      <c r="B94" s="47">
        <v>44713</v>
      </c>
      <c r="C94" s="48">
        <v>47239</v>
      </c>
      <c r="D94" s="13">
        <v>83</v>
      </c>
      <c r="E94" s="49">
        <v>2526</v>
      </c>
      <c r="F94" s="110">
        <v>2500000000</v>
      </c>
      <c r="G94" s="110"/>
      <c r="H94" s="93">
        <v>7618898629.3866901</v>
      </c>
      <c r="I94" s="93"/>
      <c r="J94" s="13">
        <v>6634689129.9717197</v>
      </c>
      <c r="K94" s="13">
        <v>5391467427.01579</v>
      </c>
      <c r="L94" s="13">
        <v>3815058596.1129498</v>
      </c>
    </row>
    <row r="95" spans="2:12" s="1" customFormat="1" ht="8.5" customHeight="1" x14ac:dyDescent="0.2">
      <c r="B95" s="47">
        <v>44713</v>
      </c>
      <c r="C95" s="48">
        <v>47270</v>
      </c>
      <c r="D95" s="13">
        <v>84</v>
      </c>
      <c r="E95" s="49">
        <v>2557</v>
      </c>
      <c r="F95" s="110">
        <v>2500000000</v>
      </c>
      <c r="G95" s="110"/>
      <c r="H95" s="93">
        <v>7540502402.1245804</v>
      </c>
      <c r="I95" s="93"/>
      <c r="J95" s="13">
        <v>6555282994.6758804</v>
      </c>
      <c r="K95" s="13">
        <v>5313393070.5691099</v>
      </c>
      <c r="L95" s="13">
        <v>3743887512.6617999</v>
      </c>
    </row>
    <row r="96" spans="2:12" s="1" customFormat="1" ht="8.5" customHeight="1" x14ac:dyDescent="0.2">
      <c r="B96" s="47">
        <v>44713</v>
      </c>
      <c r="C96" s="48">
        <v>47300</v>
      </c>
      <c r="D96" s="13">
        <v>85</v>
      </c>
      <c r="E96" s="49">
        <v>2587</v>
      </c>
      <c r="F96" s="110">
        <v>2500000000</v>
      </c>
      <c r="G96" s="110"/>
      <c r="H96" s="93">
        <v>7463957621.7065001</v>
      </c>
      <c r="I96" s="93"/>
      <c r="J96" s="13">
        <v>6478088664.2093801</v>
      </c>
      <c r="K96" s="13">
        <v>5237899423.9968395</v>
      </c>
      <c r="L96" s="13">
        <v>3675564811.2198801</v>
      </c>
    </row>
    <row r="97" spans="2:12" s="1" customFormat="1" ht="8.5" customHeight="1" x14ac:dyDescent="0.2">
      <c r="B97" s="47">
        <v>44713</v>
      </c>
      <c r="C97" s="48">
        <v>47331</v>
      </c>
      <c r="D97" s="13">
        <v>86</v>
      </c>
      <c r="E97" s="49">
        <v>2618</v>
      </c>
      <c r="F97" s="110">
        <v>2500000000</v>
      </c>
      <c r="G97" s="110"/>
      <c r="H97" s="93">
        <v>7389103888.6184196</v>
      </c>
      <c r="I97" s="93"/>
      <c r="J97" s="13">
        <v>6402244778.0421</v>
      </c>
      <c r="K97" s="13">
        <v>5163410275.2219801</v>
      </c>
      <c r="L97" s="13">
        <v>3607947291.29671</v>
      </c>
    </row>
    <row r="98" spans="2:12" s="1" customFormat="1" ht="8.5" customHeight="1" x14ac:dyDescent="0.2">
      <c r="B98" s="47">
        <v>44713</v>
      </c>
      <c r="C98" s="48">
        <v>47362</v>
      </c>
      <c r="D98" s="13">
        <v>87</v>
      </c>
      <c r="E98" s="49">
        <v>2649</v>
      </c>
      <c r="F98" s="110">
        <v>2500000000</v>
      </c>
      <c r="G98" s="110"/>
      <c r="H98" s="93">
        <v>7311552116.6139097</v>
      </c>
      <c r="I98" s="93"/>
      <c r="J98" s="13">
        <v>6324305795.5209103</v>
      </c>
      <c r="K98" s="13">
        <v>5087580732.8090696</v>
      </c>
      <c r="L98" s="13">
        <v>3539903989.6615801</v>
      </c>
    </row>
    <row r="99" spans="2:12" s="1" customFormat="1" ht="8.5" customHeight="1" x14ac:dyDescent="0.2">
      <c r="B99" s="47">
        <v>44713</v>
      </c>
      <c r="C99" s="48">
        <v>47392</v>
      </c>
      <c r="D99" s="13">
        <v>88</v>
      </c>
      <c r="E99" s="49">
        <v>2679</v>
      </c>
      <c r="F99" s="110">
        <v>2500000000</v>
      </c>
      <c r="G99" s="110"/>
      <c r="H99" s="93">
        <v>7237268216.3111897</v>
      </c>
      <c r="I99" s="93"/>
      <c r="J99" s="13">
        <v>6249776826.9383202</v>
      </c>
      <c r="K99" s="13">
        <v>5015251652.5671101</v>
      </c>
      <c r="L99" s="13">
        <v>3475273448.72469</v>
      </c>
    </row>
    <row r="100" spans="2:12" s="1" customFormat="1" ht="8.5" customHeight="1" x14ac:dyDescent="0.2">
      <c r="B100" s="47">
        <v>44713</v>
      </c>
      <c r="C100" s="48">
        <v>47423</v>
      </c>
      <c r="D100" s="13">
        <v>89</v>
      </c>
      <c r="E100" s="49">
        <v>2710</v>
      </c>
      <c r="F100" s="110">
        <v>2500000000</v>
      </c>
      <c r="G100" s="110"/>
      <c r="H100" s="93">
        <v>7161789590.3247099</v>
      </c>
      <c r="I100" s="93"/>
      <c r="J100" s="13">
        <v>6174107372.3242702</v>
      </c>
      <c r="K100" s="13">
        <v>4941928879.5514898</v>
      </c>
      <c r="L100" s="13">
        <v>3409960617.8618999</v>
      </c>
    </row>
    <row r="101" spans="2:12" s="1" customFormat="1" ht="8.5" customHeight="1" x14ac:dyDescent="0.2">
      <c r="B101" s="47">
        <v>44713</v>
      </c>
      <c r="C101" s="48">
        <v>47453</v>
      </c>
      <c r="D101" s="13">
        <v>90</v>
      </c>
      <c r="E101" s="49">
        <v>2740</v>
      </c>
      <c r="F101" s="110">
        <v>2500000000</v>
      </c>
      <c r="G101" s="110"/>
      <c r="H101" s="93">
        <v>7087602039.1117001</v>
      </c>
      <c r="I101" s="93"/>
      <c r="J101" s="13">
        <v>6100121780.5529804</v>
      </c>
      <c r="K101" s="13">
        <v>4870691080.2171698</v>
      </c>
      <c r="L101" s="13">
        <v>3347029509.03231</v>
      </c>
    </row>
    <row r="102" spans="2:12" s="1" customFormat="1" ht="8.5" customHeight="1" x14ac:dyDescent="0.2">
      <c r="B102" s="47">
        <v>44713</v>
      </c>
      <c r="C102" s="48">
        <v>47484</v>
      </c>
      <c r="D102" s="13">
        <v>91</v>
      </c>
      <c r="E102" s="49">
        <v>2771</v>
      </c>
      <c r="F102" s="110">
        <v>2500000000</v>
      </c>
      <c r="G102" s="110"/>
      <c r="H102" s="93">
        <v>7015236981.2263899</v>
      </c>
      <c r="I102" s="93"/>
      <c r="J102" s="13">
        <v>6027598363.69314</v>
      </c>
      <c r="K102" s="13">
        <v>4800544276.6642303</v>
      </c>
      <c r="L102" s="13">
        <v>3284853874.4983101</v>
      </c>
    </row>
    <row r="103" spans="2:12" s="1" customFormat="1" ht="8.5" customHeight="1" x14ac:dyDescent="0.2">
      <c r="B103" s="47">
        <v>44713</v>
      </c>
      <c r="C103" s="48">
        <v>47515</v>
      </c>
      <c r="D103" s="13">
        <v>92</v>
      </c>
      <c r="E103" s="49">
        <v>2802</v>
      </c>
      <c r="F103" s="110">
        <v>2500000000</v>
      </c>
      <c r="G103" s="110"/>
      <c r="H103" s="93">
        <v>6943482748.8891897</v>
      </c>
      <c r="I103" s="93"/>
      <c r="J103" s="13">
        <v>5955827349.4320898</v>
      </c>
      <c r="K103" s="13">
        <v>4731320475.5480804</v>
      </c>
      <c r="L103" s="13">
        <v>3223773795.1708498</v>
      </c>
    </row>
    <row r="104" spans="2:12" s="1" customFormat="1" ht="8.5" customHeight="1" x14ac:dyDescent="0.2">
      <c r="B104" s="47">
        <v>44713</v>
      </c>
      <c r="C104" s="48">
        <v>47543</v>
      </c>
      <c r="D104" s="13">
        <v>93</v>
      </c>
      <c r="E104" s="49">
        <v>2830</v>
      </c>
      <c r="F104" s="110">
        <v>2500000000</v>
      </c>
      <c r="G104" s="110"/>
      <c r="H104" s="93">
        <v>6869634442.0637999</v>
      </c>
      <c r="I104" s="93"/>
      <c r="J104" s="13">
        <v>5883455719.7093401</v>
      </c>
      <c r="K104" s="13">
        <v>4663090793.8917103</v>
      </c>
      <c r="L104" s="13">
        <v>3165126540.4549298</v>
      </c>
    </row>
    <row r="105" spans="2:12" s="1" customFormat="1" ht="8.5" customHeight="1" x14ac:dyDescent="0.2">
      <c r="B105" s="47">
        <v>44713</v>
      </c>
      <c r="C105" s="48">
        <v>47574</v>
      </c>
      <c r="D105" s="13">
        <v>94</v>
      </c>
      <c r="E105" s="49">
        <v>2861</v>
      </c>
      <c r="F105" s="110">
        <v>2500000000</v>
      </c>
      <c r="G105" s="110"/>
      <c r="H105" s="93">
        <v>6799231035.1227703</v>
      </c>
      <c r="I105" s="93"/>
      <c r="J105" s="13">
        <v>5813282650.5675697</v>
      </c>
      <c r="K105" s="13">
        <v>4595755491.1882095</v>
      </c>
      <c r="L105" s="13">
        <v>3106209476.9850402</v>
      </c>
    </row>
    <row r="106" spans="2:12" s="1" customFormat="1" ht="8.5" customHeight="1" x14ac:dyDescent="0.2">
      <c r="B106" s="47">
        <v>44713</v>
      </c>
      <c r="C106" s="48">
        <v>47604</v>
      </c>
      <c r="D106" s="13">
        <v>95</v>
      </c>
      <c r="E106" s="49">
        <v>2891</v>
      </c>
      <c r="F106" s="110">
        <v>0</v>
      </c>
      <c r="G106" s="110"/>
      <c r="H106" s="93">
        <v>6725858229.53374</v>
      </c>
      <c r="I106" s="93"/>
      <c r="J106" s="13">
        <v>5741110556.5184498</v>
      </c>
      <c r="K106" s="13">
        <v>4527528082.1222801</v>
      </c>
      <c r="L106" s="13">
        <v>3047551558.7346501</v>
      </c>
    </row>
    <row r="107" spans="2:12" s="1" customFormat="1" ht="7.4" customHeight="1" x14ac:dyDescent="0.2">
      <c r="B107" s="47">
        <v>44713</v>
      </c>
      <c r="C107" s="48">
        <v>47635</v>
      </c>
      <c r="D107" s="13">
        <v>96</v>
      </c>
      <c r="E107" s="49">
        <v>2922</v>
      </c>
      <c r="F107" s="110"/>
      <c r="G107" s="110"/>
      <c r="H107" s="93">
        <v>6655911669.9298697</v>
      </c>
      <c r="I107" s="93"/>
      <c r="J107" s="13">
        <v>5671768942.9456501</v>
      </c>
      <c r="K107" s="13">
        <v>4461468855.8158998</v>
      </c>
      <c r="L107" s="13">
        <v>2990366331.1068702</v>
      </c>
    </row>
    <row r="108" spans="2:12" s="1" customFormat="1" ht="7.4" customHeight="1" x14ac:dyDescent="0.2">
      <c r="B108" s="47">
        <v>44713</v>
      </c>
      <c r="C108" s="48">
        <v>47665</v>
      </c>
      <c r="D108" s="13">
        <v>97</v>
      </c>
      <c r="E108" s="49">
        <v>2952</v>
      </c>
      <c r="F108" s="110"/>
      <c r="G108" s="110"/>
      <c r="H108" s="93">
        <v>6585500175.4748497</v>
      </c>
      <c r="I108" s="93"/>
      <c r="J108" s="13">
        <v>5602557292.8002195</v>
      </c>
      <c r="K108" s="13">
        <v>4396179423.1254196</v>
      </c>
      <c r="L108" s="13">
        <v>2934526402.1707201</v>
      </c>
    </row>
    <row r="109" spans="2:12" s="1" customFormat="1" ht="7.4" customHeight="1" x14ac:dyDescent="0.2">
      <c r="B109" s="47">
        <v>44713</v>
      </c>
      <c r="C109" s="48">
        <v>47696</v>
      </c>
      <c r="D109" s="13">
        <v>98</v>
      </c>
      <c r="E109" s="49">
        <v>2983</v>
      </c>
      <c r="F109" s="110"/>
      <c r="G109" s="110"/>
      <c r="H109" s="93">
        <v>6516114586.7694798</v>
      </c>
      <c r="I109" s="93"/>
      <c r="J109" s="13">
        <v>5534125869.6772604</v>
      </c>
      <c r="K109" s="13">
        <v>4331439256.1946297</v>
      </c>
      <c r="L109" s="13">
        <v>2879064933.4997001</v>
      </c>
    </row>
    <row r="110" spans="2:12" s="1" customFormat="1" ht="7.4" customHeight="1" x14ac:dyDescent="0.2">
      <c r="B110" s="47">
        <v>44713</v>
      </c>
      <c r="C110" s="48">
        <v>47727</v>
      </c>
      <c r="D110" s="13">
        <v>99</v>
      </c>
      <c r="E110" s="49">
        <v>3014</v>
      </c>
      <c r="F110" s="110"/>
      <c r="G110" s="110"/>
      <c r="H110" s="93">
        <v>6447068835.9948702</v>
      </c>
      <c r="I110" s="93"/>
      <c r="J110" s="13">
        <v>5466198593.6705704</v>
      </c>
      <c r="K110" s="13">
        <v>4267393531.7789898</v>
      </c>
      <c r="L110" s="13">
        <v>2824480272.9861498</v>
      </c>
    </row>
    <row r="111" spans="2:12" s="1" customFormat="1" ht="7.4" customHeight="1" x14ac:dyDescent="0.2">
      <c r="B111" s="47">
        <v>44713</v>
      </c>
      <c r="C111" s="48">
        <v>47757</v>
      </c>
      <c r="D111" s="13">
        <v>100</v>
      </c>
      <c r="E111" s="49">
        <v>3044</v>
      </c>
      <c r="F111" s="110"/>
      <c r="G111" s="110"/>
      <c r="H111" s="93">
        <v>6378506816.2791901</v>
      </c>
      <c r="I111" s="93"/>
      <c r="J111" s="13">
        <v>5399190900.38764</v>
      </c>
      <c r="K111" s="13">
        <v>4204707010.7622199</v>
      </c>
      <c r="L111" s="13">
        <v>2771581626.96208</v>
      </c>
    </row>
    <row r="112" spans="2:12" s="1" customFormat="1" ht="7.4" customHeight="1" x14ac:dyDescent="0.2">
      <c r="B112" s="47">
        <v>44713</v>
      </c>
      <c r="C112" s="48">
        <v>47788</v>
      </c>
      <c r="D112" s="13">
        <v>101</v>
      </c>
      <c r="E112" s="49">
        <v>3075</v>
      </c>
      <c r="F112" s="110"/>
      <c r="G112" s="110"/>
      <c r="H112" s="93">
        <v>6310999814.1823902</v>
      </c>
      <c r="I112" s="93"/>
      <c r="J112" s="13">
        <v>5332987990.2559004</v>
      </c>
      <c r="K112" s="13">
        <v>4142588110.2723098</v>
      </c>
      <c r="L112" s="13">
        <v>2719069501.4816799</v>
      </c>
    </row>
    <row r="113" spans="2:12" s="1" customFormat="1" ht="7.4" customHeight="1" x14ac:dyDescent="0.2">
      <c r="B113" s="47">
        <v>44713</v>
      </c>
      <c r="C113" s="48">
        <v>47818</v>
      </c>
      <c r="D113" s="13">
        <v>102</v>
      </c>
      <c r="E113" s="49">
        <v>3105</v>
      </c>
      <c r="F113" s="110"/>
      <c r="G113" s="110"/>
      <c r="H113" s="93">
        <v>6242756639.2280903</v>
      </c>
      <c r="I113" s="93"/>
      <c r="J113" s="13">
        <v>5266661471.6975603</v>
      </c>
      <c r="K113" s="13">
        <v>4080997416.63692</v>
      </c>
      <c r="L113" s="13">
        <v>2667662952.8972502</v>
      </c>
    </row>
    <row r="114" spans="2:12" s="1" customFormat="1" ht="7.4" customHeight="1" x14ac:dyDescent="0.2">
      <c r="B114" s="47">
        <v>44713</v>
      </c>
      <c r="C114" s="48">
        <v>47849</v>
      </c>
      <c r="D114" s="13">
        <v>103</v>
      </c>
      <c r="E114" s="49">
        <v>3136</v>
      </c>
      <c r="F114" s="110"/>
      <c r="G114" s="110"/>
      <c r="H114" s="93">
        <v>6174966612.8964396</v>
      </c>
      <c r="I114" s="93"/>
      <c r="J114" s="13">
        <v>5200635204.0796499</v>
      </c>
      <c r="K114" s="13">
        <v>4019586698.1315498</v>
      </c>
      <c r="L114" s="13">
        <v>2616391066.8614302</v>
      </c>
    </row>
    <row r="115" spans="2:12" s="1" customFormat="1" ht="7.4" customHeight="1" x14ac:dyDescent="0.2">
      <c r="B115" s="47">
        <v>44713</v>
      </c>
      <c r="C115" s="48">
        <v>47880</v>
      </c>
      <c r="D115" s="13">
        <v>104</v>
      </c>
      <c r="E115" s="49">
        <v>3167</v>
      </c>
      <c r="F115" s="110"/>
      <c r="G115" s="110"/>
      <c r="H115" s="93">
        <v>6107735374.6163702</v>
      </c>
      <c r="I115" s="93"/>
      <c r="J115" s="13">
        <v>5135287577.0833397</v>
      </c>
      <c r="K115" s="13">
        <v>3958985133.7724099</v>
      </c>
      <c r="L115" s="13">
        <v>2566030108.2330999</v>
      </c>
    </row>
    <row r="116" spans="2:12" s="1" customFormat="1" ht="7.4" customHeight="1" x14ac:dyDescent="0.2">
      <c r="B116" s="47">
        <v>44713</v>
      </c>
      <c r="C116" s="48">
        <v>47908</v>
      </c>
      <c r="D116" s="13">
        <v>105</v>
      </c>
      <c r="E116" s="49">
        <v>3195</v>
      </c>
      <c r="F116" s="110"/>
      <c r="G116" s="110"/>
      <c r="H116" s="93">
        <v>6040029386.8730803</v>
      </c>
      <c r="I116" s="93"/>
      <c r="J116" s="13">
        <v>5070581077.6150999</v>
      </c>
      <c r="K116" s="13">
        <v>3900119816.6275501</v>
      </c>
      <c r="L116" s="13">
        <v>2518203582.2449002</v>
      </c>
    </row>
    <row r="117" spans="2:12" s="1" customFormat="1" ht="7.4" customHeight="1" x14ac:dyDescent="0.2">
      <c r="B117" s="47">
        <v>44713</v>
      </c>
      <c r="C117" s="48">
        <v>47939</v>
      </c>
      <c r="D117" s="13">
        <v>106</v>
      </c>
      <c r="E117" s="49">
        <v>3226</v>
      </c>
      <c r="F117" s="110"/>
      <c r="G117" s="110"/>
      <c r="H117" s="93">
        <v>5973241248.9231195</v>
      </c>
      <c r="I117" s="93"/>
      <c r="J117" s="13">
        <v>5006007712.0668697</v>
      </c>
      <c r="K117" s="13">
        <v>3840659671.1125202</v>
      </c>
      <c r="L117" s="13">
        <v>2469308394.3701801</v>
      </c>
    </row>
    <row r="118" spans="2:12" s="1" customFormat="1" ht="7.4" customHeight="1" x14ac:dyDescent="0.2">
      <c r="B118" s="47">
        <v>44713</v>
      </c>
      <c r="C118" s="48">
        <v>47969</v>
      </c>
      <c r="D118" s="13">
        <v>107</v>
      </c>
      <c r="E118" s="49">
        <v>3256</v>
      </c>
      <c r="F118" s="110"/>
      <c r="G118" s="110"/>
      <c r="H118" s="93">
        <v>5903848372.5902796</v>
      </c>
      <c r="I118" s="93"/>
      <c r="J118" s="13">
        <v>4939730030.9453697</v>
      </c>
      <c r="K118" s="13">
        <v>3780483025.0554399</v>
      </c>
      <c r="L118" s="13">
        <v>2420654926.1325598</v>
      </c>
    </row>
    <row r="119" spans="2:12" s="1" customFormat="1" ht="7.4" customHeight="1" x14ac:dyDescent="0.2">
      <c r="B119" s="47">
        <v>44713</v>
      </c>
      <c r="C119" s="48">
        <v>48000</v>
      </c>
      <c r="D119" s="13">
        <v>108</v>
      </c>
      <c r="E119" s="49">
        <v>3287</v>
      </c>
      <c r="F119" s="110"/>
      <c r="G119" s="110"/>
      <c r="H119" s="93">
        <v>5837217784.2590904</v>
      </c>
      <c r="I119" s="93"/>
      <c r="J119" s="13">
        <v>4875696850.0522604</v>
      </c>
      <c r="K119" s="13">
        <v>3721987122.4323602</v>
      </c>
      <c r="L119" s="13">
        <v>2373105669.4973102</v>
      </c>
    </row>
    <row r="120" spans="2:12" s="1" customFormat="1" ht="7.4" customHeight="1" x14ac:dyDescent="0.2">
      <c r="B120" s="47">
        <v>44713</v>
      </c>
      <c r="C120" s="48">
        <v>48030</v>
      </c>
      <c r="D120" s="13">
        <v>109</v>
      </c>
      <c r="E120" s="49">
        <v>3317</v>
      </c>
      <c r="F120" s="110"/>
      <c r="G120" s="110"/>
      <c r="H120" s="93">
        <v>5770894696.82967</v>
      </c>
      <c r="I120" s="93"/>
      <c r="J120" s="13">
        <v>4812386594.1152697</v>
      </c>
      <c r="K120" s="13">
        <v>3664615773.5344601</v>
      </c>
      <c r="L120" s="13">
        <v>2326948334.6842399</v>
      </c>
    </row>
    <row r="121" spans="2:12" s="1" customFormat="1" ht="7.4" customHeight="1" x14ac:dyDescent="0.2">
      <c r="B121" s="47">
        <v>44713</v>
      </c>
      <c r="C121" s="48">
        <v>48061</v>
      </c>
      <c r="D121" s="13">
        <v>110</v>
      </c>
      <c r="E121" s="49">
        <v>3348</v>
      </c>
      <c r="F121" s="110"/>
      <c r="G121" s="110"/>
      <c r="H121" s="93">
        <v>5704876072.8943701</v>
      </c>
      <c r="I121" s="93"/>
      <c r="J121" s="13">
        <v>4749264445.3271799</v>
      </c>
      <c r="K121" s="13">
        <v>3607350848.1277599</v>
      </c>
      <c r="L121" s="13">
        <v>2280884517.3777299</v>
      </c>
    </row>
    <row r="122" spans="2:12" s="1" customFormat="1" ht="7.4" customHeight="1" x14ac:dyDescent="0.2">
      <c r="B122" s="47">
        <v>44713</v>
      </c>
      <c r="C122" s="48">
        <v>48092</v>
      </c>
      <c r="D122" s="13">
        <v>111</v>
      </c>
      <c r="E122" s="49">
        <v>3379</v>
      </c>
      <c r="F122" s="110"/>
      <c r="G122" s="110"/>
      <c r="H122" s="93">
        <v>5640365048.4262896</v>
      </c>
      <c r="I122" s="93"/>
      <c r="J122" s="13">
        <v>4687595508.5885201</v>
      </c>
      <c r="K122" s="13">
        <v>3551454487.7603302</v>
      </c>
      <c r="L122" s="13">
        <v>2236030827.7945299</v>
      </c>
    </row>
    <row r="123" spans="2:12" s="1" customFormat="1" ht="7.4" customHeight="1" x14ac:dyDescent="0.2">
      <c r="B123" s="47">
        <v>44713</v>
      </c>
      <c r="C123" s="48">
        <v>48122</v>
      </c>
      <c r="D123" s="13">
        <v>112</v>
      </c>
      <c r="E123" s="49">
        <v>3409</v>
      </c>
      <c r="F123" s="110"/>
      <c r="G123" s="110"/>
      <c r="H123" s="93">
        <v>5573740491.9808197</v>
      </c>
      <c r="I123" s="93"/>
      <c r="J123" s="13">
        <v>4624621795.1230898</v>
      </c>
      <c r="K123" s="13">
        <v>3495120174.9889798</v>
      </c>
      <c r="L123" s="13">
        <v>2191541654.6658902</v>
      </c>
    </row>
    <row r="124" spans="2:12" s="1" customFormat="1" ht="7.4" customHeight="1" x14ac:dyDescent="0.2">
      <c r="B124" s="47">
        <v>44713</v>
      </c>
      <c r="C124" s="48">
        <v>48153</v>
      </c>
      <c r="D124" s="13">
        <v>113</v>
      </c>
      <c r="E124" s="49">
        <v>3440</v>
      </c>
      <c r="F124" s="110"/>
      <c r="G124" s="110"/>
      <c r="H124" s="93">
        <v>5509984001.6828003</v>
      </c>
      <c r="I124" s="93"/>
      <c r="J124" s="13">
        <v>4563968034.6913204</v>
      </c>
      <c r="K124" s="13">
        <v>3440508049.4380999</v>
      </c>
      <c r="L124" s="13">
        <v>2148160935.2070699</v>
      </c>
    </row>
    <row r="125" spans="2:12" s="1" customFormat="1" ht="7.4" customHeight="1" x14ac:dyDescent="0.2">
      <c r="B125" s="47">
        <v>44713</v>
      </c>
      <c r="C125" s="48">
        <v>48183</v>
      </c>
      <c r="D125" s="13">
        <v>114</v>
      </c>
      <c r="E125" s="49">
        <v>3470</v>
      </c>
      <c r="F125" s="110"/>
      <c r="G125" s="110"/>
      <c r="H125" s="93">
        <v>5445939888.3046799</v>
      </c>
      <c r="I125" s="93"/>
      <c r="J125" s="13">
        <v>4503515479.7190399</v>
      </c>
      <c r="K125" s="13">
        <v>3386580562.6226702</v>
      </c>
      <c r="L125" s="13">
        <v>2105822352.1442001</v>
      </c>
    </row>
    <row r="126" spans="2:12" s="1" customFormat="1" ht="7.4" customHeight="1" x14ac:dyDescent="0.2">
      <c r="B126" s="47">
        <v>44713</v>
      </c>
      <c r="C126" s="48">
        <v>48214</v>
      </c>
      <c r="D126" s="13">
        <v>115</v>
      </c>
      <c r="E126" s="49">
        <v>3501</v>
      </c>
      <c r="F126" s="110"/>
      <c r="G126" s="110"/>
      <c r="H126" s="93">
        <v>5378757632.9314899</v>
      </c>
      <c r="I126" s="93"/>
      <c r="J126" s="13">
        <v>4440415101.3771496</v>
      </c>
      <c r="K126" s="13">
        <v>3330637867.2185001</v>
      </c>
      <c r="L126" s="13">
        <v>2062264447.18645</v>
      </c>
    </row>
    <row r="127" spans="2:12" s="1" customFormat="1" ht="7.4" customHeight="1" x14ac:dyDescent="0.2">
      <c r="B127" s="47">
        <v>44713</v>
      </c>
      <c r="C127" s="48">
        <v>48245</v>
      </c>
      <c r="D127" s="13">
        <v>116</v>
      </c>
      <c r="E127" s="49">
        <v>3532</v>
      </c>
      <c r="F127" s="110"/>
      <c r="G127" s="110"/>
      <c r="H127" s="93">
        <v>5315880694.3877602</v>
      </c>
      <c r="I127" s="93"/>
      <c r="J127" s="13">
        <v>4381064025.1804199</v>
      </c>
      <c r="K127" s="13">
        <v>3277762915.52986</v>
      </c>
      <c r="L127" s="13">
        <v>2020929187.32254</v>
      </c>
    </row>
    <row r="128" spans="2:12" s="1" customFormat="1" ht="7.4" customHeight="1" x14ac:dyDescent="0.2">
      <c r="B128" s="47">
        <v>44713</v>
      </c>
      <c r="C128" s="48">
        <v>48274</v>
      </c>
      <c r="D128" s="13">
        <v>117</v>
      </c>
      <c r="E128" s="49">
        <v>3561</v>
      </c>
      <c r="F128" s="110"/>
      <c r="G128" s="110"/>
      <c r="H128" s="93">
        <v>5253280439.0931196</v>
      </c>
      <c r="I128" s="93"/>
      <c r="J128" s="13">
        <v>4322602516.4469004</v>
      </c>
      <c r="K128" s="13">
        <v>3226329216.5922899</v>
      </c>
      <c r="L128" s="13">
        <v>1981334433.7692101</v>
      </c>
    </row>
    <row r="129" spans="2:12" s="1" customFormat="1" ht="7.4" customHeight="1" x14ac:dyDescent="0.2">
      <c r="B129" s="47">
        <v>44713</v>
      </c>
      <c r="C129" s="48">
        <v>48305</v>
      </c>
      <c r="D129" s="13">
        <v>118</v>
      </c>
      <c r="E129" s="49">
        <v>3592</v>
      </c>
      <c r="F129" s="110"/>
      <c r="G129" s="110"/>
      <c r="H129" s="93">
        <v>5191417614.1634197</v>
      </c>
      <c r="I129" s="93"/>
      <c r="J129" s="13">
        <v>4264454270.9104099</v>
      </c>
      <c r="K129" s="13">
        <v>3174833349.3122301</v>
      </c>
      <c r="L129" s="13">
        <v>1941452008.0888</v>
      </c>
    </row>
    <row r="130" spans="2:12" s="1" customFormat="1" ht="7.4" customHeight="1" x14ac:dyDescent="0.2">
      <c r="B130" s="47">
        <v>44713</v>
      </c>
      <c r="C130" s="48">
        <v>48335</v>
      </c>
      <c r="D130" s="13">
        <v>119</v>
      </c>
      <c r="E130" s="49">
        <v>3622</v>
      </c>
      <c r="F130" s="110"/>
      <c r="G130" s="110"/>
      <c r="H130" s="93">
        <v>5129923071.9298296</v>
      </c>
      <c r="I130" s="93"/>
      <c r="J130" s="13">
        <v>4207023212.3613701</v>
      </c>
      <c r="K130" s="13">
        <v>3124367758.1944599</v>
      </c>
      <c r="L130" s="13">
        <v>1902759753.2781401</v>
      </c>
    </row>
    <row r="131" spans="2:12" s="1" customFormat="1" ht="7.4" customHeight="1" x14ac:dyDescent="0.2">
      <c r="B131" s="47">
        <v>44713</v>
      </c>
      <c r="C131" s="48">
        <v>48366</v>
      </c>
      <c r="D131" s="13">
        <v>120</v>
      </c>
      <c r="E131" s="49">
        <v>3653</v>
      </c>
      <c r="F131" s="110"/>
      <c r="G131" s="110"/>
      <c r="H131" s="93">
        <v>5067928919.8354797</v>
      </c>
      <c r="I131" s="93"/>
      <c r="J131" s="13">
        <v>4149132938.4208798</v>
      </c>
      <c r="K131" s="13">
        <v>3073538672.5367198</v>
      </c>
      <c r="L131" s="13">
        <v>1863876405.97668</v>
      </c>
    </row>
    <row r="132" spans="2:12" s="1" customFormat="1" ht="7.4" customHeight="1" x14ac:dyDescent="0.2">
      <c r="B132" s="47">
        <v>44713</v>
      </c>
      <c r="C132" s="48">
        <v>48396</v>
      </c>
      <c r="D132" s="13">
        <v>121</v>
      </c>
      <c r="E132" s="49">
        <v>3683</v>
      </c>
      <c r="F132" s="110"/>
      <c r="G132" s="110"/>
      <c r="H132" s="93">
        <v>5006640666.90695</v>
      </c>
      <c r="I132" s="93"/>
      <c r="J132" s="13">
        <v>4092227955.0117002</v>
      </c>
      <c r="K132" s="13">
        <v>3023924315.6585002</v>
      </c>
      <c r="L132" s="13">
        <v>1826271869.0912199</v>
      </c>
    </row>
    <row r="133" spans="2:12" s="1" customFormat="1" ht="7.4" customHeight="1" x14ac:dyDescent="0.2">
      <c r="B133" s="47">
        <v>44713</v>
      </c>
      <c r="C133" s="48">
        <v>48427</v>
      </c>
      <c r="D133" s="13">
        <v>122</v>
      </c>
      <c r="E133" s="49">
        <v>3714</v>
      </c>
      <c r="F133" s="110"/>
      <c r="G133" s="110"/>
      <c r="H133" s="93">
        <v>4945655552.0922804</v>
      </c>
      <c r="I133" s="93"/>
      <c r="J133" s="13">
        <v>4035524982.27635</v>
      </c>
      <c r="K133" s="13">
        <v>2974440134.60571</v>
      </c>
      <c r="L133" s="13">
        <v>1788777668.2671299</v>
      </c>
    </row>
    <row r="134" spans="2:12" s="1" customFormat="1" ht="7.4" customHeight="1" x14ac:dyDescent="0.2">
      <c r="B134" s="47">
        <v>44713</v>
      </c>
      <c r="C134" s="48">
        <v>48458</v>
      </c>
      <c r="D134" s="13">
        <v>123</v>
      </c>
      <c r="E134" s="49">
        <v>3745</v>
      </c>
      <c r="F134" s="110"/>
      <c r="G134" s="110"/>
      <c r="H134" s="93">
        <v>4884138263.2500095</v>
      </c>
      <c r="I134" s="93"/>
      <c r="J134" s="13">
        <v>3978569078.91927</v>
      </c>
      <c r="K134" s="13">
        <v>2925002140.1058602</v>
      </c>
      <c r="L134" s="13">
        <v>1751595979.3240199</v>
      </c>
    </row>
    <row r="135" spans="2:12" s="1" customFormat="1" ht="7.4" customHeight="1" x14ac:dyDescent="0.2">
      <c r="B135" s="47">
        <v>44713</v>
      </c>
      <c r="C135" s="48">
        <v>48488</v>
      </c>
      <c r="D135" s="13">
        <v>124</v>
      </c>
      <c r="E135" s="49">
        <v>3775</v>
      </c>
      <c r="F135" s="110"/>
      <c r="G135" s="110"/>
      <c r="H135" s="93">
        <v>4823596026.3857002</v>
      </c>
      <c r="I135" s="93"/>
      <c r="J135" s="13">
        <v>3922802490.7452998</v>
      </c>
      <c r="K135" s="13">
        <v>2876904826.5556898</v>
      </c>
      <c r="L135" s="13">
        <v>1715731519.6690099</v>
      </c>
    </row>
    <row r="136" spans="2:12" s="1" customFormat="1" ht="7.4" customHeight="1" x14ac:dyDescent="0.2">
      <c r="B136" s="47">
        <v>44713</v>
      </c>
      <c r="C136" s="48">
        <v>48519</v>
      </c>
      <c r="D136" s="13">
        <v>125</v>
      </c>
      <c r="E136" s="49">
        <v>3806</v>
      </c>
      <c r="F136" s="110"/>
      <c r="G136" s="110"/>
      <c r="H136" s="93">
        <v>4763774508.4383698</v>
      </c>
      <c r="I136" s="93"/>
      <c r="J136" s="13">
        <v>3867581630.4737601</v>
      </c>
      <c r="K136" s="13">
        <v>2829193386.3252602</v>
      </c>
      <c r="L136" s="13">
        <v>1680130781.91047</v>
      </c>
    </row>
    <row r="137" spans="2:12" s="1" customFormat="1" ht="7.4" customHeight="1" x14ac:dyDescent="0.2">
      <c r="B137" s="47">
        <v>44713</v>
      </c>
      <c r="C137" s="48">
        <v>48549</v>
      </c>
      <c r="D137" s="13">
        <v>126</v>
      </c>
      <c r="E137" s="49">
        <v>3836</v>
      </c>
      <c r="F137" s="110"/>
      <c r="G137" s="110"/>
      <c r="H137" s="93">
        <v>4704213562.6324196</v>
      </c>
      <c r="I137" s="93"/>
      <c r="J137" s="13">
        <v>3812956781.8447199</v>
      </c>
      <c r="K137" s="13">
        <v>2782369445.03335</v>
      </c>
      <c r="L137" s="13">
        <v>1645550949.1426599</v>
      </c>
    </row>
    <row r="138" spans="2:12" s="1" customFormat="1" ht="7.4" customHeight="1" x14ac:dyDescent="0.2">
      <c r="B138" s="47">
        <v>44713</v>
      </c>
      <c r="C138" s="48">
        <v>48580</v>
      </c>
      <c r="D138" s="13">
        <v>127</v>
      </c>
      <c r="E138" s="49">
        <v>3867</v>
      </c>
      <c r="F138" s="110"/>
      <c r="G138" s="110"/>
      <c r="H138" s="93">
        <v>4645197522.6856403</v>
      </c>
      <c r="I138" s="93"/>
      <c r="J138" s="13">
        <v>3758735951.3276601</v>
      </c>
      <c r="K138" s="13">
        <v>2735828210.23104</v>
      </c>
      <c r="L138" s="13">
        <v>1611172278.64698</v>
      </c>
    </row>
    <row r="139" spans="2:12" s="1" customFormat="1" ht="7.4" customHeight="1" x14ac:dyDescent="0.2">
      <c r="B139" s="47">
        <v>44713</v>
      </c>
      <c r="C139" s="48">
        <v>48611</v>
      </c>
      <c r="D139" s="13">
        <v>128</v>
      </c>
      <c r="E139" s="49">
        <v>3898</v>
      </c>
      <c r="F139" s="110"/>
      <c r="G139" s="110"/>
      <c r="H139" s="93">
        <v>4585471046.2453604</v>
      </c>
      <c r="I139" s="93"/>
      <c r="J139" s="13">
        <v>3704114191.2287302</v>
      </c>
      <c r="K139" s="13">
        <v>2689214629.3526502</v>
      </c>
      <c r="L139" s="13">
        <v>1577012886.75419</v>
      </c>
    </row>
    <row r="140" spans="2:12" s="1" customFormat="1" ht="7.4" customHeight="1" x14ac:dyDescent="0.2">
      <c r="B140" s="47">
        <v>44713</v>
      </c>
      <c r="C140" s="48">
        <v>48639</v>
      </c>
      <c r="D140" s="13">
        <v>129</v>
      </c>
      <c r="E140" s="49">
        <v>3926</v>
      </c>
      <c r="F140" s="110"/>
      <c r="G140" s="110"/>
      <c r="H140" s="93">
        <v>4527261331.5667801</v>
      </c>
      <c r="I140" s="93"/>
      <c r="J140" s="13">
        <v>3651489857.1820598</v>
      </c>
      <c r="K140" s="13">
        <v>2644918615.0068002</v>
      </c>
      <c r="L140" s="13">
        <v>1545101810.7927999</v>
      </c>
    </row>
    <row r="141" spans="2:12" s="1" customFormat="1" ht="7.4" customHeight="1" x14ac:dyDescent="0.2">
      <c r="B141" s="47">
        <v>44713</v>
      </c>
      <c r="C141" s="48">
        <v>48670</v>
      </c>
      <c r="D141" s="13">
        <v>130</v>
      </c>
      <c r="E141" s="49">
        <v>3957</v>
      </c>
      <c r="F141" s="110"/>
      <c r="G141" s="110"/>
      <c r="H141" s="93">
        <v>4468324971.0996904</v>
      </c>
      <c r="I141" s="93"/>
      <c r="J141" s="13">
        <v>3597841807.8316698</v>
      </c>
      <c r="K141" s="13">
        <v>2599431464.77666</v>
      </c>
      <c r="L141" s="13">
        <v>1512097444.4915099</v>
      </c>
    </row>
    <row r="142" spans="2:12" s="1" customFormat="1" ht="7.4" customHeight="1" x14ac:dyDescent="0.2">
      <c r="B142" s="47">
        <v>44713</v>
      </c>
      <c r="C142" s="48">
        <v>48700</v>
      </c>
      <c r="D142" s="13">
        <v>131</v>
      </c>
      <c r="E142" s="49">
        <v>3987</v>
      </c>
      <c r="F142" s="110"/>
      <c r="G142" s="110"/>
      <c r="H142" s="93">
        <v>4410711400.5390997</v>
      </c>
      <c r="I142" s="93"/>
      <c r="J142" s="13">
        <v>3545622672.3284502</v>
      </c>
      <c r="K142" s="13">
        <v>2555398235.3359699</v>
      </c>
      <c r="L142" s="13">
        <v>1480389792.40254</v>
      </c>
    </row>
    <row r="143" spans="2:12" s="1" customFormat="1" ht="7.4" customHeight="1" x14ac:dyDescent="0.2">
      <c r="B143" s="47">
        <v>44713</v>
      </c>
      <c r="C143" s="48">
        <v>48731</v>
      </c>
      <c r="D143" s="13">
        <v>132</v>
      </c>
      <c r="E143" s="49">
        <v>4018</v>
      </c>
      <c r="F143" s="110"/>
      <c r="G143" s="110"/>
      <c r="H143" s="93">
        <v>4353376370.8329201</v>
      </c>
      <c r="I143" s="93"/>
      <c r="J143" s="13">
        <v>3493597501.81217</v>
      </c>
      <c r="K143" s="13">
        <v>2511499152.7814698</v>
      </c>
      <c r="L143" s="13">
        <v>1448795695.2186301</v>
      </c>
    </row>
    <row r="144" spans="2:12" s="1" customFormat="1" ht="7.4" customHeight="1" x14ac:dyDescent="0.2">
      <c r="B144" s="47">
        <v>44713</v>
      </c>
      <c r="C144" s="48">
        <v>48761</v>
      </c>
      <c r="D144" s="13">
        <v>133</v>
      </c>
      <c r="E144" s="49">
        <v>4048</v>
      </c>
      <c r="F144" s="110"/>
      <c r="G144" s="110"/>
      <c r="H144" s="93">
        <v>4296035522.2238798</v>
      </c>
      <c r="I144" s="93"/>
      <c r="J144" s="13">
        <v>3441922416.4316101</v>
      </c>
      <c r="K144" s="13">
        <v>2468260605.2923498</v>
      </c>
      <c r="L144" s="13">
        <v>1418016244.51805</v>
      </c>
    </row>
    <row r="145" spans="2:12" s="1" customFormat="1" ht="7.4" customHeight="1" x14ac:dyDescent="0.2">
      <c r="B145" s="47">
        <v>44713</v>
      </c>
      <c r="C145" s="48">
        <v>48792</v>
      </c>
      <c r="D145" s="13">
        <v>134</v>
      </c>
      <c r="E145" s="49">
        <v>4079</v>
      </c>
      <c r="F145" s="110"/>
      <c r="G145" s="110"/>
      <c r="H145" s="93">
        <v>4239746266.0688801</v>
      </c>
      <c r="I145" s="93"/>
      <c r="J145" s="13">
        <v>3391063001.52772</v>
      </c>
      <c r="K145" s="13">
        <v>2425603922.7021999</v>
      </c>
      <c r="L145" s="13">
        <v>1387607697.1224799</v>
      </c>
    </row>
    <row r="146" spans="2:12" s="1" customFormat="1" ht="7.4" customHeight="1" x14ac:dyDescent="0.2">
      <c r="B146" s="47">
        <v>44713</v>
      </c>
      <c r="C146" s="48">
        <v>48823</v>
      </c>
      <c r="D146" s="13">
        <v>135</v>
      </c>
      <c r="E146" s="49">
        <v>4110</v>
      </c>
      <c r="F146" s="110"/>
      <c r="G146" s="110"/>
      <c r="H146" s="93">
        <v>4183447666.6469302</v>
      </c>
      <c r="I146" s="93"/>
      <c r="J146" s="13">
        <v>3340358747.7006402</v>
      </c>
      <c r="K146" s="13">
        <v>2383258948.49155</v>
      </c>
      <c r="L146" s="13">
        <v>1357608867.0501699</v>
      </c>
    </row>
    <row r="147" spans="2:12" s="1" customFormat="1" ht="7.4" customHeight="1" x14ac:dyDescent="0.2">
      <c r="B147" s="47">
        <v>44713</v>
      </c>
      <c r="C147" s="48">
        <v>48853</v>
      </c>
      <c r="D147" s="13">
        <v>136</v>
      </c>
      <c r="E147" s="49">
        <v>4140</v>
      </c>
      <c r="F147" s="110"/>
      <c r="G147" s="110"/>
      <c r="H147" s="93">
        <v>4126807212.8105698</v>
      </c>
      <c r="I147" s="93"/>
      <c r="J147" s="13">
        <v>3289724373.0988898</v>
      </c>
      <c r="K147" s="13">
        <v>2341355718.9149899</v>
      </c>
      <c r="L147" s="13">
        <v>1328271692.9888201</v>
      </c>
    </row>
    <row r="148" spans="2:12" s="1" customFormat="1" ht="7.4" customHeight="1" x14ac:dyDescent="0.2">
      <c r="B148" s="47">
        <v>44713</v>
      </c>
      <c r="C148" s="48">
        <v>48884</v>
      </c>
      <c r="D148" s="13">
        <v>137</v>
      </c>
      <c r="E148" s="49">
        <v>4171</v>
      </c>
      <c r="F148" s="110"/>
      <c r="G148" s="110"/>
      <c r="H148" s="93">
        <v>4071047477.00249</v>
      </c>
      <c r="I148" s="93"/>
      <c r="J148" s="13">
        <v>3239770732.7024102</v>
      </c>
      <c r="K148" s="13">
        <v>2299938687.81425</v>
      </c>
      <c r="L148" s="13">
        <v>1299249011.8814001</v>
      </c>
    </row>
    <row r="149" spans="2:12" s="1" customFormat="1" ht="7.4" customHeight="1" x14ac:dyDescent="0.2">
      <c r="B149" s="47">
        <v>44713</v>
      </c>
      <c r="C149" s="48">
        <v>48914</v>
      </c>
      <c r="D149" s="13">
        <v>138</v>
      </c>
      <c r="E149" s="49">
        <v>4201</v>
      </c>
      <c r="F149" s="110"/>
      <c r="G149" s="110"/>
      <c r="H149" s="93">
        <v>4015943838.11657</v>
      </c>
      <c r="I149" s="93"/>
      <c r="J149" s="13">
        <v>3190673032.1243</v>
      </c>
      <c r="K149" s="13">
        <v>2259508866.2930899</v>
      </c>
      <c r="L149" s="13">
        <v>1271177712.57041</v>
      </c>
    </row>
    <row r="150" spans="2:12" s="1" customFormat="1" ht="7.4" customHeight="1" x14ac:dyDescent="0.2">
      <c r="B150" s="47">
        <v>44713</v>
      </c>
      <c r="C150" s="48">
        <v>48945</v>
      </c>
      <c r="D150" s="13">
        <v>139</v>
      </c>
      <c r="E150" s="49">
        <v>4232</v>
      </c>
      <c r="F150" s="110"/>
      <c r="G150" s="110"/>
      <c r="H150" s="93">
        <v>3961081611.2439198</v>
      </c>
      <c r="I150" s="93"/>
      <c r="J150" s="13">
        <v>3141747226.74404</v>
      </c>
      <c r="K150" s="13">
        <v>2219203258.77671</v>
      </c>
      <c r="L150" s="13">
        <v>1243214082.70716</v>
      </c>
    </row>
    <row r="151" spans="2:12" s="1" customFormat="1" ht="7.4" customHeight="1" x14ac:dyDescent="0.2">
      <c r="B151" s="47">
        <v>44713</v>
      </c>
      <c r="C151" s="48">
        <v>48976</v>
      </c>
      <c r="D151" s="13">
        <v>140</v>
      </c>
      <c r="E151" s="49">
        <v>4263</v>
      </c>
      <c r="F151" s="110"/>
      <c r="G151" s="110"/>
      <c r="H151" s="93">
        <v>3906252379.4039798</v>
      </c>
      <c r="I151" s="93"/>
      <c r="J151" s="13">
        <v>3093004332.1844802</v>
      </c>
      <c r="K151" s="13">
        <v>2179216920.1291399</v>
      </c>
      <c r="L151" s="13">
        <v>1215642629.7672901</v>
      </c>
    </row>
    <row r="152" spans="2:12" s="1" customFormat="1" ht="7.4" customHeight="1" x14ac:dyDescent="0.2">
      <c r="B152" s="47">
        <v>44713</v>
      </c>
      <c r="C152" s="48">
        <v>49004</v>
      </c>
      <c r="D152" s="13">
        <v>141</v>
      </c>
      <c r="E152" s="49">
        <v>4291</v>
      </c>
      <c r="F152" s="110"/>
      <c r="G152" s="110"/>
      <c r="H152" s="93">
        <v>3851330732.2174301</v>
      </c>
      <c r="I152" s="93"/>
      <c r="J152" s="13">
        <v>3044844844.2821298</v>
      </c>
      <c r="K152" s="13">
        <v>2140356999.9345801</v>
      </c>
      <c r="L152" s="13">
        <v>1189396586.3489599</v>
      </c>
    </row>
    <row r="153" spans="2:12" s="1" customFormat="1" ht="7.4" customHeight="1" x14ac:dyDescent="0.2">
      <c r="B153" s="47">
        <v>44713</v>
      </c>
      <c r="C153" s="48">
        <v>49035</v>
      </c>
      <c r="D153" s="13">
        <v>142</v>
      </c>
      <c r="E153" s="49">
        <v>4322</v>
      </c>
      <c r="F153" s="110"/>
      <c r="G153" s="110"/>
      <c r="H153" s="93">
        <v>3797108691.07546</v>
      </c>
      <c r="I153" s="93"/>
      <c r="J153" s="13">
        <v>2996885565.7859302</v>
      </c>
      <c r="K153" s="13">
        <v>2101286657.91361</v>
      </c>
      <c r="L153" s="13">
        <v>1162739410.4664299</v>
      </c>
    </row>
    <row r="154" spans="2:12" s="1" customFormat="1" ht="7.4" customHeight="1" x14ac:dyDescent="0.2">
      <c r="B154" s="47">
        <v>44713</v>
      </c>
      <c r="C154" s="48">
        <v>49065</v>
      </c>
      <c r="D154" s="13">
        <v>143</v>
      </c>
      <c r="E154" s="49">
        <v>4352</v>
      </c>
      <c r="F154" s="110"/>
      <c r="G154" s="110"/>
      <c r="H154" s="93">
        <v>3743022513.61729</v>
      </c>
      <c r="I154" s="93"/>
      <c r="J154" s="13">
        <v>2949348759.9602199</v>
      </c>
      <c r="K154" s="13">
        <v>2062866110.2276299</v>
      </c>
      <c r="L154" s="13">
        <v>1136800391.54932</v>
      </c>
    </row>
    <row r="155" spans="2:12" s="1" customFormat="1" ht="7.4" customHeight="1" x14ac:dyDescent="0.2">
      <c r="B155" s="47">
        <v>44713</v>
      </c>
      <c r="C155" s="48">
        <v>49096</v>
      </c>
      <c r="D155" s="13">
        <v>144</v>
      </c>
      <c r="E155" s="49">
        <v>4383</v>
      </c>
      <c r="F155" s="110"/>
      <c r="G155" s="110"/>
      <c r="H155" s="93">
        <v>3689675035.4661598</v>
      </c>
      <c r="I155" s="93"/>
      <c r="J155" s="13">
        <v>2902382109.32654</v>
      </c>
      <c r="K155" s="13">
        <v>2024853427.3740201</v>
      </c>
      <c r="L155" s="13">
        <v>1111126190.3361399</v>
      </c>
    </row>
    <row r="156" spans="2:12" s="1" customFormat="1" ht="7.4" customHeight="1" x14ac:dyDescent="0.2">
      <c r="B156" s="47">
        <v>44713</v>
      </c>
      <c r="C156" s="48">
        <v>49126</v>
      </c>
      <c r="D156" s="13">
        <v>145</v>
      </c>
      <c r="E156" s="49">
        <v>4413</v>
      </c>
      <c r="F156" s="110"/>
      <c r="G156" s="110"/>
      <c r="H156" s="93">
        <v>3636951549.12427</v>
      </c>
      <c r="I156" s="93"/>
      <c r="J156" s="13">
        <v>2856212703.5181999</v>
      </c>
      <c r="K156" s="13">
        <v>1987738808.2980499</v>
      </c>
      <c r="L156" s="13">
        <v>1086288528.5387001</v>
      </c>
    </row>
    <row r="157" spans="2:12" s="1" customFormat="1" ht="7.4" customHeight="1" x14ac:dyDescent="0.2">
      <c r="B157" s="47">
        <v>44713</v>
      </c>
      <c r="C157" s="48">
        <v>49157</v>
      </c>
      <c r="D157" s="13">
        <v>146</v>
      </c>
      <c r="E157" s="49">
        <v>4444</v>
      </c>
      <c r="F157" s="110"/>
      <c r="G157" s="110"/>
      <c r="H157" s="93">
        <v>3584451796.5399899</v>
      </c>
      <c r="I157" s="93"/>
      <c r="J157" s="13">
        <v>2810208573.3311</v>
      </c>
      <c r="K157" s="13">
        <v>1950749111.3086801</v>
      </c>
      <c r="L157" s="13">
        <v>1061558455.04555</v>
      </c>
    </row>
    <row r="158" spans="2:12" s="1" customFormat="1" ht="7.4" customHeight="1" x14ac:dyDescent="0.2">
      <c r="B158" s="47">
        <v>44713</v>
      </c>
      <c r="C158" s="48">
        <v>49188</v>
      </c>
      <c r="D158" s="13">
        <v>147</v>
      </c>
      <c r="E158" s="49">
        <v>4475</v>
      </c>
      <c r="F158" s="110"/>
      <c r="G158" s="110"/>
      <c r="H158" s="93">
        <v>3532626772.9724698</v>
      </c>
      <c r="I158" s="93"/>
      <c r="J158" s="13">
        <v>2764880369.6293201</v>
      </c>
      <c r="K158" s="13">
        <v>1914402714.04355</v>
      </c>
      <c r="L158" s="13">
        <v>1037366972.42399</v>
      </c>
    </row>
    <row r="159" spans="2:12" s="1" customFormat="1" ht="7.4" customHeight="1" x14ac:dyDescent="0.2">
      <c r="B159" s="47">
        <v>44713</v>
      </c>
      <c r="C159" s="48">
        <v>49218</v>
      </c>
      <c r="D159" s="13">
        <v>148</v>
      </c>
      <c r="E159" s="49">
        <v>4505</v>
      </c>
      <c r="F159" s="110"/>
      <c r="G159" s="110"/>
      <c r="H159" s="93">
        <v>3481494101.3169999</v>
      </c>
      <c r="I159" s="93"/>
      <c r="J159" s="13">
        <v>2720387766.0592499</v>
      </c>
      <c r="K159" s="13">
        <v>1878960008.0616801</v>
      </c>
      <c r="L159" s="13">
        <v>1013987813.82885</v>
      </c>
    </row>
    <row r="160" spans="2:12" s="1" customFormat="1" ht="7.4" customHeight="1" x14ac:dyDescent="0.2">
      <c r="B160" s="47">
        <v>44713</v>
      </c>
      <c r="C160" s="48">
        <v>49249</v>
      </c>
      <c r="D160" s="13">
        <v>149</v>
      </c>
      <c r="E160" s="49">
        <v>4536</v>
      </c>
      <c r="F160" s="110"/>
      <c r="G160" s="110"/>
      <c r="H160" s="93">
        <v>3430608392.84232</v>
      </c>
      <c r="I160" s="93"/>
      <c r="J160" s="13">
        <v>2676079888.6724501</v>
      </c>
      <c r="K160" s="13">
        <v>1843655998.0840299</v>
      </c>
      <c r="L160" s="13">
        <v>990721776.840047</v>
      </c>
    </row>
    <row r="161" spans="2:12" s="1" customFormat="1" ht="7.4" customHeight="1" x14ac:dyDescent="0.2">
      <c r="B161" s="47">
        <v>44713</v>
      </c>
      <c r="C161" s="48">
        <v>49279</v>
      </c>
      <c r="D161" s="13">
        <v>150</v>
      </c>
      <c r="E161" s="49">
        <v>4566</v>
      </c>
      <c r="F161" s="110"/>
      <c r="G161" s="110"/>
      <c r="H161" s="93">
        <v>3380550744.8060198</v>
      </c>
      <c r="I161" s="93"/>
      <c r="J161" s="13">
        <v>2632703484.6496801</v>
      </c>
      <c r="K161" s="13">
        <v>1809308118.8713</v>
      </c>
      <c r="L161" s="13">
        <v>968278823.95710301</v>
      </c>
    </row>
    <row r="162" spans="2:12" s="1" customFormat="1" ht="7.4" customHeight="1" x14ac:dyDescent="0.2">
      <c r="B162" s="47">
        <v>44713</v>
      </c>
      <c r="C162" s="48">
        <v>49310</v>
      </c>
      <c r="D162" s="13">
        <v>151</v>
      </c>
      <c r="E162" s="49">
        <v>4597</v>
      </c>
      <c r="F162" s="110"/>
      <c r="G162" s="110"/>
      <c r="H162" s="93">
        <v>3330543554.8162899</v>
      </c>
      <c r="I162" s="93"/>
      <c r="J162" s="13">
        <v>2589359705.15873</v>
      </c>
      <c r="K162" s="13">
        <v>1774994705.4848199</v>
      </c>
      <c r="L162" s="13">
        <v>945892067.93242395</v>
      </c>
    </row>
    <row r="163" spans="2:12" s="1" customFormat="1" ht="7.4" customHeight="1" x14ac:dyDescent="0.2">
      <c r="B163" s="47">
        <v>44713</v>
      </c>
      <c r="C163" s="48">
        <v>49341</v>
      </c>
      <c r="D163" s="13">
        <v>152</v>
      </c>
      <c r="E163" s="49">
        <v>4628</v>
      </c>
      <c r="F163" s="110"/>
      <c r="G163" s="110"/>
      <c r="H163" s="93">
        <v>3281853215.9758701</v>
      </c>
      <c r="I163" s="93"/>
      <c r="J163" s="13">
        <v>2547177441.5770702</v>
      </c>
      <c r="K163" s="13">
        <v>1741638310.94449</v>
      </c>
      <c r="L163" s="13">
        <v>924185415.19631302</v>
      </c>
    </row>
    <row r="164" spans="2:12" s="1" customFormat="1" ht="7.4" customHeight="1" x14ac:dyDescent="0.2">
      <c r="B164" s="47">
        <v>44713</v>
      </c>
      <c r="C164" s="48">
        <v>49369</v>
      </c>
      <c r="D164" s="13">
        <v>153</v>
      </c>
      <c r="E164" s="49">
        <v>4656</v>
      </c>
      <c r="F164" s="110"/>
      <c r="G164" s="110"/>
      <c r="H164" s="93">
        <v>3233528433.1981001</v>
      </c>
      <c r="I164" s="93"/>
      <c r="J164" s="13">
        <v>2505825671.27385</v>
      </c>
      <c r="K164" s="13">
        <v>1709427710.4477601</v>
      </c>
      <c r="L164" s="13">
        <v>903622200.25753999</v>
      </c>
    </row>
    <row r="165" spans="2:12" s="1" customFormat="1" ht="7.4" customHeight="1" x14ac:dyDescent="0.2">
      <c r="B165" s="47">
        <v>44713</v>
      </c>
      <c r="C165" s="48">
        <v>49400</v>
      </c>
      <c r="D165" s="13">
        <v>154</v>
      </c>
      <c r="E165" s="49">
        <v>4687</v>
      </c>
      <c r="F165" s="110"/>
      <c r="G165" s="110"/>
      <c r="H165" s="93">
        <v>3185688912.6595998</v>
      </c>
      <c r="I165" s="93"/>
      <c r="J165" s="13">
        <v>2464565206.4786301</v>
      </c>
      <c r="K165" s="13">
        <v>1677004745.5032699</v>
      </c>
      <c r="L165" s="13">
        <v>882728327.17706203</v>
      </c>
    </row>
    <row r="166" spans="2:12" s="1" customFormat="1" ht="7.4" customHeight="1" x14ac:dyDescent="0.2">
      <c r="B166" s="47">
        <v>44713</v>
      </c>
      <c r="C166" s="48">
        <v>49430</v>
      </c>
      <c r="D166" s="13">
        <v>155</v>
      </c>
      <c r="E166" s="49">
        <v>4717</v>
      </c>
      <c r="F166" s="110"/>
      <c r="G166" s="110"/>
      <c r="H166" s="93">
        <v>3138183005.1541901</v>
      </c>
      <c r="I166" s="93"/>
      <c r="J166" s="13">
        <v>2423827873.9108901</v>
      </c>
      <c r="K166" s="13">
        <v>1645225837.78916</v>
      </c>
      <c r="L166" s="13">
        <v>862450894.17197895</v>
      </c>
    </row>
    <row r="167" spans="2:12" s="1" customFormat="1" ht="7.4" customHeight="1" x14ac:dyDescent="0.2">
      <c r="B167" s="47">
        <v>44713</v>
      </c>
      <c r="C167" s="48">
        <v>49461</v>
      </c>
      <c r="D167" s="13">
        <v>156</v>
      </c>
      <c r="E167" s="49">
        <v>4748</v>
      </c>
      <c r="F167" s="110"/>
      <c r="G167" s="110"/>
      <c r="H167" s="93">
        <v>3090898727.9536099</v>
      </c>
      <c r="I167" s="93"/>
      <c r="J167" s="13">
        <v>2383258025.9809599</v>
      </c>
      <c r="K167" s="13">
        <v>1613574057.99858</v>
      </c>
      <c r="L167" s="13">
        <v>842275906.86135495</v>
      </c>
    </row>
    <row r="168" spans="2:12" s="1" customFormat="1" ht="7.4" customHeight="1" x14ac:dyDescent="0.2">
      <c r="B168" s="47">
        <v>44713</v>
      </c>
      <c r="C168" s="48">
        <v>49491</v>
      </c>
      <c r="D168" s="13">
        <v>157</v>
      </c>
      <c r="E168" s="49">
        <v>4778</v>
      </c>
      <c r="F168" s="110"/>
      <c r="G168" s="110"/>
      <c r="H168" s="93">
        <v>3043787598.4700899</v>
      </c>
      <c r="I168" s="93"/>
      <c r="J168" s="13">
        <v>2343080404.7864499</v>
      </c>
      <c r="K168" s="13">
        <v>1582467494.92659</v>
      </c>
      <c r="L168" s="13">
        <v>822652376.23839295</v>
      </c>
    </row>
    <row r="169" spans="2:12" s="1" customFormat="1" ht="7.4" customHeight="1" x14ac:dyDescent="0.2">
      <c r="B169" s="47">
        <v>44713</v>
      </c>
      <c r="C169" s="48">
        <v>49522</v>
      </c>
      <c r="D169" s="13">
        <v>158</v>
      </c>
      <c r="E169" s="49">
        <v>4809</v>
      </c>
      <c r="F169" s="110"/>
      <c r="G169" s="110"/>
      <c r="H169" s="93">
        <v>2997230440.8689499</v>
      </c>
      <c r="I169" s="93"/>
      <c r="J169" s="13">
        <v>2303327870.5810599</v>
      </c>
      <c r="K169" s="13">
        <v>1551663204.3796401</v>
      </c>
      <c r="L169" s="13">
        <v>803222082.15264201</v>
      </c>
    </row>
    <row r="170" spans="2:12" s="1" customFormat="1" ht="7.4" customHeight="1" x14ac:dyDescent="0.2">
      <c r="B170" s="47">
        <v>44713</v>
      </c>
      <c r="C170" s="48">
        <v>49553</v>
      </c>
      <c r="D170" s="13">
        <v>159</v>
      </c>
      <c r="E170" s="49">
        <v>4840</v>
      </c>
      <c r="F170" s="110"/>
      <c r="G170" s="110"/>
      <c r="H170" s="93">
        <v>2950622904.1430998</v>
      </c>
      <c r="I170" s="93"/>
      <c r="J170" s="13">
        <v>2263664792.6352501</v>
      </c>
      <c r="K170" s="13">
        <v>1521065471.8710999</v>
      </c>
      <c r="L170" s="13">
        <v>784048097.94689</v>
      </c>
    </row>
    <row r="171" spans="2:12" s="1" customFormat="1" ht="7.4" customHeight="1" x14ac:dyDescent="0.2">
      <c r="B171" s="47">
        <v>44713</v>
      </c>
      <c r="C171" s="48">
        <v>49583</v>
      </c>
      <c r="D171" s="13">
        <v>160</v>
      </c>
      <c r="E171" s="49">
        <v>4870</v>
      </c>
      <c r="F171" s="110"/>
      <c r="G171" s="110"/>
      <c r="H171" s="93">
        <v>2904401898.6068902</v>
      </c>
      <c r="I171" s="93"/>
      <c r="J171" s="13">
        <v>2224547478.2133598</v>
      </c>
      <c r="K171" s="13">
        <v>1491101607.30461</v>
      </c>
      <c r="L171" s="13">
        <v>765452277.20728898</v>
      </c>
    </row>
    <row r="172" spans="2:12" s="1" customFormat="1" ht="7.4" customHeight="1" x14ac:dyDescent="0.2">
      <c r="B172" s="47">
        <v>44713</v>
      </c>
      <c r="C172" s="48">
        <v>49614</v>
      </c>
      <c r="D172" s="13">
        <v>161</v>
      </c>
      <c r="E172" s="49">
        <v>4901</v>
      </c>
      <c r="F172" s="110"/>
      <c r="G172" s="110"/>
      <c r="H172" s="93">
        <v>2857921794.3450999</v>
      </c>
      <c r="I172" s="93"/>
      <c r="J172" s="13">
        <v>2185234692.4915299</v>
      </c>
      <c r="K172" s="13">
        <v>1461025307.2332599</v>
      </c>
      <c r="L172" s="13">
        <v>746835991.49787498</v>
      </c>
    </row>
    <row r="173" spans="2:12" s="1" customFormat="1" ht="7.4" customHeight="1" x14ac:dyDescent="0.2">
      <c r="B173" s="47">
        <v>44713</v>
      </c>
      <c r="C173" s="48">
        <v>49644</v>
      </c>
      <c r="D173" s="13">
        <v>162</v>
      </c>
      <c r="E173" s="49">
        <v>4931</v>
      </c>
      <c r="F173" s="110"/>
      <c r="G173" s="110"/>
      <c r="H173" s="93">
        <v>2812529829.6833601</v>
      </c>
      <c r="I173" s="93"/>
      <c r="J173" s="13">
        <v>2146997031.5725501</v>
      </c>
      <c r="K173" s="13">
        <v>1431926951.04403</v>
      </c>
      <c r="L173" s="13">
        <v>728961257.64686799</v>
      </c>
    </row>
    <row r="174" spans="2:12" s="1" customFormat="1" ht="7.4" customHeight="1" x14ac:dyDescent="0.2">
      <c r="B174" s="47">
        <v>44713</v>
      </c>
      <c r="C174" s="48">
        <v>49675</v>
      </c>
      <c r="D174" s="13">
        <v>163</v>
      </c>
      <c r="E174" s="49">
        <v>4962</v>
      </c>
      <c r="F174" s="110"/>
      <c r="G174" s="110"/>
      <c r="H174" s="93">
        <v>2767077385.25349</v>
      </c>
      <c r="I174" s="93"/>
      <c r="J174" s="13">
        <v>2108717444.3027501</v>
      </c>
      <c r="K174" s="13">
        <v>1402819851.0743001</v>
      </c>
      <c r="L174" s="13">
        <v>711118711.93108201</v>
      </c>
    </row>
    <row r="175" spans="2:12" s="1" customFormat="1" ht="7.4" customHeight="1" x14ac:dyDescent="0.2">
      <c r="B175" s="47">
        <v>44713</v>
      </c>
      <c r="C175" s="48">
        <v>49706</v>
      </c>
      <c r="D175" s="13">
        <v>164</v>
      </c>
      <c r="E175" s="49">
        <v>4993</v>
      </c>
      <c r="F175" s="110"/>
      <c r="G175" s="110"/>
      <c r="H175" s="93">
        <v>2722368601.7915301</v>
      </c>
      <c r="I175" s="93"/>
      <c r="J175" s="13">
        <v>2071127294.26739</v>
      </c>
      <c r="K175" s="13">
        <v>1374309020.48088</v>
      </c>
      <c r="L175" s="13">
        <v>693715215.74702406</v>
      </c>
    </row>
    <row r="176" spans="2:12" s="1" customFormat="1" ht="7.4" customHeight="1" x14ac:dyDescent="0.2">
      <c r="B176" s="47">
        <v>44713</v>
      </c>
      <c r="C176" s="48">
        <v>49735</v>
      </c>
      <c r="D176" s="13">
        <v>165</v>
      </c>
      <c r="E176" s="49">
        <v>5022</v>
      </c>
      <c r="F176" s="110"/>
      <c r="G176" s="110"/>
      <c r="H176" s="93">
        <v>2677046487.9882798</v>
      </c>
      <c r="I176" s="93"/>
      <c r="J176" s="13">
        <v>2033415452.04634</v>
      </c>
      <c r="K176" s="13">
        <v>1346074714.3225</v>
      </c>
      <c r="L176" s="13">
        <v>676770682.27307296</v>
      </c>
    </row>
    <row r="177" spans="2:12" s="1" customFormat="1" ht="7.4" customHeight="1" x14ac:dyDescent="0.2">
      <c r="B177" s="47">
        <v>44713</v>
      </c>
      <c r="C177" s="48">
        <v>49766</v>
      </c>
      <c r="D177" s="13">
        <v>166</v>
      </c>
      <c r="E177" s="49">
        <v>5053</v>
      </c>
      <c r="F177" s="110"/>
      <c r="G177" s="110"/>
      <c r="H177" s="93">
        <v>2632425972.4464202</v>
      </c>
      <c r="I177" s="93"/>
      <c r="J177" s="13">
        <v>1996131520.7855999</v>
      </c>
      <c r="K177" s="13">
        <v>1318033025.1645401</v>
      </c>
      <c r="L177" s="13">
        <v>659865287.01612699</v>
      </c>
    </row>
    <row r="178" spans="2:12" s="1" customFormat="1" ht="7.4" customHeight="1" x14ac:dyDescent="0.2">
      <c r="B178" s="47">
        <v>44713</v>
      </c>
      <c r="C178" s="48">
        <v>49796</v>
      </c>
      <c r="D178" s="13">
        <v>167</v>
      </c>
      <c r="E178" s="49">
        <v>5083</v>
      </c>
      <c r="F178" s="110"/>
      <c r="G178" s="110"/>
      <c r="H178" s="93">
        <v>2587239213.43964</v>
      </c>
      <c r="I178" s="93"/>
      <c r="J178" s="13">
        <v>1958646816.1436701</v>
      </c>
      <c r="K178" s="13">
        <v>1290098997.82493</v>
      </c>
      <c r="L178" s="13">
        <v>643232695.48015404</v>
      </c>
    </row>
    <row r="179" spans="2:12" s="1" customFormat="1" ht="7.4" customHeight="1" x14ac:dyDescent="0.2">
      <c r="B179" s="47">
        <v>44713</v>
      </c>
      <c r="C179" s="48">
        <v>49827</v>
      </c>
      <c r="D179" s="13">
        <v>168</v>
      </c>
      <c r="E179" s="49">
        <v>5114</v>
      </c>
      <c r="F179" s="110"/>
      <c r="G179" s="110"/>
      <c r="H179" s="93">
        <v>2542832464.1638899</v>
      </c>
      <c r="I179" s="93"/>
      <c r="J179" s="13">
        <v>1921764083.2599399</v>
      </c>
      <c r="K179" s="13">
        <v>1262586298.87398</v>
      </c>
      <c r="L179" s="13">
        <v>626848751.74631</v>
      </c>
    </row>
    <row r="180" spans="2:12" s="1" customFormat="1" ht="7.4" customHeight="1" x14ac:dyDescent="0.2">
      <c r="B180" s="47">
        <v>44713</v>
      </c>
      <c r="C180" s="48">
        <v>49857</v>
      </c>
      <c r="D180" s="13">
        <v>169</v>
      </c>
      <c r="E180" s="49">
        <v>5144</v>
      </c>
      <c r="F180" s="110"/>
      <c r="G180" s="110"/>
      <c r="H180" s="93">
        <v>2499282250.7118001</v>
      </c>
      <c r="I180" s="93"/>
      <c r="J180" s="13">
        <v>1885750320.9882801</v>
      </c>
      <c r="K180" s="13">
        <v>1235876167.51472</v>
      </c>
      <c r="L180" s="13">
        <v>611072492.10735095</v>
      </c>
    </row>
    <row r="181" spans="2:12" s="1" customFormat="1" ht="7.4" customHeight="1" x14ac:dyDescent="0.2">
      <c r="B181" s="47">
        <v>44713</v>
      </c>
      <c r="C181" s="48">
        <v>49888</v>
      </c>
      <c r="D181" s="13">
        <v>170</v>
      </c>
      <c r="E181" s="49">
        <v>5175</v>
      </c>
      <c r="F181" s="110"/>
      <c r="G181" s="110"/>
      <c r="H181" s="93">
        <v>2456607491.6283998</v>
      </c>
      <c r="I181" s="93"/>
      <c r="J181" s="13">
        <v>1850407739.94907</v>
      </c>
      <c r="K181" s="13">
        <v>1209629295.7068501</v>
      </c>
      <c r="L181" s="13">
        <v>595561606.24769199</v>
      </c>
    </row>
    <row r="182" spans="2:12" s="1" customFormat="1" ht="7.4" customHeight="1" x14ac:dyDescent="0.2">
      <c r="B182" s="47">
        <v>44713</v>
      </c>
      <c r="C182" s="48">
        <v>49919</v>
      </c>
      <c r="D182" s="13">
        <v>171</v>
      </c>
      <c r="E182" s="49">
        <v>5206</v>
      </c>
      <c r="F182" s="110"/>
      <c r="G182" s="110"/>
      <c r="H182" s="93">
        <v>2413801129.5100098</v>
      </c>
      <c r="I182" s="93"/>
      <c r="J182" s="13">
        <v>1815080661.34904</v>
      </c>
      <c r="K182" s="13">
        <v>1183518041.0943799</v>
      </c>
      <c r="L182" s="13">
        <v>580237640.33717</v>
      </c>
    </row>
    <row r="183" spans="2:12" s="1" customFormat="1" ht="7.4" customHeight="1" x14ac:dyDescent="0.2">
      <c r="B183" s="47">
        <v>44713</v>
      </c>
      <c r="C183" s="48">
        <v>49949</v>
      </c>
      <c r="D183" s="13">
        <v>172</v>
      </c>
      <c r="E183" s="49">
        <v>5236</v>
      </c>
      <c r="F183" s="110"/>
      <c r="G183" s="110"/>
      <c r="H183" s="93">
        <v>2371431261.8509898</v>
      </c>
      <c r="I183" s="93"/>
      <c r="J183" s="13">
        <v>1780293247.4209299</v>
      </c>
      <c r="K183" s="13">
        <v>1157977883.49419</v>
      </c>
      <c r="L183" s="13">
        <v>565389012.02548206</v>
      </c>
    </row>
    <row r="184" spans="2:12" s="1" customFormat="1" ht="7.4" customHeight="1" x14ac:dyDescent="0.2">
      <c r="B184" s="47">
        <v>44713</v>
      </c>
      <c r="C184" s="48">
        <v>49980</v>
      </c>
      <c r="D184" s="13">
        <v>173</v>
      </c>
      <c r="E184" s="49">
        <v>5267</v>
      </c>
      <c r="F184" s="110"/>
      <c r="G184" s="110"/>
      <c r="H184" s="93">
        <v>2329763728.76195</v>
      </c>
      <c r="I184" s="93"/>
      <c r="J184" s="13">
        <v>1746045925.1963601</v>
      </c>
      <c r="K184" s="13">
        <v>1132813655.4967999</v>
      </c>
      <c r="L184" s="13">
        <v>550759750.31531203</v>
      </c>
    </row>
    <row r="185" spans="2:12" s="1" customFormat="1" ht="7.4" customHeight="1" x14ac:dyDescent="0.2">
      <c r="B185" s="47">
        <v>44713</v>
      </c>
      <c r="C185" s="48">
        <v>50010</v>
      </c>
      <c r="D185" s="13">
        <v>174</v>
      </c>
      <c r="E185" s="49">
        <v>5297</v>
      </c>
      <c r="F185" s="110"/>
      <c r="G185" s="110"/>
      <c r="H185" s="93">
        <v>2288301456.0178699</v>
      </c>
      <c r="I185" s="93"/>
      <c r="J185" s="13">
        <v>1712156978.10337</v>
      </c>
      <c r="K185" s="13">
        <v>1108092870.38044</v>
      </c>
      <c r="L185" s="13">
        <v>536532411.93064499</v>
      </c>
    </row>
    <row r="186" spans="2:12" s="1" customFormat="1" ht="7.4" customHeight="1" x14ac:dyDescent="0.2">
      <c r="B186" s="47">
        <v>44713</v>
      </c>
      <c r="C186" s="48">
        <v>50041</v>
      </c>
      <c r="D186" s="13">
        <v>175</v>
      </c>
      <c r="E186" s="49">
        <v>5328</v>
      </c>
      <c r="F186" s="110"/>
      <c r="G186" s="110"/>
      <c r="H186" s="93">
        <v>2247613514.2470999</v>
      </c>
      <c r="I186" s="93"/>
      <c r="J186" s="13">
        <v>1678861063.7412701</v>
      </c>
      <c r="K186" s="13">
        <v>1083780743.62237</v>
      </c>
      <c r="L186" s="13">
        <v>522537968.03607702</v>
      </c>
    </row>
    <row r="187" spans="2:12" s="1" customFormat="1" ht="7.4" customHeight="1" x14ac:dyDescent="0.2">
      <c r="B187" s="47">
        <v>44713</v>
      </c>
      <c r="C187" s="48">
        <v>50072</v>
      </c>
      <c r="D187" s="13">
        <v>176</v>
      </c>
      <c r="E187" s="49">
        <v>5359</v>
      </c>
      <c r="F187" s="110"/>
      <c r="G187" s="110"/>
      <c r="H187" s="93">
        <v>2207323791.0468998</v>
      </c>
      <c r="I187" s="93"/>
      <c r="J187" s="13">
        <v>1645970114.6959</v>
      </c>
      <c r="K187" s="13">
        <v>1059845869.89195</v>
      </c>
      <c r="L187" s="13">
        <v>508833566.76354599</v>
      </c>
    </row>
    <row r="188" spans="2:12" s="1" customFormat="1" ht="7.4" customHeight="1" x14ac:dyDescent="0.2">
      <c r="B188" s="47">
        <v>44713</v>
      </c>
      <c r="C188" s="48">
        <v>50100</v>
      </c>
      <c r="D188" s="13">
        <v>177</v>
      </c>
      <c r="E188" s="49">
        <v>5387</v>
      </c>
      <c r="F188" s="110"/>
      <c r="G188" s="110"/>
      <c r="H188" s="93">
        <v>2167085701.6840501</v>
      </c>
      <c r="I188" s="93"/>
      <c r="J188" s="13">
        <v>1613489379.48897</v>
      </c>
      <c r="K188" s="13">
        <v>1036544599.76367</v>
      </c>
      <c r="L188" s="13">
        <v>495742378.352377</v>
      </c>
    </row>
    <row r="189" spans="2:12" s="1" customFormat="1" ht="7.4" customHeight="1" x14ac:dyDescent="0.2">
      <c r="B189" s="47">
        <v>44713</v>
      </c>
      <c r="C189" s="48">
        <v>50131</v>
      </c>
      <c r="D189" s="13">
        <v>178</v>
      </c>
      <c r="E189" s="49">
        <v>5418</v>
      </c>
      <c r="F189" s="110"/>
      <c r="G189" s="110"/>
      <c r="H189" s="93">
        <v>2127178765.9476099</v>
      </c>
      <c r="I189" s="93"/>
      <c r="J189" s="13">
        <v>1581090730.5657699</v>
      </c>
      <c r="K189" s="13">
        <v>1013147711.34914</v>
      </c>
      <c r="L189" s="13">
        <v>482500135.79874301</v>
      </c>
    </row>
    <row r="190" spans="2:12" s="1" customFormat="1" ht="7.4" customHeight="1" x14ac:dyDescent="0.2">
      <c r="B190" s="47">
        <v>44713</v>
      </c>
      <c r="C190" s="48">
        <v>50161</v>
      </c>
      <c r="D190" s="13">
        <v>179</v>
      </c>
      <c r="E190" s="49">
        <v>5448</v>
      </c>
      <c r="F190" s="110"/>
      <c r="G190" s="110"/>
      <c r="H190" s="93">
        <v>2087755676.9414501</v>
      </c>
      <c r="I190" s="93"/>
      <c r="J190" s="13">
        <v>1549241196.93485</v>
      </c>
      <c r="K190" s="13">
        <v>990295440.68377805</v>
      </c>
      <c r="L190" s="13">
        <v>469683750.414105</v>
      </c>
    </row>
    <row r="191" spans="2:12" s="1" customFormat="1" ht="7.4" customHeight="1" x14ac:dyDescent="0.2">
      <c r="B191" s="47">
        <v>44713</v>
      </c>
      <c r="C191" s="48">
        <v>50192</v>
      </c>
      <c r="D191" s="13">
        <v>180</v>
      </c>
      <c r="E191" s="49">
        <v>5479</v>
      </c>
      <c r="F191" s="110"/>
      <c r="G191" s="110"/>
      <c r="H191" s="93">
        <v>2048378374.4971001</v>
      </c>
      <c r="I191" s="93"/>
      <c r="J191" s="13">
        <v>1517442785.0346799</v>
      </c>
      <c r="K191" s="13">
        <v>967502643.69564795</v>
      </c>
      <c r="L191" s="13">
        <v>456929855.62585098</v>
      </c>
    </row>
    <row r="192" spans="2:12" s="1" customFormat="1" ht="7.4" customHeight="1" x14ac:dyDescent="0.2">
      <c r="B192" s="47">
        <v>44713</v>
      </c>
      <c r="C192" s="48">
        <v>50222</v>
      </c>
      <c r="D192" s="13">
        <v>181</v>
      </c>
      <c r="E192" s="49">
        <v>5509</v>
      </c>
      <c r="F192" s="110"/>
      <c r="G192" s="110"/>
      <c r="H192" s="93">
        <v>2009415124.2516401</v>
      </c>
      <c r="I192" s="93"/>
      <c r="J192" s="13">
        <v>1486135368.1974001</v>
      </c>
      <c r="K192" s="13">
        <v>945209270.82462394</v>
      </c>
      <c r="L192" s="13">
        <v>444571308.81686902</v>
      </c>
    </row>
    <row r="193" spans="2:12" s="1" customFormat="1" ht="7.4" customHeight="1" x14ac:dyDescent="0.2">
      <c r="B193" s="47">
        <v>44713</v>
      </c>
      <c r="C193" s="48">
        <v>50253</v>
      </c>
      <c r="D193" s="13">
        <v>182</v>
      </c>
      <c r="E193" s="49">
        <v>5540</v>
      </c>
      <c r="F193" s="110"/>
      <c r="G193" s="110"/>
      <c r="H193" s="93">
        <v>1970143855.73805</v>
      </c>
      <c r="I193" s="93"/>
      <c r="J193" s="13">
        <v>1454619552.3833001</v>
      </c>
      <c r="K193" s="13">
        <v>922811751.57206202</v>
      </c>
      <c r="L193" s="13">
        <v>432198439.68614399</v>
      </c>
    </row>
    <row r="194" spans="2:12" s="1" customFormat="1" ht="7.4" customHeight="1" x14ac:dyDescent="0.2">
      <c r="B194" s="47">
        <v>44713</v>
      </c>
      <c r="C194" s="48">
        <v>50284</v>
      </c>
      <c r="D194" s="13">
        <v>183</v>
      </c>
      <c r="E194" s="49">
        <v>5571</v>
      </c>
      <c r="F194" s="110"/>
      <c r="G194" s="110"/>
      <c r="H194" s="93">
        <v>1931724316.1737199</v>
      </c>
      <c r="I194" s="93"/>
      <c r="J194" s="13">
        <v>1423834159.6094201</v>
      </c>
      <c r="K194" s="13">
        <v>900984244.26617801</v>
      </c>
      <c r="L194" s="13">
        <v>420188240.783243</v>
      </c>
    </row>
    <row r="195" spans="2:12" s="1" customFormat="1" ht="7.4" customHeight="1" x14ac:dyDescent="0.2">
      <c r="B195" s="47">
        <v>44713</v>
      </c>
      <c r="C195" s="48">
        <v>50314</v>
      </c>
      <c r="D195" s="13">
        <v>184</v>
      </c>
      <c r="E195" s="49">
        <v>5601</v>
      </c>
      <c r="F195" s="110"/>
      <c r="G195" s="110"/>
      <c r="H195" s="93">
        <v>1893371477.3887899</v>
      </c>
      <c r="I195" s="93"/>
      <c r="J195" s="13">
        <v>1393274382.91907</v>
      </c>
      <c r="K195" s="13">
        <v>879476436.12756097</v>
      </c>
      <c r="L195" s="13">
        <v>408476418.06675798</v>
      </c>
    </row>
    <row r="196" spans="2:12" s="1" customFormat="1" ht="7.4" customHeight="1" x14ac:dyDescent="0.2">
      <c r="B196" s="47">
        <v>44713</v>
      </c>
      <c r="C196" s="48">
        <v>50345</v>
      </c>
      <c r="D196" s="13">
        <v>185</v>
      </c>
      <c r="E196" s="49">
        <v>5632</v>
      </c>
      <c r="F196" s="110"/>
      <c r="G196" s="110"/>
      <c r="H196" s="93">
        <v>1855164542.36534</v>
      </c>
      <c r="I196" s="93"/>
      <c r="J196" s="13">
        <v>1362843652.72908</v>
      </c>
      <c r="K196" s="13">
        <v>858079811.96267796</v>
      </c>
      <c r="L196" s="13">
        <v>396850640.24650598</v>
      </c>
    </row>
    <row r="197" spans="2:12" s="1" customFormat="1" ht="7.4" customHeight="1" x14ac:dyDescent="0.2">
      <c r="B197" s="47">
        <v>44713</v>
      </c>
      <c r="C197" s="48">
        <v>50375</v>
      </c>
      <c r="D197" s="13">
        <v>186</v>
      </c>
      <c r="E197" s="49">
        <v>5662</v>
      </c>
      <c r="F197" s="110"/>
      <c r="G197" s="110"/>
      <c r="H197" s="93">
        <v>1817539250.48051</v>
      </c>
      <c r="I197" s="93"/>
      <c r="J197" s="13">
        <v>1333011694.64606</v>
      </c>
      <c r="K197" s="13">
        <v>837231144.47900498</v>
      </c>
      <c r="L197" s="13">
        <v>385621162.70410103</v>
      </c>
    </row>
    <row r="198" spans="2:12" s="1" customFormat="1" ht="7.4" customHeight="1" x14ac:dyDescent="0.2">
      <c r="B198" s="47">
        <v>44713</v>
      </c>
      <c r="C198" s="48">
        <v>50406</v>
      </c>
      <c r="D198" s="13">
        <v>187</v>
      </c>
      <c r="E198" s="49">
        <v>5693</v>
      </c>
      <c r="F198" s="110"/>
      <c r="G198" s="110"/>
      <c r="H198" s="93">
        <v>1779581911.9941399</v>
      </c>
      <c r="I198" s="93"/>
      <c r="J198" s="13">
        <v>1302959519.00826</v>
      </c>
      <c r="K198" s="13">
        <v>816274880.16940796</v>
      </c>
      <c r="L198" s="13">
        <v>374376461.99135798</v>
      </c>
    </row>
    <row r="199" spans="2:12" s="1" customFormat="1" ht="7.4" customHeight="1" x14ac:dyDescent="0.2">
      <c r="B199" s="47">
        <v>44713</v>
      </c>
      <c r="C199" s="48">
        <v>50437</v>
      </c>
      <c r="D199" s="13">
        <v>188</v>
      </c>
      <c r="E199" s="49">
        <v>5724</v>
      </c>
      <c r="F199" s="110"/>
      <c r="G199" s="110"/>
      <c r="H199" s="93">
        <v>1742812794.2753799</v>
      </c>
      <c r="I199" s="93"/>
      <c r="J199" s="13">
        <v>1273873956.2369499</v>
      </c>
      <c r="K199" s="13">
        <v>796023814.11037397</v>
      </c>
      <c r="L199" s="13">
        <v>363542160.51138598</v>
      </c>
    </row>
    <row r="200" spans="2:12" s="1" customFormat="1" ht="7.4" customHeight="1" x14ac:dyDescent="0.2">
      <c r="B200" s="47">
        <v>44713</v>
      </c>
      <c r="C200" s="48">
        <v>50465</v>
      </c>
      <c r="D200" s="13">
        <v>189</v>
      </c>
      <c r="E200" s="49">
        <v>5752</v>
      </c>
      <c r="F200" s="110"/>
      <c r="G200" s="110"/>
      <c r="H200" s="93">
        <v>1706479924.3579099</v>
      </c>
      <c r="I200" s="93"/>
      <c r="J200" s="13">
        <v>1245406206.5323999</v>
      </c>
      <c r="K200" s="13">
        <v>776446869.94096506</v>
      </c>
      <c r="L200" s="13">
        <v>353244556.59897101</v>
      </c>
    </row>
    <row r="201" spans="2:12" s="1" customFormat="1" ht="7.4" customHeight="1" x14ac:dyDescent="0.2">
      <c r="B201" s="47">
        <v>44713</v>
      </c>
      <c r="C201" s="48">
        <v>50496</v>
      </c>
      <c r="D201" s="13">
        <v>190</v>
      </c>
      <c r="E201" s="49">
        <v>5783</v>
      </c>
      <c r="F201" s="110"/>
      <c r="G201" s="110"/>
      <c r="H201" s="93">
        <v>1670565889.6159</v>
      </c>
      <c r="I201" s="93"/>
      <c r="J201" s="13">
        <v>1217127936.6108201</v>
      </c>
      <c r="K201" s="13">
        <v>756886992.21826005</v>
      </c>
      <c r="L201" s="13">
        <v>342887296.81820798</v>
      </c>
    </row>
    <row r="202" spans="2:12" s="1" customFormat="1" ht="7.4" customHeight="1" x14ac:dyDescent="0.2">
      <c r="B202" s="47">
        <v>44713</v>
      </c>
      <c r="C202" s="48">
        <v>50526</v>
      </c>
      <c r="D202" s="13">
        <v>191</v>
      </c>
      <c r="E202" s="49">
        <v>5813</v>
      </c>
      <c r="F202" s="110"/>
      <c r="G202" s="110"/>
      <c r="H202" s="93">
        <v>1633917749.1231</v>
      </c>
      <c r="I202" s="93"/>
      <c r="J202" s="13">
        <v>1188473143.4602301</v>
      </c>
      <c r="K202" s="13">
        <v>737248589.28843701</v>
      </c>
      <c r="L202" s="13">
        <v>332621553.74927998</v>
      </c>
    </row>
    <row r="203" spans="2:12" s="1" customFormat="1" ht="7.4" customHeight="1" x14ac:dyDescent="0.2">
      <c r="B203" s="47">
        <v>44713</v>
      </c>
      <c r="C203" s="48">
        <v>50557</v>
      </c>
      <c r="D203" s="13">
        <v>192</v>
      </c>
      <c r="E203" s="49">
        <v>5844</v>
      </c>
      <c r="F203" s="110"/>
      <c r="G203" s="110"/>
      <c r="H203" s="93">
        <v>1598248580.04392</v>
      </c>
      <c r="I203" s="93"/>
      <c r="J203" s="13">
        <v>1160556499.2098501</v>
      </c>
      <c r="K203" s="13">
        <v>718100053.19159102</v>
      </c>
      <c r="L203" s="13">
        <v>322610141.88466102</v>
      </c>
    </row>
    <row r="204" spans="2:12" s="1" customFormat="1" ht="7.4" customHeight="1" x14ac:dyDescent="0.2">
      <c r="B204" s="47">
        <v>44713</v>
      </c>
      <c r="C204" s="48">
        <v>50587</v>
      </c>
      <c r="D204" s="13">
        <v>193</v>
      </c>
      <c r="E204" s="49">
        <v>5874</v>
      </c>
      <c r="F204" s="110"/>
      <c r="G204" s="110"/>
      <c r="H204" s="93">
        <v>1563212782.1117001</v>
      </c>
      <c r="I204" s="93"/>
      <c r="J204" s="13">
        <v>1133252324.78669</v>
      </c>
      <c r="K204" s="13">
        <v>699479606.18224299</v>
      </c>
      <c r="L204" s="13">
        <v>312956659.57890999</v>
      </c>
    </row>
    <row r="205" spans="2:12" s="1" customFormat="1" ht="7.4" customHeight="1" x14ac:dyDescent="0.2">
      <c r="B205" s="47">
        <v>44713</v>
      </c>
      <c r="C205" s="48">
        <v>50618</v>
      </c>
      <c r="D205" s="13">
        <v>194</v>
      </c>
      <c r="E205" s="49">
        <v>5905</v>
      </c>
      <c r="F205" s="110"/>
      <c r="G205" s="110"/>
      <c r="H205" s="93">
        <v>1528899688.31406</v>
      </c>
      <c r="I205" s="93"/>
      <c r="J205" s="13">
        <v>1106497131.24476</v>
      </c>
      <c r="K205" s="13">
        <v>681228522.708305</v>
      </c>
      <c r="L205" s="13">
        <v>303499921.91218901</v>
      </c>
    </row>
    <row r="206" spans="2:12" s="1" customFormat="1" ht="7.4" customHeight="1" x14ac:dyDescent="0.2">
      <c r="B206" s="47">
        <v>44713</v>
      </c>
      <c r="C206" s="48">
        <v>50649</v>
      </c>
      <c r="D206" s="13">
        <v>195</v>
      </c>
      <c r="E206" s="49">
        <v>5936</v>
      </c>
      <c r="F206" s="110"/>
      <c r="G206" s="110"/>
      <c r="H206" s="93">
        <v>1494589500.13902</v>
      </c>
      <c r="I206" s="93"/>
      <c r="J206" s="13">
        <v>1079831534.5836899</v>
      </c>
      <c r="K206" s="13">
        <v>663120768.727229</v>
      </c>
      <c r="L206" s="13">
        <v>294181264.20648098</v>
      </c>
    </row>
    <row r="207" spans="2:12" s="1" customFormat="1" ht="7.4" customHeight="1" x14ac:dyDescent="0.2">
      <c r="B207" s="47">
        <v>44713</v>
      </c>
      <c r="C207" s="48">
        <v>50679</v>
      </c>
      <c r="D207" s="13">
        <v>196</v>
      </c>
      <c r="E207" s="49">
        <v>5966</v>
      </c>
      <c r="F207" s="110"/>
      <c r="G207" s="110"/>
      <c r="H207" s="93">
        <v>1461127387.1640401</v>
      </c>
      <c r="I207" s="93"/>
      <c r="J207" s="13">
        <v>1053922607.98237</v>
      </c>
      <c r="K207" s="13">
        <v>645617229.82398999</v>
      </c>
      <c r="L207" s="13">
        <v>285242067.31583101</v>
      </c>
    </row>
    <row r="208" spans="2:12" s="1" customFormat="1" ht="7.4" customHeight="1" x14ac:dyDescent="0.2">
      <c r="B208" s="47">
        <v>44713</v>
      </c>
      <c r="C208" s="48">
        <v>50710</v>
      </c>
      <c r="D208" s="13">
        <v>197</v>
      </c>
      <c r="E208" s="49">
        <v>5997</v>
      </c>
      <c r="F208" s="110"/>
      <c r="G208" s="110"/>
      <c r="H208" s="93">
        <v>1428071153.76946</v>
      </c>
      <c r="I208" s="93"/>
      <c r="J208" s="13">
        <v>1028331798.3667901</v>
      </c>
      <c r="K208" s="13">
        <v>628338613.72516894</v>
      </c>
      <c r="L208" s="13">
        <v>276432328.774257</v>
      </c>
    </row>
    <row r="209" spans="2:12" s="1" customFormat="1" ht="7.4" customHeight="1" x14ac:dyDescent="0.2">
      <c r="B209" s="47">
        <v>44713</v>
      </c>
      <c r="C209" s="48">
        <v>50740</v>
      </c>
      <c r="D209" s="13">
        <v>198</v>
      </c>
      <c r="E209" s="49">
        <v>6027</v>
      </c>
      <c r="F209" s="110"/>
      <c r="G209" s="110"/>
      <c r="H209" s="93">
        <v>1395119344.8982601</v>
      </c>
      <c r="I209" s="93"/>
      <c r="J209" s="13">
        <v>1002954750.52729</v>
      </c>
      <c r="K209" s="13">
        <v>611324204.24091196</v>
      </c>
      <c r="L209" s="13">
        <v>267844515.23283601</v>
      </c>
    </row>
    <row r="210" spans="2:12" s="1" customFormat="1" ht="7.4" customHeight="1" x14ac:dyDescent="0.2">
      <c r="B210" s="47">
        <v>44713</v>
      </c>
      <c r="C210" s="48">
        <v>50771</v>
      </c>
      <c r="D210" s="13">
        <v>199</v>
      </c>
      <c r="E210" s="49">
        <v>6058</v>
      </c>
      <c r="F210" s="110"/>
      <c r="G210" s="110"/>
      <c r="H210" s="93">
        <v>1362289877.4796801</v>
      </c>
      <c r="I210" s="93"/>
      <c r="J210" s="13">
        <v>977692509.01346302</v>
      </c>
      <c r="K210" s="13">
        <v>594410718.39186394</v>
      </c>
      <c r="L210" s="13">
        <v>259330989.97627801</v>
      </c>
    </row>
    <row r="211" spans="2:12" s="1" customFormat="1" ht="7.4" customHeight="1" x14ac:dyDescent="0.2">
      <c r="B211" s="47">
        <v>44713</v>
      </c>
      <c r="C211" s="48">
        <v>50802</v>
      </c>
      <c r="D211" s="13">
        <v>200</v>
      </c>
      <c r="E211" s="49">
        <v>6089</v>
      </c>
      <c r="F211" s="110"/>
      <c r="G211" s="110"/>
      <c r="H211" s="93">
        <v>1330054178.02405</v>
      </c>
      <c r="I211" s="93"/>
      <c r="J211" s="13">
        <v>952938490.10466504</v>
      </c>
      <c r="K211" s="13">
        <v>577887507.35678995</v>
      </c>
      <c r="L211" s="13">
        <v>251054327.351937</v>
      </c>
    </row>
    <row r="212" spans="2:12" s="1" customFormat="1" ht="7.4" customHeight="1" x14ac:dyDescent="0.2">
      <c r="B212" s="47">
        <v>44713</v>
      </c>
      <c r="C212" s="48">
        <v>50830</v>
      </c>
      <c r="D212" s="13">
        <v>201</v>
      </c>
      <c r="E212" s="49">
        <v>6117</v>
      </c>
      <c r="F212" s="110"/>
      <c r="G212" s="110"/>
      <c r="H212" s="93">
        <v>1297966045.4075699</v>
      </c>
      <c r="I212" s="93"/>
      <c r="J212" s="13">
        <v>928523696.49496996</v>
      </c>
      <c r="K212" s="13">
        <v>561788112.23983097</v>
      </c>
      <c r="L212" s="13">
        <v>243126311.70609501</v>
      </c>
    </row>
    <row r="213" spans="2:12" s="1" customFormat="1" ht="7.4" customHeight="1" x14ac:dyDescent="0.2">
      <c r="B213" s="47">
        <v>44713</v>
      </c>
      <c r="C213" s="48">
        <v>50861</v>
      </c>
      <c r="D213" s="13">
        <v>202</v>
      </c>
      <c r="E213" s="49">
        <v>6148</v>
      </c>
      <c r="F213" s="110"/>
      <c r="G213" s="110"/>
      <c r="H213" s="93">
        <v>1266223554.9825699</v>
      </c>
      <c r="I213" s="93"/>
      <c r="J213" s="13">
        <v>904279795.53407598</v>
      </c>
      <c r="K213" s="13">
        <v>545728297.45358503</v>
      </c>
      <c r="L213" s="13">
        <v>235175734.98339701</v>
      </c>
    </row>
    <row r="214" spans="2:12" s="1" customFormat="1" ht="7.4" customHeight="1" x14ac:dyDescent="0.2">
      <c r="B214" s="47">
        <v>44713</v>
      </c>
      <c r="C214" s="48">
        <v>50891</v>
      </c>
      <c r="D214" s="13">
        <v>203</v>
      </c>
      <c r="E214" s="49">
        <v>6178</v>
      </c>
      <c r="F214" s="110"/>
      <c r="G214" s="110"/>
      <c r="H214" s="93">
        <v>1234245214.1433899</v>
      </c>
      <c r="I214" s="93"/>
      <c r="J214" s="13">
        <v>879995500.28721595</v>
      </c>
      <c r="K214" s="13">
        <v>529765735.127262</v>
      </c>
      <c r="L214" s="13">
        <v>227361007.33999401</v>
      </c>
    </row>
    <row r="215" spans="2:12" s="1" customFormat="1" ht="7.4" customHeight="1" x14ac:dyDescent="0.2">
      <c r="B215" s="47">
        <v>44713</v>
      </c>
      <c r="C215" s="48">
        <v>50922</v>
      </c>
      <c r="D215" s="13">
        <v>204</v>
      </c>
      <c r="E215" s="49">
        <v>6209</v>
      </c>
      <c r="F215" s="110"/>
      <c r="G215" s="110"/>
      <c r="H215" s="93">
        <v>1203213987.5866399</v>
      </c>
      <c r="I215" s="93"/>
      <c r="J215" s="13">
        <v>856415759.90044606</v>
      </c>
      <c r="K215" s="13">
        <v>514259303.25477803</v>
      </c>
      <c r="L215" s="13">
        <v>219771259.142921</v>
      </c>
    </row>
    <row r="216" spans="2:12" s="1" customFormat="1" ht="7.4" customHeight="1" x14ac:dyDescent="0.2">
      <c r="B216" s="47">
        <v>44713</v>
      </c>
      <c r="C216" s="48">
        <v>50952</v>
      </c>
      <c r="D216" s="13">
        <v>205</v>
      </c>
      <c r="E216" s="49">
        <v>6239</v>
      </c>
      <c r="F216" s="110"/>
      <c r="G216" s="110"/>
      <c r="H216" s="93">
        <v>1171857990.6417799</v>
      </c>
      <c r="I216" s="93"/>
      <c r="J216" s="13">
        <v>832728300.87846196</v>
      </c>
      <c r="K216" s="13">
        <v>498804770.61275899</v>
      </c>
      <c r="L216" s="13">
        <v>212292876.30602899</v>
      </c>
    </row>
    <row r="217" spans="2:12" s="1" customFormat="1" ht="7.4" customHeight="1" x14ac:dyDescent="0.2">
      <c r="B217" s="47">
        <v>44713</v>
      </c>
      <c r="C217" s="48">
        <v>50983</v>
      </c>
      <c r="D217" s="13">
        <v>206</v>
      </c>
      <c r="E217" s="49">
        <v>6270</v>
      </c>
      <c r="F217" s="110"/>
      <c r="G217" s="110"/>
      <c r="H217" s="93">
        <v>1141334810.6703401</v>
      </c>
      <c r="I217" s="93"/>
      <c r="J217" s="13">
        <v>809662791.47998595</v>
      </c>
      <c r="K217" s="13">
        <v>483755090.51506001</v>
      </c>
      <c r="L217" s="13">
        <v>205015638.66128999</v>
      </c>
    </row>
    <row r="218" spans="2:12" s="1" customFormat="1" ht="7.4" customHeight="1" x14ac:dyDescent="0.2">
      <c r="B218" s="47">
        <v>44713</v>
      </c>
      <c r="C218" s="48">
        <v>51014</v>
      </c>
      <c r="D218" s="13">
        <v>207</v>
      </c>
      <c r="E218" s="49">
        <v>6301</v>
      </c>
      <c r="F218" s="110"/>
      <c r="G218" s="110"/>
      <c r="H218" s="93">
        <v>1110725700.7767701</v>
      </c>
      <c r="I218" s="93"/>
      <c r="J218" s="13">
        <v>786612272.93407702</v>
      </c>
      <c r="K218" s="13">
        <v>468787666.98217499</v>
      </c>
      <c r="L218" s="13">
        <v>197830951.369441</v>
      </c>
    </row>
    <row r="219" spans="2:12" s="1" customFormat="1" ht="7.4" customHeight="1" x14ac:dyDescent="0.2">
      <c r="B219" s="47">
        <v>44713</v>
      </c>
      <c r="C219" s="48">
        <v>51044</v>
      </c>
      <c r="D219" s="13">
        <v>208</v>
      </c>
      <c r="E219" s="49">
        <v>6331</v>
      </c>
      <c r="F219" s="110"/>
      <c r="G219" s="110"/>
      <c r="H219" s="93">
        <v>1081806888.1737499</v>
      </c>
      <c r="I219" s="93"/>
      <c r="J219" s="13">
        <v>764874530.92644</v>
      </c>
      <c r="K219" s="13">
        <v>454710964.64593899</v>
      </c>
      <c r="L219" s="13">
        <v>191103909.648669</v>
      </c>
    </row>
    <row r="220" spans="2:12" s="1" customFormat="1" ht="7.4" customHeight="1" x14ac:dyDescent="0.2">
      <c r="B220" s="47">
        <v>44713</v>
      </c>
      <c r="C220" s="48">
        <v>51075</v>
      </c>
      <c r="D220" s="13">
        <v>209</v>
      </c>
      <c r="E220" s="49">
        <v>6362</v>
      </c>
      <c r="F220" s="110"/>
      <c r="G220" s="110"/>
      <c r="H220" s="93">
        <v>1053870381.52279</v>
      </c>
      <c r="I220" s="93"/>
      <c r="J220" s="13">
        <v>743858680.82495904</v>
      </c>
      <c r="K220" s="13">
        <v>441092583.12238097</v>
      </c>
      <c r="L220" s="13">
        <v>184595249.42245799</v>
      </c>
    </row>
    <row r="221" spans="2:12" s="1" customFormat="1" ht="7.4" customHeight="1" x14ac:dyDescent="0.2">
      <c r="B221" s="47">
        <v>44713</v>
      </c>
      <c r="C221" s="48">
        <v>51105</v>
      </c>
      <c r="D221" s="13">
        <v>210</v>
      </c>
      <c r="E221" s="49">
        <v>6392</v>
      </c>
      <c r="F221" s="110"/>
      <c r="G221" s="110"/>
      <c r="H221" s="93">
        <v>1026562318.76756</v>
      </c>
      <c r="I221" s="93"/>
      <c r="J221" s="13">
        <v>723394355.62843895</v>
      </c>
      <c r="K221" s="13">
        <v>427901888.09431797</v>
      </c>
      <c r="L221" s="13">
        <v>178340939.91920099</v>
      </c>
    </row>
    <row r="222" spans="2:12" s="1" customFormat="1" ht="7.4" customHeight="1" x14ac:dyDescent="0.2">
      <c r="B222" s="47">
        <v>44713</v>
      </c>
      <c r="C222" s="48">
        <v>51136</v>
      </c>
      <c r="D222" s="13">
        <v>211</v>
      </c>
      <c r="E222" s="49">
        <v>6423</v>
      </c>
      <c r="F222" s="110"/>
      <c r="G222" s="110"/>
      <c r="H222" s="93">
        <v>1001000600.01074</v>
      </c>
      <c r="I222" s="93"/>
      <c r="J222" s="13">
        <v>704185233.36222506</v>
      </c>
      <c r="K222" s="13">
        <v>415479971.94106102</v>
      </c>
      <c r="L222" s="13">
        <v>172430291.18446201</v>
      </c>
    </row>
    <row r="223" spans="2:12" s="1" customFormat="1" ht="7.4" customHeight="1" x14ac:dyDescent="0.2">
      <c r="B223" s="47">
        <v>44713</v>
      </c>
      <c r="C223" s="48">
        <v>51167</v>
      </c>
      <c r="D223" s="13">
        <v>212</v>
      </c>
      <c r="E223" s="49">
        <v>6454</v>
      </c>
      <c r="F223" s="110"/>
      <c r="G223" s="110"/>
      <c r="H223" s="93">
        <v>975965185.30643797</v>
      </c>
      <c r="I223" s="93"/>
      <c r="J223" s="13">
        <v>685408807.42885101</v>
      </c>
      <c r="K223" s="13">
        <v>403373119.26915598</v>
      </c>
      <c r="L223" s="13">
        <v>166696714.82838401</v>
      </c>
    </row>
    <row r="224" spans="2:12" s="1" customFormat="1" ht="7.4" customHeight="1" x14ac:dyDescent="0.2">
      <c r="B224" s="47">
        <v>44713</v>
      </c>
      <c r="C224" s="48">
        <v>51196</v>
      </c>
      <c r="D224" s="13">
        <v>213</v>
      </c>
      <c r="E224" s="49">
        <v>6483</v>
      </c>
      <c r="F224" s="110"/>
      <c r="G224" s="110"/>
      <c r="H224" s="93">
        <v>951256083.56594706</v>
      </c>
      <c r="I224" s="93"/>
      <c r="J224" s="13">
        <v>666995868.66478705</v>
      </c>
      <c r="K224" s="13">
        <v>391602863.13024098</v>
      </c>
      <c r="L224" s="13">
        <v>161191261.18761799</v>
      </c>
    </row>
    <row r="225" spans="2:12" s="1" customFormat="1" ht="7.4" customHeight="1" x14ac:dyDescent="0.2">
      <c r="B225" s="47">
        <v>44713</v>
      </c>
      <c r="C225" s="48">
        <v>51227</v>
      </c>
      <c r="D225" s="13">
        <v>214</v>
      </c>
      <c r="E225" s="49">
        <v>6514</v>
      </c>
      <c r="F225" s="110"/>
      <c r="G225" s="110"/>
      <c r="H225" s="93">
        <v>927333506.89217103</v>
      </c>
      <c r="I225" s="93"/>
      <c r="J225" s="13">
        <v>649119159.42179596</v>
      </c>
      <c r="K225" s="13">
        <v>380137956.12253302</v>
      </c>
      <c r="L225" s="13">
        <v>155809340.66857699</v>
      </c>
    </row>
    <row r="226" spans="2:12" s="1" customFormat="1" ht="7.4" customHeight="1" x14ac:dyDescent="0.2">
      <c r="B226" s="47">
        <v>44713</v>
      </c>
      <c r="C226" s="48">
        <v>51257</v>
      </c>
      <c r="D226" s="13">
        <v>215</v>
      </c>
      <c r="E226" s="49">
        <v>6544</v>
      </c>
      <c r="F226" s="110"/>
      <c r="G226" s="110"/>
      <c r="H226" s="93">
        <v>903812904.06640506</v>
      </c>
      <c r="I226" s="93"/>
      <c r="J226" s="13">
        <v>631616655.60378897</v>
      </c>
      <c r="K226" s="13">
        <v>368977724.65647399</v>
      </c>
      <c r="L226" s="13">
        <v>150615090.2353</v>
      </c>
    </row>
    <row r="227" spans="2:12" s="1" customFormat="1" ht="7.4" customHeight="1" x14ac:dyDescent="0.2">
      <c r="B227" s="47">
        <v>44713</v>
      </c>
      <c r="C227" s="48">
        <v>51288</v>
      </c>
      <c r="D227" s="13">
        <v>216</v>
      </c>
      <c r="E227" s="49">
        <v>6575</v>
      </c>
      <c r="F227" s="110"/>
      <c r="G227" s="110"/>
      <c r="H227" s="93">
        <v>880663789.463498</v>
      </c>
      <c r="I227" s="93"/>
      <c r="J227" s="13">
        <v>614395399.15729702</v>
      </c>
      <c r="K227" s="13">
        <v>358004612.75742602</v>
      </c>
      <c r="L227" s="13">
        <v>145516948.810458</v>
      </c>
    </row>
    <row r="228" spans="2:12" s="1" customFormat="1" ht="7.4" customHeight="1" x14ac:dyDescent="0.2">
      <c r="B228" s="47">
        <v>44713</v>
      </c>
      <c r="C228" s="48">
        <v>51318</v>
      </c>
      <c r="D228" s="13">
        <v>217</v>
      </c>
      <c r="E228" s="49">
        <v>6605</v>
      </c>
      <c r="F228" s="110"/>
      <c r="G228" s="110"/>
      <c r="H228" s="93">
        <v>858201533.47336102</v>
      </c>
      <c r="I228" s="93"/>
      <c r="J228" s="13">
        <v>597741847.78378201</v>
      </c>
      <c r="K228" s="13">
        <v>347443424.26669699</v>
      </c>
      <c r="L228" s="13">
        <v>140645272.086146</v>
      </c>
    </row>
    <row r="229" spans="2:12" s="1" customFormat="1" ht="7.4" customHeight="1" x14ac:dyDescent="0.2">
      <c r="B229" s="47">
        <v>44713</v>
      </c>
      <c r="C229" s="48">
        <v>51349</v>
      </c>
      <c r="D229" s="13">
        <v>218</v>
      </c>
      <c r="E229" s="49">
        <v>6636</v>
      </c>
      <c r="F229" s="110"/>
      <c r="G229" s="110"/>
      <c r="H229" s="93">
        <v>836211256.43214095</v>
      </c>
      <c r="I229" s="93"/>
      <c r="J229" s="13">
        <v>581437668.28054595</v>
      </c>
      <c r="K229" s="13">
        <v>337106938.692936</v>
      </c>
      <c r="L229" s="13">
        <v>135883070.60571101</v>
      </c>
    </row>
    <row r="230" spans="2:12" s="1" customFormat="1" ht="7.4" customHeight="1" x14ac:dyDescent="0.2">
      <c r="B230" s="47">
        <v>44713</v>
      </c>
      <c r="C230" s="48">
        <v>51380</v>
      </c>
      <c r="D230" s="13">
        <v>219</v>
      </c>
      <c r="E230" s="49">
        <v>6667</v>
      </c>
      <c r="F230" s="110"/>
      <c r="G230" s="110"/>
      <c r="H230" s="93">
        <v>814387118.09754503</v>
      </c>
      <c r="I230" s="93"/>
      <c r="J230" s="13">
        <v>565302399.74486005</v>
      </c>
      <c r="K230" s="13">
        <v>326918463.94501603</v>
      </c>
      <c r="L230" s="13">
        <v>131218095.395576</v>
      </c>
    </row>
    <row r="231" spans="2:12" s="1" customFormat="1" ht="7.4" customHeight="1" x14ac:dyDescent="0.2">
      <c r="B231" s="47">
        <v>44713</v>
      </c>
      <c r="C231" s="48">
        <v>51410</v>
      </c>
      <c r="D231" s="13">
        <v>220</v>
      </c>
      <c r="E231" s="49">
        <v>6697</v>
      </c>
      <c r="F231" s="110"/>
      <c r="G231" s="110"/>
      <c r="H231" s="93">
        <v>793161054.74276495</v>
      </c>
      <c r="I231" s="93"/>
      <c r="J231" s="13">
        <v>549664736.20271397</v>
      </c>
      <c r="K231" s="13">
        <v>317092714.31303501</v>
      </c>
      <c r="L231" s="13">
        <v>126752527.20813601</v>
      </c>
    </row>
    <row r="232" spans="2:12" s="1" customFormat="1" ht="7.4" customHeight="1" x14ac:dyDescent="0.2">
      <c r="B232" s="47">
        <v>44713</v>
      </c>
      <c r="C232" s="48">
        <v>51441</v>
      </c>
      <c r="D232" s="13">
        <v>221</v>
      </c>
      <c r="E232" s="49">
        <v>6728</v>
      </c>
      <c r="F232" s="110"/>
      <c r="G232" s="110"/>
      <c r="H232" s="93">
        <v>772287003.79025304</v>
      </c>
      <c r="I232" s="93"/>
      <c r="J232" s="13">
        <v>534291173.36809701</v>
      </c>
      <c r="K232" s="13">
        <v>307440077.10554802</v>
      </c>
      <c r="L232" s="13">
        <v>122373523.116266</v>
      </c>
    </row>
    <row r="233" spans="2:12" s="1" customFormat="1" ht="7.4" customHeight="1" x14ac:dyDescent="0.2">
      <c r="B233" s="47">
        <v>44713</v>
      </c>
      <c r="C233" s="48">
        <v>51471</v>
      </c>
      <c r="D233" s="13">
        <v>222</v>
      </c>
      <c r="E233" s="49">
        <v>6758</v>
      </c>
      <c r="F233" s="110"/>
      <c r="G233" s="110"/>
      <c r="H233" s="93">
        <v>751738149.37291801</v>
      </c>
      <c r="I233" s="93"/>
      <c r="J233" s="13">
        <v>519221208.80970198</v>
      </c>
      <c r="K233" s="13">
        <v>298033217.95538098</v>
      </c>
      <c r="L233" s="13">
        <v>118142930.337919</v>
      </c>
    </row>
    <row r="234" spans="2:12" s="1" customFormat="1" ht="7.4" customHeight="1" x14ac:dyDescent="0.2">
      <c r="B234" s="47">
        <v>44713</v>
      </c>
      <c r="C234" s="48">
        <v>51502</v>
      </c>
      <c r="D234" s="13">
        <v>223</v>
      </c>
      <c r="E234" s="49">
        <v>6789</v>
      </c>
      <c r="F234" s="110"/>
      <c r="G234" s="110"/>
      <c r="H234" s="93">
        <v>731510503.52729905</v>
      </c>
      <c r="I234" s="93"/>
      <c r="J234" s="13">
        <v>504393148.81821901</v>
      </c>
      <c r="K234" s="13">
        <v>288785590.76103097</v>
      </c>
      <c r="L234" s="13">
        <v>113992218.531013</v>
      </c>
    </row>
    <row r="235" spans="2:12" s="1" customFormat="1" ht="7.4" customHeight="1" x14ac:dyDescent="0.2">
      <c r="B235" s="47">
        <v>44713</v>
      </c>
      <c r="C235" s="48">
        <v>51533</v>
      </c>
      <c r="D235" s="13">
        <v>224</v>
      </c>
      <c r="E235" s="49">
        <v>6820</v>
      </c>
      <c r="F235" s="110"/>
      <c r="G235" s="110"/>
      <c r="H235" s="93">
        <v>711308709.92625904</v>
      </c>
      <c r="I235" s="93"/>
      <c r="J235" s="13">
        <v>489631689.65188199</v>
      </c>
      <c r="K235" s="13">
        <v>279621107.86146998</v>
      </c>
      <c r="L235" s="13">
        <v>109907228.81676599</v>
      </c>
    </row>
    <row r="236" spans="2:12" s="1" customFormat="1" ht="7.4" customHeight="1" x14ac:dyDescent="0.2">
      <c r="B236" s="47">
        <v>44713</v>
      </c>
      <c r="C236" s="48">
        <v>51561</v>
      </c>
      <c r="D236" s="13">
        <v>225</v>
      </c>
      <c r="E236" s="49">
        <v>6848</v>
      </c>
      <c r="F236" s="110"/>
      <c r="G236" s="110"/>
      <c r="H236" s="93">
        <v>691191464.83239102</v>
      </c>
      <c r="I236" s="93"/>
      <c r="J236" s="13">
        <v>475054986.60848802</v>
      </c>
      <c r="K236" s="13">
        <v>270673308.35021901</v>
      </c>
      <c r="L236" s="13">
        <v>105983131.65122899</v>
      </c>
    </row>
    <row r="237" spans="2:12" s="1" customFormat="1" ht="7.4" customHeight="1" x14ac:dyDescent="0.2">
      <c r="B237" s="47">
        <v>44713</v>
      </c>
      <c r="C237" s="48">
        <v>51592</v>
      </c>
      <c r="D237" s="13">
        <v>226</v>
      </c>
      <c r="E237" s="49">
        <v>6879</v>
      </c>
      <c r="F237" s="110"/>
      <c r="G237" s="110"/>
      <c r="H237" s="93">
        <v>671585492.24068999</v>
      </c>
      <c r="I237" s="93"/>
      <c r="J237" s="13">
        <v>460796953.83351499</v>
      </c>
      <c r="K237" s="13">
        <v>261881754.79906499</v>
      </c>
      <c r="L237" s="13">
        <v>102106450.423363</v>
      </c>
    </row>
    <row r="238" spans="2:12" s="1" customFormat="1" ht="7.4" customHeight="1" x14ac:dyDescent="0.2">
      <c r="B238" s="47">
        <v>44713</v>
      </c>
      <c r="C238" s="48">
        <v>51622</v>
      </c>
      <c r="D238" s="13">
        <v>227</v>
      </c>
      <c r="E238" s="49">
        <v>6909</v>
      </c>
      <c r="F238" s="110"/>
      <c r="G238" s="110"/>
      <c r="H238" s="93">
        <v>652175760.06493294</v>
      </c>
      <c r="I238" s="93"/>
      <c r="J238" s="13">
        <v>446744800.90274298</v>
      </c>
      <c r="K238" s="13">
        <v>253270680.470382</v>
      </c>
      <c r="L238" s="13">
        <v>98344241.9699765</v>
      </c>
    </row>
    <row r="239" spans="2:12" s="1" customFormat="1" ht="7.4" customHeight="1" x14ac:dyDescent="0.2">
      <c r="B239" s="47">
        <v>44713</v>
      </c>
      <c r="C239" s="48">
        <v>51653</v>
      </c>
      <c r="D239" s="13">
        <v>228</v>
      </c>
      <c r="E239" s="49">
        <v>6940</v>
      </c>
      <c r="F239" s="110"/>
      <c r="G239" s="110"/>
      <c r="H239" s="93">
        <v>633197859.60844696</v>
      </c>
      <c r="I239" s="93"/>
      <c r="J239" s="13">
        <v>433009147.60259801</v>
      </c>
      <c r="K239" s="13">
        <v>244859283.469666</v>
      </c>
      <c r="L239" s="13">
        <v>94675414.202765793</v>
      </c>
    </row>
    <row r="240" spans="2:12" s="1" customFormat="1" ht="7.4" customHeight="1" x14ac:dyDescent="0.2">
      <c r="B240" s="47">
        <v>44713</v>
      </c>
      <c r="C240" s="48">
        <v>51683</v>
      </c>
      <c r="D240" s="13">
        <v>229</v>
      </c>
      <c r="E240" s="49">
        <v>6970</v>
      </c>
      <c r="F240" s="110"/>
      <c r="G240" s="110"/>
      <c r="H240" s="93">
        <v>614712122.88369405</v>
      </c>
      <c r="I240" s="93"/>
      <c r="J240" s="13">
        <v>419677775.67495102</v>
      </c>
      <c r="K240" s="13">
        <v>236736510.51386899</v>
      </c>
      <c r="L240" s="13">
        <v>91159506.3769757</v>
      </c>
    </row>
    <row r="241" spans="2:12" s="1" customFormat="1" ht="7.4" customHeight="1" x14ac:dyDescent="0.2">
      <c r="B241" s="47">
        <v>44713</v>
      </c>
      <c r="C241" s="48">
        <v>51714</v>
      </c>
      <c r="D241" s="13">
        <v>230</v>
      </c>
      <c r="E241" s="49">
        <v>7001</v>
      </c>
      <c r="F241" s="110"/>
      <c r="G241" s="110"/>
      <c r="H241" s="93">
        <v>596711514.95210397</v>
      </c>
      <c r="I241" s="93"/>
      <c r="J241" s="13">
        <v>406697395.460338</v>
      </c>
      <c r="K241" s="13">
        <v>228830945.160658</v>
      </c>
      <c r="L241" s="13">
        <v>87742114.641308203</v>
      </c>
    </row>
    <row r="242" spans="2:12" s="1" customFormat="1" ht="7.4" customHeight="1" x14ac:dyDescent="0.2">
      <c r="B242" s="47">
        <v>44713</v>
      </c>
      <c r="C242" s="48">
        <v>51745</v>
      </c>
      <c r="D242" s="13">
        <v>231</v>
      </c>
      <c r="E242" s="49">
        <v>7032</v>
      </c>
      <c r="F242" s="110"/>
      <c r="G242" s="110"/>
      <c r="H242" s="93">
        <v>579112496.01488698</v>
      </c>
      <c r="I242" s="93"/>
      <c r="J242" s="13">
        <v>394033083.92191899</v>
      </c>
      <c r="K242" s="13">
        <v>221141445.40535301</v>
      </c>
      <c r="L242" s="13">
        <v>84434533.063145295</v>
      </c>
    </row>
    <row r="243" spans="2:12" s="1" customFormat="1" ht="7.4" customHeight="1" x14ac:dyDescent="0.2">
      <c r="B243" s="47">
        <v>44713</v>
      </c>
      <c r="C243" s="48">
        <v>51775</v>
      </c>
      <c r="D243" s="13">
        <v>232</v>
      </c>
      <c r="E243" s="49">
        <v>7062</v>
      </c>
      <c r="F243" s="110"/>
      <c r="G243" s="110"/>
      <c r="H243" s="93">
        <v>561639693.06028605</v>
      </c>
      <c r="I243" s="93"/>
      <c r="J243" s="13">
        <v>381517185.187549</v>
      </c>
      <c r="K243" s="13">
        <v>213590203.090399</v>
      </c>
      <c r="L243" s="13">
        <v>81217080.570363104</v>
      </c>
    </row>
    <row r="244" spans="2:12" s="1" customFormat="1" ht="7.4" customHeight="1" x14ac:dyDescent="0.2">
      <c r="B244" s="47">
        <v>44713</v>
      </c>
      <c r="C244" s="48">
        <v>51806</v>
      </c>
      <c r="D244" s="13">
        <v>233</v>
      </c>
      <c r="E244" s="49">
        <v>7093</v>
      </c>
      <c r="F244" s="110"/>
      <c r="G244" s="110"/>
      <c r="H244" s="93">
        <v>544718206.856879</v>
      </c>
      <c r="I244" s="93"/>
      <c r="J244" s="13">
        <v>369394974.31438202</v>
      </c>
      <c r="K244" s="13">
        <v>206277708.76318601</v>
      </c>
      <c r="L244" s="13">
        <v>78104303.515610904</v>
      </c>
    </row>
    <row r="245" spans="2:12" s="1" customFormat="1" ht="7.4" customHeight="1" x14ac:dyDescent="0.2">
      <c r="B245" s="47">
        <v>44713</v>
      </c>
      <c r="C245" s="48">
        <v>51836</v>
      </c>
      <c r="D245" s="13">
        <v>234</v>
      </c>
      <c r="E245" s="49">
        <v>7123</v>
      </c>
      <c r="F245" s="110"/>
      <c r="G245" s="110"/>
      <c r="H245" s="93">
        <v>528006989.41701102</v>
      </c>
      <c r="I245" s="93"/>
      <c r="J245" s="13">
        <v>357474710.24954498</v>
      </c>
      <c r="K245" s="13">
        <v>199129868.27215099</v>
      </c>
      <c r="L245" s="13">
        <v>75088798.475853994</v>
      </c>
    </row>
    <row r="246" spans="2:12" s="1" customFormat="1" ht="7.4" customHeight="1" x14ac:dyDescent="0.2">
      <c r="B246" s="47">
        <v>44713</v>
      </c>
      <c r="C246" s="48">
        <v>51867</v>
      </c>
      <c r="D246" s="13">
        <v>235</v>
      </c>
      <c r="E246" s="49">
        <v>7154</v>
      </c>
      <c r="F246" s="110"/>
      <c r="G246" s="110"/>
      <c r="H246" s="93">
        <v>511844282.08709002</v>
      </c>
      <c r="I246" s="93"/>
      <c r="J246" s="13">
        <v>345944385.36131603</v>
      </c>
      <c r="K246" s="13">
        <v>192216853.140167</v>
      </c>
      <c r="L246" s="13">
        <v>72175006.415626705</v>
      </c>
    </row>
    <row r="247" spans="2:12" s="1" customFormat="1" ht="7.4" customHeight="1" x14ac:dyDescent="0.2">
      <c r="B247" s="47">
        <v>44713</v>
      </c>
      <c r="C247" s="48">
        <v>51898</v>
      </c>
      <c r="D247" s="13">
        <v>236</v>
      </c>
      <c r="E247" s="49">
        <v>7185</v>
      </c>
      <c r="F247" s="110"/>
      <c r="G247" s="110"/>
      <c r="H247" s="93">
        <v>496040287.67133701</v>
      </c>
      <c r="I247" s="93"/>
      <c r="J247" s="13">
        <v>334694179.73322803</v>
      </c>
      <c r="K247" s="13">
        <v>185492959.14826801</v>
      </c>
      <c r="L247" s="13">
        <v>69355262.096954301</v>
      </c>
    </row>
    <row r="248" spans="2:12" s="1" customFormat="1" ht="7.4" customHeight="1" x14ac:dyDescent="0.2">
      <c r="B248" s="47">
        <v>44713</v>
      </c>
      <c r="C248" s="48">
        <v>51926</v>
      </c>
      <c r="D248" s="13">
        <v>237</v>
      </c>
      <c r="E248" s="49">
        <v>7213</v>
      </c>
      <c r="F248" s="110"/>
      <c r="G248" s="110"/>
      <c r="H248" s="93">
        <v>480491228.58386999</v>
      </c>
      <c r="I248" s="93"/>
      <c r="J248" s="13">
        <v>323706035.15690398</v>
      </c>
      <c r="K248" s="13">
        <v>178990994.88649201</v>
      </c>
      <c r="L248" s="13">
        <v>66668115.781467699</v>
      </c>
    </row>
    <row r="249" spans="2:12" s="1" customFormat="1" ht="7.4" customHeight="1" x14ac:dyDescent="0.2">
      <c r="B249" s="47">
        <v>44713</v>
      </c>
      <c r="C249" s="48">
        <v>51957</v>
      </c>
      <c r="D249" s="13">
        <v>238</v>
      </c>
      <c r="E249" s="49">
        <v>7244</v>
      </c>
      <c r="F249" s="110"/>
      <c r="G249" s="110"/>
      <c r="H249" s="93">
        <v>464773841.216681</v>
      </c>
      <c r="I249" s="93"/>
      <c r="J249" s="13">
        <v>312586190.86304402</v>
      </c>
      <c r="K249" s="13">
        <v>172402780.84533399</v>
      </c>
      <c r="L249" s="13">
        <v>63942245.7434901</v>
      </c>
    </row>
    <row r="250" spans="2:12" s="1" customFormat="1" ht="7.4" customHeight="1" x14ac:dyDescent="0.2">
      <c r="B250" s="47">
        <v>44713</v>
      </c>
      <c r="C250" s="48">
        <v>51987</v>
      </c>
      <c r="D250" s="13">
        <v>239</v>
      </c>
      <c r="E250" s="49">
        <v>7274</v>
      </c>
      <c r="F250" s="110"/>
      <c r="G250" s="110"/>
      <c r="H250" s="93">
        <v>449339174.75041699</v>
      </c>
      <c r="I250" s="93"/>
      <c r="J250" s="13">
        <v>301709479.23161298</v>
      </c>
      <c r="K250" s="13">
        <v>165994309.823838</v>
      </c>
      <c r="L250" s="13">
        <v>61313047.524574697</v>
      </c>
    </row>
    <row r="251" spans="2:12" s="1" customFormat="1" ht="7.4" customHeight="1" x14ac:dyDescent="0.2">
      <c r="B251" s="47">
        <v>44713</v>
      </c>
      <c r="C251" s="48">
        <v>52018</v>
      </c>
      <c r="D251" s="13">
        <v>240</v>
      </c>
      <c r="E251" s="49">
        <v>7305</v>
      </c>
      <c r="F251" s="110"/>
      <c r="G251" s="110"/>
      <c r="H251" s="93">
        <v>434306370.45330799</v>
      </c>
      <c r="I251" s="93"/>
      <c r="J251" s="13">
        <v>291121077.91768801</v>
      </c>
      <c r="K251" s="13">
        <v>159761448.412067</v>
      </c>
      <c r="L251" s="13">
        <v>58760882.663545497</v>
      </c>
    </row>
    <row r="252" spans="2:12" s="1" customFormat="1" ht="7.4" customHeight="1" x14ac:dyDescent="0.2">
      <c r="B252" s="47">
        <v>44713</v>
      </c>
      <c r="C252" s="48">
        <v>52048</v>
      </c>
      <c r="D252" s="13">
        <v>241</v>
      </c>
      <c r="E252" s="49">
        <v>7335</v>
      </c>
      <c r="F252" s="110"/>
      <c r="G252" s="110"/>
      <c r="H252" s="93">
        <v>419481259.49763501</v>
      </c>
      <c r="I252" s="93"/>
      <c r="J252" s="13">
        <v>280722080.97277302</v>
      </c>
      <c r="K252" s="13">
        <v>153675516.17576101</v>
      </c>
      <c r="L252" s="13">
        <v>56290756.542969003</v>
      </c>
    </row>
    <row r="253" spans="2:12" s="1" customFormat="1" ht="7.4" customHeight="1" x14ac:dyDescent="0.2">
      <c r="B253" s="47">
        <v>44713</v>
      </c>
      <c r="C253" s="48">
        <v>52079</v>
      </c>
      <c r="D253" s="13">
        <v>242</v>
      </c>
      <c r="E253" s="49">
        <v>7366</v>
      </c>
      <c r="F253" s="110"/>
      <c r="G253" s="110"/>
      <c r="H253" s="93">
        <v>404606016.28540099</v>
      </c>
      <c r="I253" s="93"/>
      <c r="J253" s="13">
        <v>270308141.51449901</v>
      </c>
      <c r="K253" s="13">
        <v>147598289.789713</v>
      </c>
      <c r="L253" s="13">
        <v>53835698.220781602</v>
      </c>
    </row>
    <row r="254" spans="2:12" s="1" customFormat="1" ht="7.4" customHeight="1" x14ac:dyDescent="0.2">
      <c r="B254" s="47">
        <v>44713</v>
      </c>
      <c r="C254" s="48">
        <v>52110</v>
      </c>
      <c r="D254" s="13">
        <v>243</v>
      </c>
      <c r="E254" s="49">
        <v>7397</v>
      </c>
      <c r="F254" s="110"/>
      <c r="G254" s="110"/>
      <c r="H254" s="93">
        <v>390063027.77339202</v>
      </c>
      <c r="I254" s="93"/>
      <c r="J254" s="13">
        <v>260150315.51681399</v>
      </c>
      <c r="K254" s="13">
        <v>141690472.52693501</v>
      </c>
      <c r="L254" s="13">
        <v>51461956.437049203</v>
      </c>
    </row>
    <row r="255" spans="2:12" s="1" customFormat="1" ht="7.4" customHeight="1" x14ac:dyDescent="0.2">
      <c r="B255" s="47">
        <v>44713</v>
      </c>
      <c r="C255" s="48">
        <v>52140</v>
      </c>
      <c r="D255" s="13">
        <v>244</v>
      </c>
      <c r="E255" s="49">
        <v>7427</v>
      </c>
      <c r="F255" s="110"/>
      <c r="G255" s="110"/>
      <c r="H255" s="93">
        <v>375506246.84565002</v>
      </c>
      <c r="I255" s="93"/>
      <c r="J255" s="13">
        <v>250030676.54414001</v>
      </c>
      <c r="K255" s="13">
        <v>135843654.014801</v>
      </c>
      <c r="L255" s="13">
        <v>49136145.221047997</v>
      </c>
    </row>
    <row r="256" spans="2:12" s="1" customFormat="1" ht="7.4" customHeight="1" x14ac:dyDescent="0.2">
      <c r="B256" s="47">
        <v>44713</v>
      </c>
      <c r="C256" s="48">
        <v>52171</v>
      </c>
      <c r="D256" s="13">
        <v>245</v>
      </c>
      <c r="E256" s="49">
        <v>7458</v>
      </c>
      <c r="F256" s="110"/>
      <c r="G256" s="110"/>
      <c r="H256" s="93">
        <v>361281743.82873499</v>
      </c>
      <c r="I256" s="93"/>
      <c r="J256" s="13">
        <v>240151290.822512</v>
      </c>
      <c r="K256" s="13">
        <v>130144277.634638</v>
      </c>
      <c r="L256" s="13">
        <v>46875231.375895403</v>
      </c>
    </row>
    <row r="257" spans="2:12" s="1" customFormat="1" ht="7.4" customHeight="1" x14ac:dyDescent="0.2">
      <c r="B257" s="47">
        <v>44713</v>
      </c>
      <c r="C257" s="48">
        <v>52201</v>
      </c>
      <c r="D257" s="13">
        <v>246</v>
      </c>
      <c r="E257" s="49">
        <v>7488</v>
      </c>
      <c r="F257" s="110"/>
      <c r="G257" s="110"/>
      <c r="H257" s="93">
        <v>347199838.95739597</v>
      </c>
      <c r="I257" s="93"/>
      <c r="J257" s="13">
        <v>230411941.96239701</v>
      </c>
      <c r="K257" s="13">
        <v>124558939.921969</v>
      </c>
      <c r="L257" s="13">
        <v>44679605.939915001</v>
      </c>
    </row>
    <row r="258" spans="2:12" s="1" customFormat="1" ht="7.4" customHeight="1" x14ac:dyDescent="0.2">
      <c r="B258" s="47">
        <v>44713</v>
      </c>
      <c r="C258" s="48">
        <v>52232</v>
      </c>
      <c r="D258" s="13">
        <v>247</v>
      </c>
      <c r="E258" s="49">
        <v>7519</v>
      </c>
      <c r="F258" s="110"/>
      <c r="G258" s="110"/>
      <c r="H258" s="93">
        <v>333201434.79837698</v>
      </c>
      <c r="I258" s="93"/>
      <c r="J258" s="13">
        <v>220747152.986166</v>
      </c>
      <c r="K258" s="13">
        <v>119030737.150988</v>
      </c>
      <c r="L258" s="13">
        <v>42515782.183636099</v>
      </c>
    </row>
    <row r="259" spans="2:12" s="1" customFormat="1" ht="7.4" customHeight="1" x14ac:dyDescent="0.2">
      <c r="B259" s="47">
        <v>44713</v>
      </c>
      <c r="C259" s="48">
        <v>52263</v>
      </c>
      <c r="D259" s="13">
        <v>248</v>
      </c>
      <c r="E259" s="49">
        <v>7550</v>
      </c>
      <c r="F259" s="110"/>
      <c r="G259" s="110"/>
      <c r="H259" s="93">
        <v>319283979.47895497</v>
      </c>
      <c r="I259" s="93"/>
      <c r="J259" s="13">
        <v>211168023.52590999</v>
      </c>
      <c r="K259" s="13">
        <v>113575919.10571501</v>
      </c>
      <c r="L259" s="13">
        <v>40395587.599489197</v>
      </c>
    </row>
    <row r="260" spans="2:12" s="1" customFormat="1" ht="7.4" customHeight="1" x14ac:dyDescent="0.2">
      <c r="B260" s="47">
        <v>44713</v>
      </c>
      <c r="C260" s="48">
        <v>52291</v>
      </c>
      <c r="D260" s="13">
        <v>249</v>
      </c>
      <c r="E260" s="49">
        <v>7578</v>
      </c>
      <c r="F260" s="110"/>
      <c r="G260" s="110"/>
      <c r="H260" s="93">
        <v>305683961.21993202</v>
      </c>
      <c r="I260" s="93"/>
      <c r="J260" s="13">
        <v>201863501.81104299</v>
      </c>
      <c r="K260" s="13">
        <v>108322088.28460599</v>
      </c>
      <c r="L260" s="13">
        <v>38379534.682480499</v>
      </c>
    </row>
    <row r="261" spans="2:12" s="1" customFormat="1" ht="7.4" customHeight="1" x14ac:dyDescent="0.2">
      <c r="B261" s="47">
        <v>44713</v>
      </c>
      <c r="C261" s="48">
        <v>52322</v>
      </c>
      <c r="D261" s="13">
        <v>250</v>
      </c>
      <c r="E261" s="49">
        <v>7609</v>
      </c>
      <c r="F261" s="110"/>
      <c r="G261" s="110"/>
      <c r="H261" s="93">
        <v>292256601.183478</v>
      </c>
      <c r="I261" s="93"/>
      <c r="J261" s="13">
        <v>192669184.29608199</v>
      </c>
      <c r="K261" s="13">
        <v>103125382.56778</v>
      </c>
      <c r="L261" s="13">
        <v>36383533.387507498</v>
      </c>
    </row>
    <row r="262" spans="2:12" s="1" customFormat="1" ht="7.4" customHeight="1" x14ac:dyDescent="0.2">
      <c r="B262" s="47">
        <v>44713</v>
      </c>
      <c r="C262" s="48">
        <v>52352</v>
      </c>
      <c r="D262" s="13">
        <v>251</v>
      </c>
      <c r="E262" s="49">
        <v>7639</v>
      </c>
      <c r="F262" s="110"/>
      <c r="G262" s="110"/>
      <c r="H262" s="93">
        <v>278967588.406703</v>
      </c>
      <c r="I262" s="93"/>
      <c r="J262" s="13">
        <v>183606578.597808</v>
      </c>
      <c r="K262" s="13">
        <v>98032780.1466102</v>
      </c>
      <c r="L262" s="13">
        <v>34445040.775146902</v>
      </c>
    </row>
    <row r="263" spans="2:12" s="1" customFormat="1" ht="7.4" customHeight="1" x14ac:dyDescent="0.2">
      <c r="B263" s="47">
        <v>44713</v>
      </c>
      <c r="C263" s="48">
        <v>52383</v>
      </c>
      <c r="D263" s="13">
        <v>252</v>
      </c>
      <c r="E263" s="49">
        <v>7670</v>
      </c>
      <c r="F263" s="110"/>
      <c r="G263" s="110"/>
      <c r="H263" s="93">
        <v>265865271.35624999</v>
      </c>
      <c r="I263" s="93"/>
      <c r="J263" s="13">
        <v>174686313.647659</v>
      </c>
      <c r="K263" s="13">
        <v>93032791.905861303</v>
      </c>
      <c r="L263" s="13">
        <v>32549780.027174201</v>
      </c>
    </row>
    <row r="264" spans="2:12" s="1" customFormat="1" ht="7.4" customHeight="1" x14ac:dyDescent="0.2">
      <c r="B264" s="47">
        <v>44713</v>
      </c>
      <c r="C264" s="48">
        <v>52413</v>
      </c>
      <c r="D264" s="13">
        <v>253</v>
      </c>
      <c r="E264" s="49">
        <v>7700</v>
      </c>
      <c r="F264" s="110"/>
      <c r="G264" s="110"/>
      <c r="H264" s="93">
        <v>252992090.42551699</v>
      </c>
      <c r="I264" s="93"/>
      <c r="J264" s="13">
        <v>165955164.729689</v>
      </c>
      <c r="K264" s="13">
        <v>88165304.987418696</v>
      </c>
      <c r="L264" s="13">
        <v>30720324.6723397</v>
      </c>
    </row>
    <row r="265" spans="2:12" s="1" customFormat="1" ht="7.4" customHeight="1" x14ac:dyDescent="0.2">
      <c r="B265" s="47">
        <v>44713</v>
      </c>
      <c r="C265" s="48">
        <v>52444</v>
      </c>
      <c r="D265" s="13">
        <v>254</v>
      </c>
      <c r="E265" s="49">
        <v>7731</v>
      </c>
      <c r="F265" s="110"/>
      <c r="G265" s="110"/>
      <c r="H265" s="93">
        <v>240354863.769941</v>
      </c>
      <c r="I265" s="93"/>
      <c r="J265" s="13">
        <v>157398113.59934199</v>
      </c>
      <c r="K265" s="13">
        <v>83406626.792992502</v>
      </c>
      <c r="L265" s="13">
        <v>28939116.229581401</v>
      </c>
    </row>
    <row r="266" spans="2:12" s="1" customFormat="1" ht="7.4" customHeight="1" x14ac:dyDescent="0.2">
      <c r="B266" s="47">
        <v>44713</v>
      </c>
      <c r="C266" s="48">
        <v>52475</v>
      </c>
      <c r="D266" s="13">
        <v>255</v>
      </c>
      <c r="E266" s="49">
        <v>7762</v>
      </c>
      <c r="F266" s="110"/>
      <c r="G266" s="110"/>
      <c r="H266" s="93">
        <v>227972028.49231499</v>
      </c>
      <c r="I266" s="93"/>
      <c r="J266" s="13">
        <v>149035919.332147</v>
      </c>
      <c r="K266" s="13">
        <v>78774576.691810101</v>
      </c>
      <c r="L266" s="13">
        <v>27216194.774693999</v>
      </c>
    </row>
    <row r="267" spans="2:12" s="1" customFormat="1" ht="7.4" customHeight="1" x14ac:dyDescent="0.2">
      <c r="B267" s="47">
        <v>44713</v>
      </c>
      <c r="C267" s="48">
        <v>52505</v>
      </c>
      <c r="D267" s="13">
        <v>256</v>
      </c>
      <c r="E267" s="49">
        <v>7792</v>
      </c>
      <c r="F267" s="110"/>
      <c r="G267" s="110"/>
      <c r="H267" s="93">
        <v>215490085.65812799</v>
      </c>
      <c r="I267" s="93"/>
      <c r="J267" s="13">
        <v>140644658.036244</v>
      </c>
      <c r="K267" s="13">
        <v>74156314.214771494</v>
      </c>
      <c r="L267" s="13">
        <v>25515585.924955901</v>
      </c>
    </row>
    <row r="268" spans="2:12" s="1" customFormat="1" ht="7.4" customHeight="1" x14ac:dyDescent="0.2">
      <c r="B268" s="47">
        <v>44713</v>
      </c>
      <c r="C268" s="48">
        <v>52536</v>
      </c>
      <c r="D268" s="13">
        <v>257</v>
      </c>
      <c r="E268" s="49">
        <v>7823</v>
      </c>
      <c r="F268" s="110"/>
      <c r="G268" s="110"/>
      <c r="H268" s="93">
        <v>203604096.268278</v>
      </c>
      <c r="I268" s="93"/>
      <c r="J268" s="13">
        <v>132661602.146982</v>
      </c>
      <c r="K268" s="13">
        <v>69769277.453381494</v>
      </c>
      <c r="L268" s="13">
        <v>23904422.414869901</v>
      </c>
    </row>
    <row r="269" spans="2:12" s="1" customFormat="1" ht="7.4" customHeight="1" x14ac:dyDescent="0.2">
      <c r="B269" s="47">
        <v>44713</v>
      </c>
      <c r="C269" s="48">
        <v>52566</v>
      </c>
      <c r="D269" s="13">
        <v>258</v>
      </c>
      <c r="E269" s="49">
        <v>7853</v>
      </c>
      <c r="F269" s="110"/>
      <c r="G269" s="110"/>
      <c r="H269" s="93">
        <v>191965146.23707399</v>
      </c>
      <c r="I269" s="93"/>
      <c r="J269" s="13">
        <v>124872748.594312</v>
      </c>
      <c r="K269" s="13">
        <v>65511331.4123163</v>
      </c>
      <c r="L269" s="13">
        <v>22353551.785760202</v>
      </c>
    </row>
    <row r="270" spans="2:12" s="1" customFormat="1" ht="7.4" customHeight="1" x14ac:dyDescent="0.2">
      <c r="B270" s="47">
        <v>44713</v>
      </c>
      <c r="C270" s="48">
        <v>52597</v>
      </c>
      <c r="D270" s="13">
        <v>259</v>
      </c>
      <c r="E270" s="49">
        <v>7884</v>
      </c>
      <c r="F270" s="110"/>
      <c r="G270" s="110"/>
      <c r="H270" s="93">
        <v>180508852.77052599</v>
      </c>
      <c r="I270" s="93"/>
      <c r="J270" s="13">
        <v>117221310.45373601</v>
      </c>
      <c r="K270" s="13">
        <v>61340797.750311598</v>
      </c>
      <c r="L270" s="13">
        <v>20841844.5360003</v>
      </c>
    </row>
    <row r="271" spans="2:12" s="1" customFormat="1" ht="7.4" customHeight="1" x14ac:dyDescent="0.2">
      <c r="B271" s="47">
        <v>44713</v>
      </c>
      <c r="C271" s="48">
        <v>52628</v>
      </c>
      <c r="D271" s="13">
        <v>260</v>
      </c>
      <c r="E271" s="49">
        <v>7915</v>
      </c>
      <c r="F271" s="110"/>
      <c r="G271" s="110"/>
      <c r="H271" s="93">
        <v>169190751.51397699</v>
      </c>
      <c r="I271" s="93"/>
      <c r="J271" s="13">
        <v>109685056.848371</v>
      </c>
      <c r="K271" s="13">
        <v>57251175.099641003</v>
      </c>
      <c r="L271" s="13">
        <v>19369916.8768094</v>
      </c>
    </row>
    <row r="272" spans="2:12" s="1" customFormat="1" ht="7.4" customHeight="1" x14ac:dyDescent="0.2">
      <c r="B272" s="47">
        <v>44713</v>
      </c>
      <c r="C272" s="48">
        <v>52657</v>
      </c>
      <c r="D272" s="13">
        <v>261</v>
      </c>
      <c r="E272" s="49">
        <v>7944</v>
      </c>
      <c r="F272" s="110"/>
      <c r="G272" s="110"/>
      <c r="H272" s="93">
        <v>158020885.017562</v>
      </c>
      <c r="I272" s="93"/>
      <c r="J272" s="13">
        <v>102281167.49806499</v>
      </c>
      <c r="K272" s="13">
        <v>53259619.435095899</v>
      </c>
      <c r="L272" s="13">
        <v>17948037.079438198</v>
      </c>
    </row>
    <row r="273" spans="2:12" s="1" customFormat="1" ht="7.4" customHeight="1" x14ac:dyDescent="0.2">
      <c r="B273" s="47">
        <v>44713</v>
      </c>
      <c r="C273" s="48">
        <v>52688</v>
      </c>
      <c r="D273" s="13">
        <v>262</v>
      </c>
      <c r="E273" s="49">
        <v>7975</v>
      </c>
      <c r="F273" s="110"/>
      <c r="G273" s="110"/>
      <c r="H273" s="93">
        <v>147014943.96943799</v>
      </c>
      <c r="I273" s="93"/>
      <c r="J273" s="13">
        <v>94996028.402747393</v>
      </c>
      <c r="K273" s="13">
        <v>49340315.676017798</v>
      </c>
      <c r="L273" s="13">
        <v>16556839.641904199</v>
      </c>
    </row>
    <row r="274" spans="2:12" s="1" customFormat="1" ht="7.4" customHeight="1" x14ac:dyDescent="0.2">
      <c r="B274" s="47">
        <v>44713</v>
      </c>
      <c r="C274" s="48">
        <v>52718</v>
      </c>
      <c r="D274" s="13">
        <v>263</v>
      </c>
      <c r="E274" s="49">
        <v>8005</v>
      </c>
      <c r="F274" s="110"/>
      <c r="G274" s="110"/>
      <c r="H274" s="93">
        <v>136188193.29804701</v>
      </c>
      <c r="I274" s="93"/>
      <c r="J274" s="13">
        <v>87855708.374766007</v>
      </c>
      <c r="K274" s="13">
        <v>45519368.374404401</v>
      </c>
      <c r="L274" s="13">
        <v>15212052.984138399</v>
      </c>
    </row>
    <row r="275" spans="2:12" s="1" customFormat="1" ht="7.4" customHeight="1" x14ac:dyDescent="0.2">
      <c r="B275" s="47">
        <v>44713</v>
      </c>
      <c r="C275" s="48">
        <v>52749</v>
      </c>
      <c r="D275" s="13">
        <v>264</v>
      </c>
      <c r="E275" s="49">
        <v>8036</v>
      </c>
      <c r="F275" s="110"/>
      <c r="G275" s="110"/>
      <c r="H275" s="93">
        <v>125563707.57239801</v>
      </c>
      <c r="I275" s="93"/>
      <c r="J275" s="13">
        <v>80864412.600208402</v>
      </c>
      <c r="K275" s="13">
        <v>41790519.647139698</v>
      </c>
      <c r="L275" s="13">
        <v>13906761.0726163</v>
      </c>
    </row>
    <row r="276" spans="2:12" s="1" customFormat="1" ht="7.4" customHeight="1" x14ac:dyDescent="0.2">
      <c r="B276" s="47">
        <v>44713</v>
      </c>
      <c r="C276" s="48">
        <v>52779</v>
      </c>
      <c r="D276" s="13">
        <v>265</v>
      </c>
      <c r="E276" s="49">
        <v>8066</v>
      </c>
      <c r="F276" s="110"/>
      <c r="G276" s="110"/>
      <c r="H276" s="93">
        <v>115250687.617396</v>
      </c>
      <c r="I276" s="93"/>
      <c r="J276" s="13">
        <v>74100884.327922195</v>
      </c>
      <c r="K276" s="13">
        <v>38200891.084025197</v>
      </c>
      <c r="L276" s="13">
        <v>12660119.316807499</v>
      </c>
    </row>
    <row r="277" spans="2:12" s="1" customFormat="1" ht="7.4" customHeight="1" x14ac:dyDescent="0.2">
      <c r="B277" s="47">
        <v>44713</v>
      </c>
      <c r="C277" s="48">
        <v>52810</v>
      </c>
      <c r="D277" s="13">
        <v>266</v>
      </c>
      <c r="E277" s="49">
        <v>8097</v>
      </c>
      <c r="F277" s="110"/>
      <c r="G277" s="110"/>
      <c r="H277" s="93">
        <v>105297172.37855799</v>
      </c>
      <c r="I277" s="93"/>
      <c r="J277" s="13">
        <v>67586406.133053303</v>
      </c>
      <c r="K277" s="13">
        <v>34753900.160287499</v>
      </c>
      <c r="L277" s="13">
        <v>11468971.5121402</v>
      </c>
    </row>
    <row r="278" spans="2:12" s="1" customFormat="1" ht="7.4" customHeight="1" x14ac:dyDescent="0.2">
      <c r="B278" s="47">
        <v>44713</v>
      </c>
      <c r="C278" s="48">
        <v>52841</v>
      </c>
      <c r="D278" s="13">
        <v>267</v>
      </c>
      <c r="E278" s="49">
        <v>8128</v>
      </c>
      <c r="F278" s="110"/>
      <c r="G278" s="110"/>
      <c r="H278" s="93">
        <v>95719821.627699003</v>
      </c>
      <c r="I278" s="93"/>
      <c r="J278" s="13">
        <v>61334849.573425598</v>
      </c>
      <c r="K278" s="13">
        <v>31459049.214065298</v>
      </c>
      <c r="L278" s="13">
        <v>10337681.2531881</v>
      </c>
    </row>
    <row r="279" spans="2:12" s="1" customFormat="1" ht="7.4" customHeight="1" x14ac:dyDescent="0.2">
      <c r="B279" s="47">
        <v>44713</v>
      </c>
      <c r="C279" s="48">
        <v>52871</v>
      </c>
      <c r="D279" s="13">
        <v>268</v>
      </c>
      <c r="E279" s="49">
        <v>8158</v>
      </c>
      <c r="F279" s="110"/>
      <c r="G279" s="110"/>
      <c r="H279" s="93">
        <v>86562250.593748003</v>
      </c>
      <c r="I279" s="93"/>
      <c r="J279" s="13">
        <v>55375865.0594211</v>
      </c>
      <c r="K279" s="13">
        <v>28332740.1977905</v>
      </c>
      <c r="L279" s="13">
        <v>9272187.5408051405</v>
      </c>
    </row>
    <row r="280" spans="2:12" s="1" customFormat="1" ht="7.4" customHeight="1" x14ac:dyDescent="0.2">
      <c r="B280" s="47">
        <v>44713</v>
      </c>
      <c r="C280" s="48">
        <v>52902</v>
      </c>
      <c r="D280" s="13">
        <v>269</v>
      </c>
      <c r="E280" s="49">
        <v>8189</v>
      </c>
      <c r="F280" s="110"/>
      <c r="G280" s="110"/>
      <c r="H280" s="93">
        <v>77979374.739690006</v>
      </c>
      <c r="I280" s="93"/>
      <c r="J280" s="13">
        <v>49800592.735471599</v>
      </c>
      <c r="K280" s="13">
        <v>25415383.094802398</v>
      </c>
      <c r="L280" s="13">
        <v>8282222.7717169002</v>
      </c>
    </row>
    <row r="281" spans="2:12" s="1" customFormat="1" ht="7.4" customHeight="1" x14ac:dyDescent="0.2">
      <c r="B281" s="47">
        <v>44713</v>
      </c>
      <c r="C281" s="48">
        <v>52932</v>
      </c>
      <c r="D281" s="13">
        <v>270</v>
      </c>
      <c r="E281" s="49">
        <v>8219</v>
      </c>
      <c r="F281" s="110"/>
      <c r="G281" s="110"/>
      <c r="H281" s="93">
        <v>70158797.928044006</v>
      </c>
      <c r="I281" s="93"/>
      <c r="J281" s="13">
        <v>44732530.121070199</v>
      </c>
      <c r="K281" s="13">
        <v>22772744.7768448</v>
      </c>
      <c r="L281" s="13">
        <v>7390634.2405199697</v>
      </c>
    </row>
    <row r="282" spans="2:12" s="1" customFormat="1" ht="7.4" customHeight="1" x14ac:dyDescent="0.2">
      <c r="B282" s="47">
        <v>44713</v>
      </c>
      <c r="C282" s="48">
        <v>52963</v>
      </c>
      <c r="D282" s="13">
        <v>271</v>
      </c>
      <c r="E282" s="49">
        <v>8250</v>
      </c>
      <c r="F282" s="110"/>
      <c r="G282" s="110"/>
      <c r="H282" s="93">
        <v>64152013.283759996</v>
      </c>
      <c r="I282" s="93"/>
      <c r="J282" s="13">
        <v>40833291.879853398</v>
      </c>
      <c r="K282" s="13">
        <v>20734826.312157799</v>
      </c>
      <c r="L282" s="13">
        <v>6700749.0313908299</v>
      </c>
    </row>
    <row r="283" spans="2:12" s="1" customFormat="1" ht="7.4" customHeight="1" x14ac:dyDescent="0.2">
      <c r="B283" s="47">
        <v>44713</v>
      </c>
      <c r="C283" s="48">
        <v>52994</v>
      </c>
      <c r="D283" s="13">
        <v>272</v>
      </c>
      <c r="E283" s="49">
        <v>8281</v>
      </c>
      <c r="F283" s="110"/>
      <c r="G283" s="110"/>
      <c r="H283" s="93">
        <v>58376347.785517</v>
      </c>
      <c r="I283" s="93"/>
      <c r="J283" s="13">
        <v>37094011.508477204</v>
      </c>
      <c r="K283" s="13">
        <v>18788145.030554201</v>
      </c>
      <c r="L283" s="13">
        <v>6045935.0032452196</v>
      </c>
    </row>
    <row r="284" spans="2:12" s="1" customFormat="1" ht="7.4" customHeight="1" x14ac:dyDescent="0.2">
      <c r="B284" s="47">
        <v>44713</v>
      </c>
      <c r="C284" s="48">
        <v>53022</v>
      </c>
      <c r="D284" s="13">
        <v>273</v>
      </c>
      <c r="E284" s="49">
        <v>8309</v>
      </c>
      <c r="F284" s="110"/>
      <c r="G284" s="110"/>
      <c r="H284" s="93">
        <v>52872441.042310998</v>
      </c>
      <c r="I284" s="93"/>
      <c r="J284" s="13">
        <v>33545198.5196275</v>
      </c>
      <c r="K284" s="13">
        <v>16951634.666544698</v>
      </c>
      <c r="L284" s="13">
        <v>5434081.7215518402</v>
      </c>
    </row>
    <row r="285" spans="2:12" s="1" customFormat="1" ht="7.4" customHeight="1" x14ac:dyDescent="0.2">
      <c r="B285" s="47">
        <v>44713</v>
      </c>
      <c r="C285" s="48">
        <v>53053</v>
      </c>
      <c r="D285" s="13">
        <v>274</v>
      </c>
      <c r="E285" s="49">
        <v>8340</v>
      </c>
      <c r="F285" s="110"/>
      <c r="G285" s="110"/>
      <c r="H285" s="93">
        <v>47640403.179701999</v>
      </c>
      <c r="I285" s="93"/>
      <c r="J285" s="13">
        <v>30174439.526555602</v>
      </c>
      <c r="K285" s="13">
        <v>15209485.4828199</v>
      </c>
      <c r="L285" s="13">
        <v>4854960.7535156598</v>
      </c>
    </row>
    <row r="286" spans="2:12" s="1" customFormat="1" ht="7.4" customHeight="1" x14ac:dyDescent="0.2">
      <c r="B286" s="47">
        <v>44713</v>
      </c>
      <c r="C286" s="48">
        <v>53083</v>
      </c>
      <c r="D286" s="13">
        <v>275</v>
      </c>
      <c r="E286" s="49">
        <v>8370</v>
      </c>
      <c r="F286" s="110"/>
      <c r="G286" s="110"/>
      <c r="H286" s="93">
        <v>42579069.362048</v>
      </c>
      <c r="I286" s="93"/>
      <c r="J286" s="13">
        <v>26924429.457844</v>
      </c>
      <c r="K286" s="13">
        <v>13537908.893032201</v>
      </c>
      <c r="L286" s="13">
        <v>4303669.0940355901</v>
      </c>
    </row>
    <row r="287" spans="2:12" s="1" customFormat="1" ht="7.4" customHeight="1" x14ac:dyDescent="0.2">
      <c r="B287" s="47">
        <v>44713</v>
      </c>
      <c r="C287" s="48">
        <v>53114</v>
      </c>
      <c r="D287" s="13">
        <v>276</v>
      </c>
      <c r="E287" s="49">
        <v>8401</v>
      </c>
      <c r="F287" s="110"/>
      <c r="G287" s="110"/>
      <c r="H287" s="93">
        <v>37966940.215602003</v>
      </c>
      <c r="I287" s="93"/>
      <c r="J287" s="13">
        <v>23967278.458977502</v>
      </c>
      <c r="K287" s="13">
        <v>12020371.5650605</v>
      </c>
      <c r="L287" s="13">
        <v>3805062.5146092498</v>
      </c>
    </row>
    <row r="288" spans="2:12" s="1" customFormat="1" ht="7.4" customHeight="1" x14ac:dyDescent="0.2">
      <c r="B288" s="47">
        <v>44713</v>
      </c>
      <c r="C288" s="48">
        <v>53144</v>
      </c>
      <c r="D288" s="13">
        <v>277</v>
      </c>
      <c r="E288" s="49">
        <v>8431</v>
      </c>
      <c r="F288" s="110"/>
      <c r="G288" s="110"/>
      <c r="H288" s="93">
        <v>33872610.394450001</v>
      </c>
      <c r="I288" s="93"/>
      <c r="J288" s="13">
        <v>21347565.289288599</v>
      </c>
      <c r="K288" s="13">
        <v>10680148.433241701</v>
      </c>
      <c r="L288" s="13">
        <v>3366954.72011108</v>
      </c>
    </row>
    <row r="289" spans="2:12" s="1" customFormat="1" ht="7.4" customHeight="1" x14ac:dyDescent="0.2">
      <c r="B289" s="47">
        <v>44713</v>
      </c>
      <c r="C289" s="48">
        <v>53175</v>
      </c>
      <c r="D289" s="13">
        <v>278</v>
      </c>
      <c r="E289" s="49">
        <v>8462</v>
      </c>
      <c r="F289" s="110"/>
      <c r="G289" s="110"/>
      <c r="H289" s="93">
        <v>30157395.990130998</v>
      </c>
      <c r="I289" s="93"/>
      <c r="J289" s="13">
        <v>18973886.6302507</v>
      </c>
      <c r="K289" s="13">
        <v>9468459.6402304303</v>
      </c>
      <c r="L289" s="13">
        <v>2972322.5695532402</v>
      </c>
    </row>
    <row r="290" spans="2:12" s="1" customFormat="1" ht="7.4" customHeight="1" x14ac:dyDescent="0.2">
      <c r="B290" s="47">
        <v>44713</v>
      </c>
      <c r="C290" s="48">
        <v>53206</v>
      </c>
      <c r="D290" s="13">
        <v>279</v>
      </c>
      <c r="E290" s="49">
        <v>8493</v>
      </c>
      <c r="F290" s="110"/>
      <c r="G290" s="110"/>
      <c r="H290" s="93">
        <v>26804036.188786</v>
      </c>
      <c r="I290" s="93"/>
      <c r="J290" s="13">
        <v>16835477.448120501</v>
      </c>
      <c r="K290" s="13">
        <v>8379971.8780349698</v>
      </c>
      <c r="L290" s="13">
        <v>2619484.2266157302</v>
      </c>
    </row>
    <row r="291" spans="2:12" s="1" customFormat="1" ht="7.4" customHeight="1" x14ac:dyDescent="0.2">
      <c r="B291" s="47">
        <v>44713</v>
      </c>
      <c r="C291" s="48">
        <v>53236</v>
      </c>
      <c r="D291" s="13">
        <v>280</v>
      </c>
      <c r="E291" s="49">
        <v>8523</v>
      </c>
      <c r="F291" s="110"/>
      <c r="G291" s="110"/>
      <c r="H291" s="93">
        <v>23741721.638237</v>
      </c>
      <c r="I291" s="93"/>
      <c r="J291" s="13">
        <v>14887576.662024001</v>
      </c>
      <c r="K291" s="13">
        <v>7392152.23158566</v>
      </c>
      <c r="L291" s="13">
        <v>2301230.9795547598</v>
      </c>
    </row>
    <row r="292" spans="2:12" s="1" customFormat="1" ht="7.4" customHeight="1" x14ac:dyDescent="0.2">
      <c r="B292" s="47">
        <v>44713</v>
      </c>
      <c r="C292" s="48">
        <v>53267</v>
      </c>
      <c r="D292" s="13">
        <v>281</v>
      </c>
      <c r="E292" s="49">
        <v>8554</v>
      </c>
      <c r="F292" s="110"/>
      <c r="G292" s="110"/>
      <c r="H292" s="93">
        <v>21005852.134576999</v>
      </c>
      <c r="I292" s="93"/>
      <c r="J292" s="13">
        <v>13149670.9432663</v>
      </c>
      <c r="K292" s="13">
        <v>6512621.9594017202</v>
      </c>
      <c r="L292" s="13">
        <v>2018839.5247221501</v>
      </c>
    </row>
    <row r="293" spans="2:12" s="1" customFormat="1" ht="7.4" customHeight="1" x14ac:dyDescent="0.2">
      <c r="B293" s="47">
        <v>44713</v>
      </c>
      <c r="C293" s="48">
        <v>53297</v>
      </c>
      <c r="D293" s="13">
        <v>282</v>
      </c>
      <c r="E293" s="49">
        <v>8584</v>
      </c>
      <c r="F293" s="110"/>
      <c r="G293" s="110"/>
      <c r="H293" s="93">
        <v>18508780.778065</v>
      </c>
      <c r="I293" s="93"/>
      <c r="J293" s="13">
        <v>11567485.2155037</v>
      </c>
      <c r="K293" s="13">
        <v>5714914.06696101</v>
      </c>
      <c r="L293" s="13">
        <v>1764297.0883432899</v>
      </c>
    </row>
    <row r="294" spans="2:12" s="1" customFormat="1" ht="7.4" customHeight="1" x14ac:dyDescent="0.2">
      <c r="B294" s="47">
        <v>44713</v>
      </c>
      <c r="C294" s="48">
        <v>53328</v>
      </c>
      <c r="D294" s="13">
        <v>283</v>
      </c>
      <c r="E294" s="49">
        <v>8615</v>
      </c>
      <c r="F294" s="110"/>
      <c r="G294" s="110"/>
      <c r="H294" s="93">
        <v>16219646.222282</v>
      </c>
      <c r="I294" s="93"/>
      <c r="J294" s="13">
        <v>10119645.4720737</v>
      </c>
      <c r="K294" s="13">
        <v>4986894.0576543203</v>
      </c>
      <c r="L294" s="13">
        <v>1533023.36700884</v>
      </c>
    </row>
    <row r="295" spans="2:12" s="1" customFormat="1" ht="7.4" customHeight="1" x14ac:dyDescent="0.2">
      <c r="B295" s="47">
        <v>44713</v>
      </c>
      <c r="C295" s="48">
        <v>53359</v>
      </c>
      <c r="D295" s="13">
        <v>284</v>
      </c>
      <c r="E295" s="49">
        <v>8646</v>
      </c>
      <c r="F295" s="110"/>
      <c r="G295" s="110"/>
      <c r="H295" s="93">
        <v>14182080.743899999</v>
      </c>
      <c r="I295" s="93"/>
      <c r="J295" s="13">
        <v>8833374.7050591502</v>
      </c>
      <c r="K295" s="13">
        <v>4341957.7221356602</v>
      </c>
      <c r="L295" s="13">
        <v>1329109.74568387</v>
      </c>
    </row>
    <row r="296" spans="2:12" s="1" customFormat="1" ht="7.4" customHeight="1" x14ac:dyDescent="0.2">
      <c r="B296" s="47">
        <v>44713</v>
      </c>
      <c r="C296" s="48">
        <v>53387</v>
      </c>
      <c r="D296" s="13">
        <v>285</v>
      </c>
      <c r="E296" s="49">
        <v>8674</v>
      </c>
      <c r="F296" s="110"/>
      <c r="G296" s="110"/>
      <c r="H296" s="93">
        <v>12293249.488376001</v>
      </c>
      <c r="I296" s="93"/>
      <c r="J296" s="13">
        <v>7645176.5363197997</v>
      </c>
      <c r="K296" s="13">
        <v>3749277.3784629698</v>
      </c>
      <c r="L296" s="13">
        <v>1143293.7644008501</v>
      </c>
    </row>
    <row r="297" spans="2:12" s="1" customFormat="1" ht="7.4" customHeight="1" x14ac:dyDescent="0.2">
      <c r="B297" s="47">
        <v>44713</v>
      </c>
      <c r="C297" s="48">
        <v>53418</v>
      </c>
      <c r="D297" s="13">
        <v>286</v>
      </c>
      <c r="E297" s="49">
        <v>8705</v>
      </c>
      <c r="F297" s="110"/>
      <c r="G297" s="110"/>
      <c r="H297" s="93">
        <v>10575564.772015</v>
      </c>
      <c r="I297" s="93"/>
      <c r="J297" s="13">
        <v>6565792.7672647201</v>
      </c>
      <c r="K297" s="13">
        <v>3211746.92765337</v>
      </c>
      <c r="L297" s="13">
        <v>975232.57713035704</v>
      </c>
    </row>
    <row r="298" spans="2:12" s="1" customFormat="1" ht="7.4" customHeight="1" x14ac:dyDescent="0.2">
      <c r="B298" s="47">
        <v>44713</v>
      </c>
      <c r="C298" s="48">
        <v>53448</v>
      </c>
      <c r="D298" s="13">
        <v>287</v>
      </c>
      <c r="E298" s="49">
        <v>8735</v>
      </c>
      <c r="F298" s="110"/>
      <c r="G298" s="110"/>
      <c r="H298" s="93">
        <v>9029157.4060849994</v>
      </c>
      <c r="I298" s="93"/>
      <c r="J298" s="13">
        <v>5596511.3162308102</v>
      </c>
      <c r="K298" s="13">
        <v>2730871.7177361501</v>
      </c>
      <c r="L298" s="13">
        <v>825817.85029438406</v>
      </c>
    </row>
    <row r="299" spans="2:12" s="1" customFormat="1" ht="7.4" customHeight="1" x14ac:dyDescent="0.2">
      <c r="B299" s="47">
        <v>44713</v>
      </c>
      <c r="C299" s="48">
        <v>53479</v>
      </c>
      <c r="D299" s="13">
        <v>288</v>
      </c>
      <c r="E299" s="49">
        <v>8766</v>
      </c>
      <c r="F299" s="110"/>
      <c r="G299" s="110"/>
      <c r="H299" s="93">
        <v>7624986.4814269999</v>
      </c>
      <c r="I299" s="93"/>
      <c r="J299" s="13">
        <v>4718152.9903076002</v>
      </c>
      <c r="K299" s="13">
        <v>2296413.15205586</v>
      </c>
      <c r="L299" s="13">
        <v>691495.90312915598</v>
      </c>
    </row>
    <row r="300" spans="2:12" s="1" customFormat="1" ht="7.4" customHeight="1" x14ac:dyDescent="0.2">
      <c r="B300" s="47">
        <v>44713</v>
      </c>
      <c r="C300" s="48">
        <v>53509</v>
      </c>
      <c r="D300" s="13">
        <v>289</v>
      </c>
      <c r="E300" s="49">
        <v>8796</v>
      </c>
      <c r="F300" s="110"/>
      <c r="G300" s="110"/>
      <c r="H300" s="93">
        <v>6402415.2205769997</v>
      </c>
      <c r="I300" s="93"/>
      <c r="J300" s="13">
        <v>3955153.4512795298</v>
      </c>
      <c r="K300" s="13">
        <v>1920308.97403977</v>
      </c>
      <c r="L300" s="13">
        <v>575873.08470244205</v>
      </c>
    </row>
    <row r="301" spans="2:12" s="1" customFormat="1" ht="7.4" customHeight="1" x14ac:dyDescent="0.2">
      <c r="B301" s="47">
        <v>44713</v>
      </c>
      <c r="C301" s="48">
        <v>53540</v>
      </c>
      <c r="D301" s="13">
        <v>290</v>
      </c>
      <c r="E301" s="49">
        <v>8827</v>
      </c>
      <c r="F301" s="110"/>
      <c r="G301" s="110"/>
      <c r="H301" s="93">
        <v>5339285.3123949999</v>
      </c>
      <c r="I301" s="93"/>
      <c r="J301" s="13">
        <v>3292800.4252689201</v>
      </c>
      <c r="K301" s="13">
        <v>1594656.9709239299</v>
      </c>
      <c r="L301" s="13">
        <v>476189.22552295699</v>
      </c>
    </row>
    <row r="302" spans="2:12" s="1" customFormat="1" ht="7.4" customHeight="1" x14ac:dyDescent="0.2">
      <c r="B302" s="47">
        <v>44713</v>
      </c>
      <c r="C302" s="48">
        <v>53571</v>
      </c>
      <c r="D302" s="13">
        <v>291</v>
      </c>
      <c r="E302" s="49">
        <v>8858</v>
      </c>
      <c r="F302" s="110"/>
      <c r="G302" s="110"/>
      <c r="H302" s="93">
        <v>4545395.1708079996</v>
      </c>
      <c r="I302" s="93"/>
      <c r="J302" s="13">
        <v>2798444.54892339</v>
      </c>
      <c r="K302" s="13">
        <v>1351800.69441811</v>
      </c>
      <c r="L302" s="13">
        <v>401958.83025732602</v>
      </c>
    </row>
    <row r="303" spans="2:12" s="1" customFormat="1" ht="7.4" customHeight="1" x14ac:dyDescent="0.2">
      <c r="B303" s="47">
        <v>44713</v>
      </c>
      <c r="C303" s="48">
        <v>53601</v>
      </c>
      <c r="D303" s="13">
        <v>292</v>
      </c>
      <c r="E303" s="49">
        <v>8888</v>
      </c>
      <c r="F303" s="110"/>
      <c r="G303" s="110"/>
      <c r="H303" s="93">
        <v>3910441.6965219998</v>
      </c>
      <c r="I303" s="93"/>
      <c r="J303" s="13">
        <v>2403573.6543156998</v>
      </c>
      <c r="K303" s="13">
        <v>1158198.93634518</v>
      </c>
      <c r="L303" s="13">
        <v>342979.49275624502</v>
      </c>
    </row>
    <row r="304" spans="2:12" s="1" customFormat="1" ht="7.4" customHeight="1" x14ac:dyDescent="0.2">
      <c r="B304" s="47">
        <v>44713</v>
      </c>
      <c r="C304" s="48">
        <v>53632</v>
      </c>
      <c r="D304" s="13">
        <v>293</v>
      </c>
      <c r="E304" s="49">
        <v>8919</v>
      </c>
      <c r="F304" s="110"/>
      <c r="G304" s="110"/>
      <c r="H304" s="93">
        <v>3412569.1762509998</v>
      </c>
      <c r="I304" s="93"/>
      <c r="J304" s="13">
        <v>2093996.07235755</v>
      </c>
      <c r="K304" s="13">
        <v>1006458.06040899</v>
      </c>
      <c r="L304" s="13">
        <v>296781.82005863998</v>
      </c>
    </row>
    <row r="305" spans="2:12" s="1" customFormat="1" ht="7.4" customHeight="1" x14ac:dyDescent="0.2">
      <c r="B305" s="47">
        <v>44713</v>
      </c>
      <c r="C305" s="48">
        <v>53662</v>
      </c>
      <c r="D305" s="13">
        <v>294</v>
      </c>
      <c r="E305" s="49">
        <v>8949</v>
      </c>
      <c r="F305" s="110"/>
      <c r="G305" s="110"/>
      <c r="H305" s="93">
        <v>3003329.7883049999</v>
      </c>
      <c r="I305" s="93"/>
      <c r="J305" s="13">
        <v>1839856.63382371</v>
      </c>
      <c r="K305" s="13">
        <v>882131.98619216296</v>
      </c>
      <c r="L305" s="13">
        <v>259054.574059379</v>
      </c>
    </row>
    <row r="306" spans="2:12" s="1" customFormat="1" ht="7.4" customHeight="1" x14ac:dyDescent="0.2">
      <c r="B306" s="47">
        <v>44713</v>
      </c>
      <c r="C306" s="48">
        <v>53693</v>
      </c>
      <c r="D306" s="13">
        <v>295</v>
      </c>
      <c r="E306" s="49">
        <v>8980</v>
      </c>
      <c r="F306" s="110"/>
      <c r="G306" s="110"/>
      <c r="H306" s="93">
        <v>2659551.8328439998</v>
      </c>
      <c r="I306" s="93"/>
      <c r="J306" s="13">
        <v>1626492.99534402</v>
      </c>
      <c r="K306" s="13">
        <v>777850.03764448001</v>
      </c>
      <c r="L306" s="13">
        <v>227462.70087925301</v>
      </c>
    </row>
    <row r="307" spans="2:12" s="1" customFormat="1" ht="7.4" customHeight="1" x14ac:dyDescent="0.2">
      <c r="B307" s="47">
        <v>44713</v>
      </c>
      <c r="C307" s="48">
        <v>53724</v>
      </c>
      <c r="D307" s="13">
        <v>296</v>
      </c>
      <c r="E307" s="49">
        <v>9011</v>
      </c>
      <c r="F307" s="110"/>
      <c r="G307" s="110"/>
      <c r="H307" s="93">
        <v>2490408.3144430001</v>
      </c>
      <c r="I307" s="93"/>
      <c r="J307" s="13">
        <v>1520467.26744248</v>
      </c>
      <c r="K307" s="13">
        <v>725295.27423707303</v>
      </c>
      <c r="L307" s="13">
        <v>211196.04541512701</v>
      </c>
    </row>
    <row r="308" spans="2:12" s="1" customFormat="1" ht="7.4" customHeight="1" x14ac:dyDescent="0.2">
      <c r="B308" s="47">
        <v>44713</v>
      </c>
      <c r="C308" s="48">
        <v>53752</v>
      </c>
      <c r="D308" s="13">
        <v>297</v>
      </c>
      <c r="E308" s="49">
        <v>9039</v>
      </c>
      <c r="F308" s="110"/>
      <c r="G308" s="110"/>
      <c r="H308" s="93">
        <v>2380439.4563810001</v>
      </c>
      <c r="I308" s="93"/>
      <c r="J308" s="13">
        <v>1451101.46548611</v>
      </c>
      <c r="K308" s="13">
        <v>690616.05370459205</v>
      </c>
      <c r="L308" s="13">
        <v>200328.442666947</v>
      </c>
    </row>
    <row r="309" spans="2:12" s="1" customFormat="1" ht="7.4" customHeight="1" x14ac:dyDescent="0.2">
      <c r="B309" s="47">
        <v>44713</v>
      </c>
      <c r="C309" s="48">
        <v>53783</v>
      </c>
      <c r="D309" s="13">
        <v>298</v>
      </c>
      <c r="E309" s="49">
        <v>9070</v>
      </c>
      <c r="F309" s="110"/>
      <c r="G309" s="110"/>
      <c r="H309" s="93">
        <v>2277800.8872719998</v>
      </c>
      <c r="I309" s="93"/>
      <c r="J309" s="13">
        <v>1386178.56005201</v>
      </c>
      <c r="K309" s="13">
        <v>658039.79598183103</v>
      </c>
      <c r="L309" s="13">
        <v>190070.50297688699</v>
      </c>
    </row>
    <row r="310" spans="2:12" s="1" customFormat="1" ht="7.4" customHeight="1" x14ac:dyDescent="0.2">
      <c r="B310" s="47">
        <v>44713</v>
      </c>
      <c r="C310" s="48">
        <v>53813</v>
      </c>
      <c r="D310" s="13">
        <v>299</v>
      </c>
      <c r="E310" s="49">
        <v>9100</v>
      </c>
      <c r="F310" s="110"/>
      <c r="G310" s="110"/>
      <c r="H310" s="93">
        <v>2176936.0973060001</v>
      </c>
      <c r="I310" s="93"/>
      <c r="J310" s="13">
        <v>1322621.7514532499</v>
      </c>
      <c r="K310" s="13">
        <v>626323.07128577505</v>
      </c>
      <c r="L310" s="13">
        <v>180167.75130125001</v>
      </c>
    </row>
    <row r="311" spans="2:12" s="1" customFormat="1" ht="7.4" customHeight="1" x14ac:dyDescent="0.2">
      <c r="B311" s="47">
        <v>44713</v>
      </c>
      <c r="C311" s="48">
        <v>53844</v>
      </c>
      <c r="D311" s="13">
        <v>300</v>
      </c>
      <c r="E311" s="49">
        <v>9131</v>
      </c>
      <c r="F311" s="110"/>
      <c r="G311" s="110"/>
      <c r="H311" s="93">
        <v>2079139.806294</v>
      </c>
      <c r="I311" s="93"/>
      <c r="J311" s="13">
        <v>1261062.0381887001</v>
      </c>
      <c r="K311" s="13">
        <v>595652.94613876496</v>
      </c>
      <c r="L311" s="13">
        <v>170619.45961757799</v>
      </c>
    </row>
    <row r="312" spans="2:12" s="1" customFormat="1" ht="7.4" customHeight="1" x14ac:dyDescent="0.2">
      <c r="B312" s="47">
        <v>44713</v>
      </c>
      <c r="C312" s="48">
        <v>53874</v>
      </c>
      <c r="D312" s="13">
        <v>301</v>
      </c>
      <c r="E312" s="49">
        <v>9161</v>
      </c>
      <c r="F312" s="110"/>
      <c r="G312" s="110"/>
      <c r="H312" s="93">
        <v>1990646.0442339999</v>
      </c>
      <c r="I312" s="93"/>
      <c r="J312" s="13">
        <v>1205406.04359369</v>
      </c>
      <c r="K312" s="13">
        <v>567962.90750952798</v>
      </c>
      <c r="L312" s="13">
        <v>162021.00628469599</v>
      </c>
    </row>
    <row r="313" spans="2:12" s="1" customFormat="1" ht="7.4" customHeight="1" x14ac:dyDescent="0.2">
      <c r="B313" s="47">
        <v>44713</v>
      </c>
      <c r="C313" s="48">
        <v>53905</v>
      </c>
      <c r="D313" s="13">
        <v>302</v>
      </c>
      <c r="E313" s="49">
        <v>9192</v>
      </c>
      <c r="F313" s="110"/>
      <c r="G313" s="110"/>
      <c r="H313" s="93">
        <v>1902520.1213179999</v>
      </c>
      <c r="I313" s="93"/>
      <c r="J313" s="13">
        <v>1150088.75471637</v>
      </c>
      <c r="K313" s="13">
        <v>540520.36219361296</v>
      </c>
      <c r="L313" s="13">
        <v>153539.467508829</v>
      </c>
    </row>
    <row r="314" spans="2:12" s="1" customFormat="1" ht="7.4" customHeight="1" x14ac:dyDescent="0.2">
      <c r="B314" s="47">
        <v>44713</v>
      </c>
      <c r="C314" s="48">
        <v>53936</v>
      </c>
      <c r="D314" s="13">
        <v>303</v>
      </c>
      <c r="E314" s="49">
        <v>9223</v>
      </c>
      <c r="F314" s="110"/>
      <c r="G314" s="110"/>
      <c r="H314" s="93">
        <v>1816280.1375450001</v>
      </c>
      <c r="I314" s="93"/>
      <c r="J314" s="13">
        <v>1096093.7745025801</v>
      </c>
      <c r="K314" s="13">
        <v>513833.607453793</v>
      </c>
      <c r="L314" s="13">
        <v>145340.649482529</v>
      </c>
    </row>
    <row r="315" spans="2:12" s="1" customFormat="1" ht="7.4" customHeight="1" x14ac:dyDescent="0.2">
      <c r="B315" s="47">
        <v>44713</v>
      </c>
      <c r="C315" s="48">
        <v>53966</v>
      </c>
      <c r="D315" s="13">
        <v>304</v>
      </c>
      <c r="E315" s="49">
        <v>9253</v>
      </c>
      <c r="F315" s="110"/>
      <c r="G315" s="110"/>
      <c r="H315" s="93">
        <v>1730123.7729150001</v>
      </c>
      <c r="I315" s="93"/>
      <c r="J315" s="13">
        <v>1042386.09990665</v>
      </c>
      <c r="K315" s="13">
        <v>487453.47831294301</v>
      </c>
      <c r="L315" s="13">
        <v>137313.693078852</v>
      </c>
    </row>
    <row r="316" spans="2:12" s="1" customFormat="1" ht="7.4" customHeight="1" x14ac:dyDescent="0.2">
      <c r="B316" s="47">
        <v>44713</v>
      </c>
      <c r="C316" s="48">
        <v>53997</v>
      </c>
      <c r="D316" s="13">
        <v>305</v>
      </c>
      <c r="E316" s="49">
        <v>9284</v>
      </c>
      <c r="F316" s="110"/>
      <c r="G316" s="110"/>
      <c r="H316" s="93">
        <v>1646176.46</v>
      </c>
      <c r="I316" s="93"/>
      <c r="J316" s="13">
        <v>990126.31700426701</v>
      </c>
      <c r="K316" s="13">
        <v>461837.56965981302</v>
      </c>
      <c r="L316" s="13">
        <v>129546.759120067</v>
      </c>
    </row>
    <row r="317" spans="2:12" s="1" customFormat="1" ht="7.4" customHeight="1" x14ac:dyDescent="0.2">
      <c r="B317" s="47">
        <v>44713</v>
      </c>
      <c r="C317" s="48">
        <v>54027</v>
      </c>
      <c r="D317" s="13">
        <v>306</v>
      </c>
      <c r="E317" s="49">
        <v>9314</v>
      </c>
      <c r="F317" s="110"/>
      <c r="G317" s="110"/>
      <c r="H317" s="93">
        <v>1564632.39</v>
      </c>
      <c r="I317" s="93"/>
      <c r="J317" s="13">
        <v>939535.28226671205</v>
      </c>
      <c r="K317" s="13">
        <v>437161.10615073401</v>
      </c>
      <c r="L317" s="13">
        <v>122122.27700029701</v>
      </c>
    </row>
    <row r="318" spans="2:12" s="1" customFormat="1" ht="7.4" customHeight="1" x14ac:dyDescent="0.2">
      <c r="B318" s="47">
        <v>44713</v>
      </c>
      <c r="C318" s="48">
        <v>54058</v>
      </c>
      <c r="D318" s="13">
        <v>307</v>
      </c>
      <c r="E318" s="49">
        <v>9345</v>
      </c>
      <c r="F318" s="110"/>
      <c r="G318" s="110"/>
      <c r="H318" s="93">
        <v>1485796.25</v>
      </c>
      <c r="I318" s="93"/>
      <c r="J318" s="13">
        <v>890682.28420381295</v>
      </c>
      <c r="K318" s="13">
        <v>413376.06758884602</v>
      </c>
      <c r="L318" s="13">
        <v>114988.74290537</v>
      </c>
    </row>
    <row r="319" spans="2:12" s="1" customFormat="1" ht="7.4" customHeight="1" x14ac:dyDescent="0.2">
      <c r="B319" s="47">
        <v>44713</v>
      </c>
      <c r="C319" s="48">
        <v>54089</v>
      </c>
      <c r="D319" s="13">
        <v>308</v>
      </c>
      <c r="E319" s="49">
        <v>9376</v>
      </c>
      <c r="F319" s="110"/>
      <c r="G319" s="110"/>
      <c r="H319" s="93">
        <v>1408835.32</v>
      </c>
      <c r="I319" s="93"/>
      <c r="J319" s="13">
        <v>843114.51546624803</v>
      </c>
      <c r="K319" s="13">
        <v>390304.15497893101</v>
      </c>
      <c r="L319" s="13">
        <v>108110.976671332</v>
      </c>
    </row>
    <row r="320" spans="2:12" s="1" customFormat="1" ht="7.4" customHeight="1" x14ac:dyDescent="0.2">
      <c r="B320" s="47">
        <v>44713</v>
      </c>
      <c r="C320" s="48">
        <v>54118</v>
      </c>
      <c r="D320" s="13">
        <v>309</v>
      </c>
      <c r="E320" s="49">
        <v>9405</v>
      </c>
      <c r="F320" s="110"/>
      <c r="G320" s="110"/>
      <c r="H320" s="93">
        <v>1333693.72</v>
      </c>
      <c r="I320" s="93"/>
      <c r="J320" s="13">
        <v>796879.73611361301</v>
      </c>
      <c r="K320" s="13">
        <v>368022.89150293201</v>
      </c>
      <c r="L320" s="13">
        <v>101535.286062364</v>
      </c>
    </row>
    <row r="321" spans="2:12" s="1" customFormat="1" ht="7.4" customHeight="1" x14ac:dyDescent="0.2">
      <c r="B321" s="47">
        <v>44713</v>
      </c>
      <c r="C321" s="48">
        <v>54149</v>
      </c>
      <c r="D321" s="13">
        <v>310</v>
      </c>
      <c r="E321" s="49">
        <v>9436</v>
      </c>
      <c r="F321" s="110"/>
      <c r="G321" s="110"/>
      <c r="H321" s="93">
        <v>1261314.5600000001</v>
      </c>
      <c r="I321" s="93"/>
      <c r="J321" s="13">
        <v>752355.09288389003</v>
      </c>
      <c r="K321" s="13">
        <v>346576.417332032</v>
      </c>
      <c r="L321" s="13">
        <v>95213.338021945994</v>
      </c>
    </row>
    <row r="322" spans="2:12" s="1" customFormat="1" ht="7.4" customHeight="1" x14ac:dyDescent="0.2">
      <c r="B322" s="47">
        <v>44713</v>
      </c>
      <c r="C322" s="48">
        <v>54179</v>
      </c>
      <c r="D322" s="13">
        <v>311</v>
      </c>
      <c r="E322" s="49">
        <v>9466</v>
      </c>
      <c r="F322" s="110"/>
      <c r="G322" s="110"/>
      <c r="H322" s="93">
        <v>1190059.04</v>
      </c>
      <c r="I322" s="93"/>
      <c r="J322" s="13">
        <v>708687.09459592204</v>
      </c>
      <c r="K322" s="13">
        <v>325657.012398305</v>
      </c>
      <c r="L322" s="13">
        <v>89099.5069653424</v>
      </c>
    </row>
    <row r="323" spans="2:12" s="1" customFormat="1" ht="7.4" customHeight="1" x14ac:dyDescent="0.2">
      <c r="B323" s="47">
        <v>44713</v>
      </c>
      <c r="C323" s="48">
        <v>54210</v>
      </c>
      <c r="D323" s="13">
        <v>312</v>
      </c>
      <c r="E323" s="49">
        <v>9497</v>
      </c>
      <c r="F323" s="110"/>
      <c r="G323" s="110"/>
      <c r="H323" s="93">
        <v>1123767.5900000001</v>
      </c>
      <c r="I323" s="93"/>
      <c r="J323" s="13">
        <v>668075.11980347603</v>
      </c>
      <c r="K323" s="13">
        <v>306214.18233693298</v>
      </c>
      <c r="L323" s="13">
        <v>83425.109880105796</v>
      </c>
    </row>
    <row r="324" spans="2:12" s="1" customFormat="1" ht="7.4" customHeight="1" x14ac:dyDescent="0.2">
      <c r="B324" s="47">
        <v>44713</v>
      </c>
      <c r="C324" s="48">
        <v>54240</v>
      </c>
      <c r="D324" s="13">
        <v>313</v>
      </c>
      <c r="E324" s="49">
        <v>9527</v>
      </c>
      <c r="F324" s="110"/>
      <c r="G324" s="110"/>
      <c r="H324" s="93">
        <v>1064128.5900000001</v>
      </c>
      <c r="I324" s="93"/>
      <c r="J324" s="13">
        <v>631581.59761087596</v>
      </c>
      <c r="K324" s="13">
        <v>288774.76411749399</v>
      </c>
      <c r="L324" s="13">
        <v>78351.408374089195</v>
      </c>
    </row>
    <row r="325" spans="2:12" s="1" customFormat="1" ht="7.4" customHeight="1" x14ac:dyDescent="0.2">
      <c r="B325" s="47">
        <v>44713</v>
      </c>
      <c r="C325" s="48">
        <v>54271</v>
      </c>
      <c r="D325" s="13">
        <v>314</v>
      </c>
      <c r="E325" s="49">
        <v>9558</v>
      </c>
      <c r="F325" s="110"/>
      <c r="G325" s="110"/>
      <c r="H325" s="93">
        <v>1008504.54</v>
      </c>
      <c r="I325" s="93"/>
      <c r="J325" s="13">
        <v>597552.39665381901</v>
      </c>
      <c r="K325" s="13">
        <v>272520.925882207</v>
      </c>
      <c r="L325" s="13">
        <v>73628.176533707301</v>
      </c>
    </row>
    <row r="326" spans="2:12" s="1" customFormat="1" ht="7.4" customHeight="1" x14ac:dyDescent="0.2">
      <c r="B326" s="47">
        <v>44713</v>
      </c>
      <c r="C326" s="48">
        <v>54302</v>
      </c>
      <c r="D326" s="13">
        <v>315</v>
      </c>
      <c r="E326" s="49">
        <v>9589</v>
      </c>
      <c r="F326" s="110"/>
      <c r="G326" s="110"/>
      <c r="H326" s="93">
        <v>954554.05</v>
      </c>
      <c r="I326" s="93"/>
      <c r="J326" s="13">
        <v>564626.73572537</v>
      </c>
      <c r="K326" s="13">
        <v>256849.89628637899</v>
      </c>
      <c r="L326" s="13">
        <v>69100.343046520706</v>
      </c>
    </row>
    <row r="327" spans="2:12" s="1" customFormat="1" ht="7.4" customHeight="1" x14ac:dyDescent="0.2">
      <c r="B327" s="47">
        <v>44713</v>
      </c>
      <c r="C327" s="48">
        <v>54332</v>
      </c>
      <c r="D327" s="13">
        <v>316</v>
      </c>
      <c r="E327" s="49">
        <v>9619</v>
      </c>
      <c r="F327" s="110"/>
      <c r="G327" s="110"/>
      <c r="H327" s="93">
        <v>903304.15</v>
      </c>
      <c r="I327" s="93"/>
      <c r="J327" s="13">
        <v>533434.96617530903</v>
      </c>
      <c r="K327" s="13">
        <v>242063.44135622901</v>
      </c>
      <c r="L327" s="13">
        <v>64855.393013661298</v>
      </c>
    </row>
    <row r="328" spans="2:12" s="1" customFormat="1" ht="7.4" customHeight="1" x14ac:dyDescent="0.2">
      <c r="B328" s="47">
        <v>44713</v>
      </c>
      <c r="C328" s="48">
        <v>54363</v>
      </c>
      <c r="D328" s="13">
        <v>317</v>
      </c>
      <c r="E328" s="49">
        <v>9650</v>
      </c>
      <c r="F328" s="110"/>
      <c r="G328" s="110"/>
      <c r="H328" s="93">
        <v>852484.61</v>
      </c>
      <c r="I328" s="93"/>
      <c r="J328" s="13">
        <v>502570.27797363501</v>
      </c>
      <c r="K328" s="13">
        <v>227477.589251264</v>
      </c>
      <c r="L328" s="13">
        <v>60689.300072421</v>
      </c>
    </row>
    <row r="329" spans="2:12" s="1" customFormat="1" ht="7.4" customHeight="1" x14ac:dyDescent="0.2">
      <c r="B329" s="47">
        <v>44713</v>
      </c>
      <c r="C329" s="48">
        <v>54393</v>
      </c>
      <c r="D329" s="13">
        <v>318</v>
      </c>
      <c r="E329" s="49">
        <v>9680</v>
      </c>
      <c r="F329" s="110"/>
      <c r="G329" s="110"/>
      <c r="H329" s="93">
        <v>806996.99</v>
      </c>
      <c r="I329" s="93"/>
      <c r="J329" s="13">
        <v>474972.78780394502</v>
      </c>
      <c r="K329" s="13">
        <v>214457.04237072699</v>
      </c>
      <c r="L329" s="13">
        <v>56980.9791031149</v>
      </c>
    </row>
    <row r="330" spans="2:12" s="1" customFormat="1" ht="7.4" customHeight="1" x14ac:dyDescent="0.2">
      <c r="B330" s="47">
        <v>44713</v>
      </c>
      <c r="C330" s="48">
        <v>54424</v>
      </c>
      <c r="D330" s="13">
        <v>319</v>
      </c>
      <c r="E330" s="49">
        <v>9711</v>
      </c>
      <c r="F330" s="110"/>
      <c r="G330" s="110"/>
      <c r="H330" s="93">
        <v>763132.2</v>
      </c>
      <c r="I330" s="93"/>
      <c r="J330" s="13">
        <v>448393.56537546898</v>
      </c>
      <c r="K330" s="13">
        <v>201941.253681387</v>
      </c>
      <c r="L330" s="13">
        <v>53428.288559494104</v>
      </c>
    </row>
    <row r="331" spans="2:12" s="1" customFormat="1" ht="7.4" customHeight="1" x14ac:dyDescent="0.2">
      <c r="B331" s="47">
        <v>44713</v>
      </c>
      <c r="C331" s="48">
        <v>54455</v>
      </c>
      <c r="D331" s="13">
        <v>320</v>
      </c>
      <c r="E331" s="49">
        <v>9742</v>
      </c>
      <c r="F331" s="110"/>
      <c r="G331" s="110"/>
      <c r="H331" s="93">
        <v>719204.53</v>
      </c>
      <c r="I331" s="93"/>
      <c r="J331" s="13">
        <v>421866.25352873298</v>
      </c>
      <c r="K331" s="13">
        <v>189511.05766749199</v>
      </c>
      <c r="L331" s="13">
        <v>49927.220578074201</v>
      </c>
    </row>
    <row r="332" spans="2:12" s="1" customFormat="1" ht="7.4" customHeight="1" x14ac:dyDescent="0.2">
      <c r="B332" s="47">
        <v>44713</v>
      </c>
      <c r="C332" s="48">
        <v>54483</v>
      </c>
      <c r="D332" s="13">
        <v>321</v>
      </c>
      <c r="E332" s="49">
        <v>9770</v>
      </c>
      <c r="F332" s="110"/>
      <c r="G332" s="110"/>
      <c r="H332" s="93">
        <v>676633.55</v>
      </c>
      <c r="I332" s="93"/>
      <c r="J332" s="13">
        <v>396287.17986306001</v>
      </c>
      <c r="K332" s="13">
        <v>177611.428940174</v>
      </c>
      <c r="L332" s="13">
        <v>46613.182354008997</v>
      </c>
    </row>
    <row r="333" spans="2:12" s="1" customFormat="1" ht="7.4" customHeight="1" x14ac:dyDescent="0.2">
      <c r="B333" s="47">
        <v>44713</v>
      </c>
      <c r="C333" s="48">
        <v>54514</v>
      </c>
      <c r="D333" s="13">
        <v>322</v>
      </c>
      <c r="E333" s="49">
        <v>9801</v>
      </c>
      <c r="F333" s="110"/>
      <c r="G333" s="110"/>
      <c r="H333" s="93">
        <v>636165.12</v>
      </c>
      <c r="I333" s="93"/>
      <c r="J333" s="13">
        <v>371953.90940032603</v>
      </c>
      <c r="K333" s="13">
        <v>166281.566038402</v>
      </c>
      <c r="L333" s="13">
        <v>43454.881623016503</v>
      </c>
    </row>
    <row r="334" spans="2:12" s="1" customFormat="1" ht="7.4" customHeight="1" x14ac:dyDescent="0.2">
      <c r="B334" s="47">
        <v>44713</v>
      </c>
      <c r="C334" s="48">
        <v>54544</v>
      </c>
      <c r="D334" s="13">
        <v>323</v>
      </c>
      <c r="E334" s="49">
        <v>9831</v>
      </c>
      <c r="F334" s="110"/>
      <c r="G334" s="110"/>
      <c r="H334" s="93">
        <v>595638.96</v>
      </c>
      <c r="I334" s="93"/>
      <c r="J334" s="13">
        <v>347687.38292146102</v>
      </c>
      <c r="K334" s="13">
        <v>155050.68051408499</v>
      </c>
      <c r="L334" s="13">
        <v>40353.780306900102</v>
      </c>
    </row>
    <row r="335" spans="2:12" s="1" customFormat="1" ht="7.4" customHeight="1" x14ac:dyDescent="0.2">
      <c r="B335" s="47">
        <v>44713</v>
      </c>
      <c r="C335" s="48">
        <v>54575</v>
      </c>
      <c r="D335" s="13">
        <v>324</v>
      </c>
      <c r="E335" s="49">
        <v>9862</v>
      </c>
      <c r="F335" s="110"/>
      <c r="G335" s="110"/>
      <c r="H335" s="93">
        <v>556855.18999999994</v>
      </c>
      <c r="I335" s="93"/>
      <c r="J335" s="13">
        <v>324497.14875190897</v>
      </c>
      <c r="K335" s="13">
        <v>144341.00461862999</v>
      </c>
      <c r="L335" s="13">
        <v>37407.345583283102</v>
      </c>
    </row>
    <row r="336" spans="2:12" s="1" customFormat="1" ht="7.4" customHeight="1" x14ac:dyDescent="0.2">
      <c r="B336" s="47">
        <v>44713</v>
      </c>
      <c r="C336" s="48">
        <v>54605</v>
      </c>
      <c r="D336" s="13">
        <v>325</v>
      </c>
      <c r="E336" s="49">
        <v>9892</v>
      </c>
      <c r="F336" s="110"/>
      <c r="G336" s="110"/>
      <c r="H336" s="93">
        <v>518903.5</v>
      </c>
      <c r="I336" s="93"/>
      <c r="J336" s="13">
        <v>301885.16640652198</v>
      </c>
      <c r="K336" s="13">
        <v>133952.363129676</v>
      </c>
      <c r="L336" s="13">
        <v>34572.7265583876</v>
      </c>
    </row>
    <row r="337" spans="2:12" s="1" customFormat="1" ht="7.4" customHeight="1" x14ac:dyDescent="0.2">
      <c r="B337" s="47">
        <v>44713</v>
      </c>
      <c r="C337" s="48">
        <v>54636</v>
      </c>
      <c r="D337" s="13">
        <v>326</v>
      </c>
      <c r="E337" s="49">
        <v>9923</v>
      </c>
      <c r="F337" s="110"/>
      <c r="G337" s="110"/>
      <c r="H337" s="93">
        <v>483070.37</v>
      </c>
      <c r="I337" s="93"/>
      <c r="J337" s="13">
        <v>280561.67966575298</v>
      </c>
      <c r="K337" s="13">
        <v>124174.108767454</v>
      </c>
      <c r="L337" s="13">
        <v>31913.2418030185</v>
      </c>
    </row>
    <row r="338" spans="2:12" s="1" customFormat="1" ht="7.4" customHeight="1" x14ac:dyDescent="0.2">
      <c r="B338" s="47">
        <v>44713</v>
      </c>
      <c r="C338" s="48">
        <v>54667</v>
      </c>
      <c r="D338" s="13">
        <v>327</v>
      </c>
      <c r="E338" s="49">
        <v>9954</v>
      </c>
      <c r="F338" s="110"/>
      <c r="G338" s="110"/>
      <c r="H338" s="93">
        <v>450367.94</v>
      </c>
      <c r="I338" s="93"/>
      <c r="J338" s="13">
        <v>261124.84732120601</v>
      </c>
      <c r="K338" s="13">
        <v>115277.617110259</v>
      </c>
      <c r="L338" s="13">
        <v>29501.322244662701</v>
      </c>
    </row>
    <row r="339" spans="2:12" s="1" customFormat="1" ht="7.4" customHeight="1" x14ac:dyDescent="0.2">
      <c r="B339" s="47">
        <v>44713</v>
      </c>
      <c r="C339" s="48">
        <v>54697</v>
      </c>
      <c r="D339" s="13">
        <v>328</v>
      </c>
      <c r="E339" s="49">
        <v>9984</v>
      </c>
      <c r="F339" s="110"/>
      <c r="G339" s="110"/>
      <c r="H339" s="93">
        <v>417619.31</v>
      </c>
      <c r="I339" s="93"/>
      <c r="J339" s="13">
        <v>241739.63596432499</v>
      </c>
      <c r="K339" s="13">
        <v>106457.048840036</v>
      </c>
      <c r="L339" s="13">
        <v>27132.324147150299</v>
      </c>
    </row>
    <row r="340" spans="2:12" s="1" customFormat="1" ht="7.4" customHeight="1" x14ac:dyDescent="0.2">
      <c r="B340" s="47">
        <v>44713</v>
      </c>
      <c r="C340" s="48">
        <v>54728</v>
      </c>
      <c r="D340" s="13">
        <v>329</v>
      </c>
      <c r="E340" s="49">
        <v>10015</v>
      </c>
      <c r="F340" s="110"/>
      <c r="G340" s="110"/>
      <c r="H340" s="93">
        <v>385436.3</v>
      </c>
      <c r="I340" s="93"/>
      <c r="J340" s="13">
        <v>222732.034978866</v>
      </c>
      <c r="K340" s="13">
        <v>97837.047176479304</v>
      </c>
      <c r="L340" s="13">
        <v>24829.760503639802</v>
      </c>
    </row>
    <row r="341" spans="2:12" s="1" customFormat="1" ht="7.4" customHeight="1" x14ac:dyDescent="0.2">
      <c r="B341" s="47">
        <v>44713</v>
      </c>
      <c r="C341" s="48">
        <v>54758</v>
      </c>
      <c r="D341" s="13">
        <v>330</v>
      </c>
      <c r="E341" s="49">
        <v>10045</v>
      </c>
      <c r="F341" s="110"/>
      <c r="G341" s="110"/>
      <c r="H341" s="93">
        <v>358708.44</v>
      </c>
      <c r="I341" s="93"/>
      <c r="J341" s="13">
        <v>206946.567282081</v>
      </c>
      <c r="K341" s="13">
        <v>90679.401707114797</v>
      </c>
      <c r="L341" s="13">
        <v>22918.9081060803</v>
      </c>
    </row>
    <row r="342" spans="2:12" s="1" customFormat="1" ht="7.4" customHeight="1" x14ac:dyDescent="0.2">
      <c r="B342" s="47">
        <v>44713</v>
      </c>
      <c r="C342" s="48">
        <v>54789</v>
      </c>
      <c r="D342" s="13">
        <v>331</v>
      </c>
      <c r="E342" s="49">
        <v>10076</v>
      </c>
      <c r="F342" s="110"/>
      <c r="G342" s="110"/>
      <c r="H342" s="93">
        <v>340047.25</v>
      </c>
      <c r="I342" s="93"/>
      <c r="J342" s="13">
        <v>195847.79115080199</v>
      </c>
      <c r="K342" s="13">
        <v>85597.915689466594</v>
      </c>
      <c r="L342" s="13">
        <v>21542.945688636599</v>
      </c>
    </row>
    <row r="343" spans="2:12" s="1" customFormat="1" ht="7.4" customHeight="1" x14ac:dyDescent="0.2">
      <c r="B343" s="47">
        <v>44713</v>
      </c>
      <c r="C343" s="48">
        <v>54820</v>
      </c>
      <c r="D343" s="13">
        <v>332</v>
      </c>
      <c r="E343" s="49">
        <v>10107</v>
      </c>
      <c r="F343" s="110"/>
      <c r="G343" s="110"/>
      <c r="H343" s="93">
        <v>323025.74</v>
      </c>
      <c r="I343" s="93"/>
      <c r="J343" s="13">
        <v>185728.828701561</v>
      </c>
      <c r="K343" s="13">
        <v>80968.841362272593</v>
      </c>
      <c r="L343" s="13">
        <v>20291.606936050001</v>
      </c>
    </row>
    <row r="344" spans="2:12" s="1" customFormat="1" ht="7.4" customHeight="1" x14ac:dyDescent="0.2">
      <c r="B344" s="47">
        <v>44713</v>
      </c>
      <c r="C344" s="48">
        <v>54848</v>
      </c>
      <c r="D344" s="13">
        <v>333</v>
      </c>
      <c r="E344" s="49">
        <v>10135</v>
      </c>
      <c r="F344" s="110"/>
      <c r="G344" s="110"/>
      <c r="H344" s="93">
        <v>306881.09999999998</v>
      </c>
      <c r="I344" s="93"/>
      <c r="J344" s="13">
        <v>176175.88224978201</v>
      </c>
      <c r="K344" s="13">
        <v>76627.768058525093</v>
      </c>
      <c r="L344" s="13">
        <v>19130.208509817599</v>
      </c>
    </row>
    <row r="345" spans="2:12" s="1" customFormat="1" ht="7.4" customHeight="1" x14ac:dyDescent="0.2">
      <c r="B345" s="47">
        <v>44713</v>
      </c>
      <c r="C345" s="48">
        <v>54879</v>
      </c>
      <c r="D345" s="13">
        <v>334</v>
      </c>
      <c r="E345" s="49">
        <v>10166</v>
      </c>
      <c r="F345" s="110"/>
      <c r="G345" s="110"/>
      <c r="H345" s="93">
        <v>175209.28</v>
      </c>
      <c r="I345" s="93"/>
      <c r="J345" s="13">
        <v>100414.446065795</v>
      </c>
      <c r="K345" s="13">
        <v>43564.226834384499</v>
      </c>
      <c r="L345" s="13">
        <v>10829.793056742999</v>
      </c>
    </row>
    <row r="346" spans="2:12" s="1" customFormat="1" ht="7.4" customHeight="1" x14ac:dyDescent="0.2">
      <c r="B346" s="47">
        <v>44713</v>
      </c>
      <c r="C346" s="48">
        <v>54909</v>
      </c>
      <c r="D346" s="13">
        <v>335</v>
      </c>
      <c r="E346" s="49">
        <v>10196</v>
      </c>
      <c r="F346" s="110"/>
      <c r="G346" s="110"/>
      <c r="H346" s="93">
        <v>159675.47</v>
      </c>
      <c r="I346" s="93"/>
      <c r="J346" s="13">
        <v>91361.633390181494</v>
      </c>
      <c r="K346" s="13">
        <v>39539.159818189699</v>
      </c>
      <c r="L346" s="13">
        <v>9788.8949358391401</v>
      </c>
    </row>
    <row r="347" spans="2:12" s="1" customFormat="1" ht="7.4" customHeight="1" x14ac:dyDescent="0.2">
      <c r="B347" s="47">
        <v>44713</v>
      </c>
      <c r="C347" s="48">
        <v>54940</v>
      </c>
      <c r="D347" s="13">
        <v>336</v>
      </c>
      <c r="E347" s="49">
        <v>10227</v>
      </c>
      <c r="F347" s="110"/>
      <c r="G347" s="110"/>
      <c r="H347" s="93">
        <v>145415.54</v>
      </c>
      <c r="I347" s="93"/>
      <c r="J347" s="13">
        <v>83061.400921770299</v>
      </c>
      <c r="K347" s="13">
        <v>35855.594341345102</v>
      </c>
      <c r="L347" s="13">
        <v>8839.3387152274299</v>
      </c>
    </row>
    <row r="348" spans="2:12" s="1" customFormat="1" ht="7.4" customHeight="1" x14ac:dyDescent="0.2">
      <c r="B348" s="47">
        <v>44713</v>
      </c>
      <c r="C348" s="48">
        <v>54970</v>
      </c>
      <c r="D348" s="13">
        <v>337</v>
      </c>
      <c r="E348" s="49">
        <v>10257</v>
      </c>
      <c r="F348" s="110"/>
      <c r="G348" s="110"/>
      <c r="H348" s="93">
        <v>131133.42000000001</v>
      </c>
      <c r="I348" s="93"/>
      <c r="J348" s="13">
        <v>74780.502573357997</v>
      </c>
      <c r="K348" s="13">
        <v>32201.4791351186</v>
      </c>
      <c r="L348" s="13">
        <v>7905.96258328766</v>
      </c>
    </row>
    <row r="349" spans="2:12" s="1" customFormat="1" ht="7.4" customHeight="1" x14ac:dyDescent="0.2">
      <c r="B349" s="47">
        <v>44713</v>
      </c>
      <c r="C349" s="48">
        <v>55001</v>
      </c>
      <c r="D349" s="13">
        <v>338</v>
      </c>
      <c r="E349" s="49">
        <v>10288</v>
      </c>
      <c r="F349" s="110"/>
      <c r="G349" s="110"/>
      <c r="H349" s="93">
        <v>117130.09</v>
      </c>
      <c r="I349" s="93"/>
      <c r="J349" s="13">
        <v>66681.636189844299</v>
      </c>
      <c r="K349" s="13">
        <v>28640.973929303102</v>
      </c>
      <c r="L349" s="13">
        <v>7002.0198114456698</v>
      </c>
    </row>
    <row r="350" spans="2:12" s="1" customFormat="1" ht="7.4" customHeight="1" x14ac:dyDescent="0.2">
      <c r="B350" s="47">
        <v>44713</v>
      </c>
      <c r="C350" s="48">
        <v>55032</v>
      </c>
      <c r="D350" s="13">
        <v>339</v>
      </c>
      <c r="E350" s="49">
        <v>10319</v>
      </c>
      <c r="F350" s="110"/>
      <c r="G350" s="110"/>
      <c r="H350" s="93">
        <v>106121.67</v>
      </c>
      <c r="I350" s="93"/>
      <c r="J350" s="13">
        <v>60312.124317466303</v>
      </c>
      <c r="K350" s="13">
        <v>25839.2707509746</v>
      </c>
      <c r="L350" s="13">
        <v>6290.3154532824101</v>
      </c>
    </row>
    <row r="351" spans="2:12" s="1" customFormat="1" ht="7.4" customHeight="1" x14ac:dyDescent="0.2">
      <c r="B351" s="47">
        <v>44713</v>
      </c>
      <c r="C351" s="48">
        <v>55062</v>
      </c>
      <c r="D351" s="13">
        <v>340</v>
      </c>
      <c r="E351" s="49">
        <v>10349</v>
      </c>
      <c r="F351" s="110"/>
      <c r="G351" s="110"/>
      <c r="H351" s="93">
        <v>95943.96</v>
      </c>
      <c r="I351" s="93"/>
      <c r="J351" s="13">
        <v>54438.324465290898</v>
      </c>
      <c r="K351" s="13">
        <v>23265.379668827802</v>
      </c>
      <c r="L351" s="13">
        <v>5640.5103502064303</v>
      </c>
    </row>
    <row r="352" spans="2:12" s="1" customFormat="1" ht="7.4" customHeight="1" x14ac:dyDescent="0.2">
      <c r="B352" s="47">
        <v>44713</v>
      </c>
      <c r="C352" s="48">
        <v>55093</v>
      </c>
      <c r="D352" s="13">
        <v>341</v>
      </c>
      <c r="E352" s="49">
        <v>10380</v>
      </c>
      <c r="F352" s="110"/>
      <c r="G352" s="110"/>
      <c r="H352" s="93">
        <v>85749.64</v>
      </c>
      <c r="I352" s="93"/>
      <c r="J352" s="13">
        <v>48571.575933391003</v>
      </c>
      <c r="K352" s="13">
        <v>20705.307368763599</v>
      </c>
      <c r="L352" s="13">
        <v>4998.57897131556</v>
      </c>
    </row>
    <row r="353" spans="2:12" s="1" customFormat="1" ht="7.4" customHeight="1" x14ac:dyDescent="0.2">
      <c r="B353" s="47">
        <v>44713</v>
      </c>
      <c r="C353" s="48">
        <v>55123</v>
      </c>
      <c r="D353" s="13">
        <v>342</v>
      </c>
      <c r="E353" s="49">
        <v>10410</v>
      </c>
      <c r="F353" s="110"/>
      <c r="G353" s="110"/>
      <c r="H353" s="93">
        <v>75538.63</v>
      </c>
      <c r="I353" s="93"/>
      <c r="J353" s="13">
        <v>42717.472999574296</v>
      </c>
      <c r="K353" s="13">
        <v>18164.975155884102</v>
      </c>
      <c r="L353" s="13">
        <v>4367.3275726817901</v>
      </c>
    </row>
    <row r="354" spans="2:12" s="1" customFormat="1" ht="7.4" customHeight="1" x14ac:dyDescent="0.2">
      <c r="B354" s="47">
        <v>44713</v>
      </c>
      <c r="C354" s="48">
        <v>55154</v>
      </c>
      <c r="D354" s="13">
        <v>343</v>
      </c>
      <c r="E354" s="49">
        <v>10441</v>
      </c>
      <c r="F354" s="110"/>
      <c r="G354" s="110"/>
      <c r="H354" s="93">
        <v>66040.59</v>
      </c>
      <c r="I354" s="93"/>
      <c r="J354" s="13">
        <v>37282.9418230015</v>
      </c>
      <c r="K354" s="13">
        <v>15813.7009139203</v>
      </c>
      <c r="L354" s="13">
        <v>3785.9170961200898</v>
      </c>
    </row>
    <row r="355" spans="2:12" s="1" customFormat="1" ht="7.4" customHeight="1" x14ac:dyDescent="0.2">
      <c r="B355" s="47">
        <v>44713</v>
      </c>
      <c r="C355" s="48">
        <v>55185</v>
      </c>
      <c r="D355" s="13">
        <v>344</v>
      </c>
      <c r="E355" s="49">
        <v>10472</v>
      </c>
      <c r="F355" s="110"/>
      <c r="G355" s="110"/>
      <c r="H355" s="93">
        <v>56524.29</v>
      </c>
      <c r="I355" s="93"/>
      <c r="J355" s="13">
        <v>31856.431373282401</v>
      </c>
      <c r="K355" s="13">
        <v>13477.6621010087</v>
      </c>
      <c r="L355" s="13">
        <v>3212.98547631771</v>
      </c>
    </row>
    <row r="356" spans="2:12" s="1" customFormat="1" ht="7.4" customHeight="1" x14ac:dyDescent="0.2">
      <c r="B356" s="47">
        <v>44713</v>
      </c>
      <c r="C356" s="48">
        <v>55213</v>
      </c>
      <c r="D356" s="13">
        <v>345</v>
      </c>
      <c r="E356" s="49">
        <v>10500</v>
      </c>
      <c r="F356" s="110"/>
      <c r="G356" s="110"/>
      <c r="H356" s="93">
        <v>47759.79</v>
      </c>
      <c r="I356" s="93"/>
      <c r="J356" s="13">
        <v>26875.622930291898</v>
      </c>
      <c r="K356" s="13">
        <v>11344.2841406756</v>
      </c>
      <c r="L356" s="13">
        <v>2694.0540552626699</v>
      </c>
    </row>
    <row r="357" spans="2:12" s="1" customFormat="1" ht="7.4" customHeight="1" x14ac:dyDescent="0.2">
      <c r="B357" s="47">
        <v>44713</v>
      </c>
      <c r="C357" s="48">
        <v>55244</v>
      </c>
      <c r="D357" s="13">
        <v>346</v>
      </c>
      <c r="E357" s="49">
        <v>10531</v>
      </c>
      <c r="F357" s="110"/>
      <c r="G357" s="110"/>
      <c r="H357" s="93">
        <v>39670.269999999997</v>
      </c>
      <c r="I357" s="93"/>
      <c r="J357" s="13">
        <v>22285.5863969862</v>
      </c>
      <c r="K357" s="13">
        <v>9382.8919571053393</v>
      </c>
      <c r="L357" s="13">
        <v>2218.8224159912502</v>
      </c>
    </row>
    <row r="358" spans="2:12" s="1" customFormat="1" ht="7.4" customHeight="1" x14ac:dyDescent="0.2">
      <c r="B358" s="47">
        <v>44713</v>
      </c>
      <c r="C358" s="48">
        <v>55274</v>
      </c>
      <c r="D358" s="13">
        <v>347</v>
      </c>
      <c r="E358" s="49">
        <v>10561</v>
      </c>
      <c r="F358" s="110"/>
      <c r="G358" s="110"/>
      <c r="H358" s="93">
        <v>31567.13</v>
      </c>
      <c r="I358" s="93"/>
      <c r="J358" s="13">
        <v>17704.373736730999</v>
      </c>
      <c r="K358" s="13">
        <v>7435.7192816182396</v>
      </c>
      <c r="L358" s="13">
        <v>1751.1562493146801</v>
      </c>
    </row>
    <row r="359" spans="2:12" s="1" customFormat="1" ht="7.4" customHeight="1" x14ac:dyDescent="0.2">
      <c r="B359" s="47">
        <v>44713</v>
      </c>
      <c r="C359" s="48">
        <v>55305</v>
      </c>
      <c r="D359" s="13">
        <v>348</v>
      </c>
      <c r="E359" s="49">
        <v>10592</v>
      </c>
      <c r="F359" s="110"/>
      <c r="G359" s="110"/>
      <c r="H359" s="93">
        <v>24708.38</v>
      </c>
      <c r="I359" s="93"/>
      <c r="J359" s="13">
        <v>13834.1512989353</v>
      </c>
      <c r="K359" s="13">
        <v>5795.4749190510001</v>
      </c>
      <c r="L359" s="13">
        <v>1359.0879532256299</v>
      </c>
    </row>
    <row r="360" spans="2:12" s="1" customFormat="1" ht="7.4" customHeight="1" x14ac:dyDescent="0.2">
      <c r="B360" s="47">
        <v>44713</v>
      </c>
      <c r="C360" s="48">
        <v>55335</v>
      </c>
      <c r="D360" s="13">
        <v>349</v>
      </c>
      <c r="E360" s="49">
        <v>10622</v>
      </c>
      <c r="F360" s="110"/>
      <c r="G360" s="110"/>
      <c r="H360" s="93">
        <v>19102.259999999998</v>
      </c>
      <c r="I360" s="93"/>
      <c r="J360" s="13">
        <v>10677.745403719</v>
      </c>
      <c r="K360" s="13">
        <v>4462.1671883754898</v>
      </c>
      <c r="L360" s="13">
        <v>1042.1265348147599</v>
      </c>
    </row>
    <row r="361" spans="2:12" s="1" customFormat="1" ht="7.4" customHeight="1" x14ac:dyDescent="0.2">
      <c r="B361" s="47">
        <v>44713</v>
      </c>
      <c r="C361" s="48">
        <v>55366</v>
      </c>
      <c r="D361" s="13">
        <v>350</v>
      </c>
      <c r="E361" s="49">
        <v>10653</v>
      </c>
      <c r="F361" s="110"/>
      <c r="G361" s="110"/>
      <c r="H361" s="93">
        <v>13487.87</v>
      </c>
      <c r="I361" s="93"/>
      <c r="J361" s="13">
        <v>7526.6368089242096</v>
      </c>
      <c r="K361" s="13">
        <v>3137.33814487056</v>
      </c>
      <c r="L361" s="13">
        <v>729.61300275110295</v>
      </c>
    </row>
    <row r="362" spans="2:12" s="1" customFormat="1" ht="7.4" customHeight="1" x14ac:dyDescent="0.2">
      <c r="B362" s="47">
        <v>44713</v>
      </c>
      <c r="C362" s="48">
        <v>55397</v>
      </c>
      <c r="D362" s="13">
        <v>351</v>
      </c>
      <c r="E362" s="49">
        <v>10684</v>
      </c>
      <c r="F362" s="110"/>
      <c r="G362" s="110"/>
      <c r="H362" s="93">
        <v>7865.14</v>
      </c>
      <c r="I362" s="93"/>
      <c r="J362" s="13">
        <v>4381.5404473789004</v>
      </c>
      <c r="K362" s="13">
        <v>1821.7185801369601</v>
      </c>
      <c r="L362" s="13">
        <v>421.86077163625203</v>
      </c>
    </row>
    <row r="363" spans="2:12" s="1" customFormat="1" ht="7.4" customHeight="1" x14ac:dyDescent="0.2">
      <c r="B363" s="47">
        <v>44713</v>
      </c>
      <c r="C363" s="48">
        <v>55427</v>
      </c>
      <c r="D363" s="13">
        <v>352</v>
      </c>
      <c r="E363" s="49">
        <v>10714</v>
      </c>
      <c r="F363" s="110"/>
      <c r="G363" s="110"/>
      <c r="H363" s="93">
        <v>3006.73</v>
      </c>
      <c r="I363" s="93"/>
      <c r="J363" s="13">
        <v>0</v>
      </c>
      <c r="K363" s="13">
        <v>0</v>
      </c>
      <c r="L363" s="13">
        <v>0</v>
      </c>
    </row>
    <row r="364" spans="2:12" s="1" customFormat="1" ht="7.4" customHeight="1" x14ac:dyDescent="0.2">
      <c r="B364" s="47">
        <v>44713</v>
      </c>
      <c r="C364" s="48">
        <v>55458</v>
      </c>
      <c r="D364" s="13">
        <v>353</v>
      </c>
      <c r="E364" s="49">
        <v>10745</v>
      </c>
      <c r="F364" s="110"/>
      <c r="G364" s="110"/>
      <c r="H364" s="93">
        <v>0</v>
      </c>
      <c r="I364" s="93"/>
      <c r="J364" s="13">
        <v>0</v>
      </c>
      <c r="K364" s="13">
        <v>0</v>
      </c>
      <c r="L364" s="13">
        <v>0</v>
      </c>
    </row>
    <row r="365" spans="2:12" s="1" customFormat="1" ht="7.4" customHeight="1" x14ac:dyDescent="0.2">
      <c r="B365" s="47">
        <v>44713</v>
      </c>
      <c r="C365" s="48">
        <v>55488</v>
      </c>
      <c r="D365" s="13">
        <v>354</v>
      </c>
      <c r="E365" s="49">
        <v>10775</v>
      </c>
      <c r="F365" s="110"/>
      <c r="G365" s="110"/>
      <c r="H365" s="93">
        <v>0</v>
      </c>
      <c r="I365" s="93"/>
      <c r="J365" s="13">
        <v>0</v>
      </c>
      <c r="K365" s="13">
        <v>0</v>
      </c>
      <c r="L365" s="13">
        <v>0</v>
      </c>
    </row>
    <row r="366" spans="2:12" s="1" customFormat="1" ht="9.9" customHeight="1" x14ac:dyDescent="0.2">
      <c r="B366" s="50"/>
      <c r="C366" s="51"/>
      <c r="D366" s="52"/>
      <c r="E366" s="53"/>
      <c r="F366" s="112"/>
      <c r="G366" s="112"/>
      <c r="H366" s="115">
        <v>1440461681289.8601</v>
      </c>
      <c r="I366" s="115"/>
      <c r="J366" s="54">
        <v>1283639293519.9199</v>
      </c>
      <c r="K366" s="54">
        <v>1095624222578.34</v>
      </c>
      <c r="L366" s="54">
        <v>869993261950.64795</v>
      </c>
    </row>
    <row r="367" spans="2:12" s="1" customFormat="1" ht="19.149999999999999" customHeight="1" x14ac:dyDescent="0.2"/>
  </sheetData>
  <mergeCells count="720">
    <mergeCell ref="H360:I360"/>
    <mergeCell ref="H361:I361"/>
    <mergeCell ref="H362:I362"/>
    <mergeCell ref="H363:I363"/>
    <mergeCell ref="H364:I364"/>
    <mergeCell ref="H365:I365"/>
    <mergeCell ref="H366:I36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335:I335"/>
    <mergeCell ref="H336:I336"/>
    <mergeCell ref="H337:I337"/>
    <mergeCell ref="H338:I338"/>
    <mergeCell ref="H339:I339"/>
    <mergeCell ref="H34:I34"/>
    <mergeCell ref="H340:I340"/>
    <mergeCell ref="H341:I341"/>
    <mergeCell ref="H342:I342"/>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327:I327"/>
    <mergeCell ref="H328:I328"/>
    <mergeCell ref="H329:I329"/>
    <mergeCell ref="H33:I33"/>
    <mergeCell ref="H330:I330"/>
    <mergeCell ref="H331:I331"/>
    <mergeCell ref="H332:I332"/>
    <mergeCell ref="H333:I333"/>
    <mergeCell ref="H334:I334"/>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319:I319"/>
    <mergeCell ref="H32:I32"/>
    <mergeCell ref="H320:I320"/>
    <mergeCell ref="H321:I321"/>
    <mergeCell ref="H322:I322"/>
    <mergeCell ref="H323:I323"/>
    <mergeCell ref="H324:I324"/>
    <mergeCell ref="H325:I325"/>
    <mergeCell ref="H326:I326"/>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M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353:G353"/>
    <mergeCell ref="F354:G354"/>
    <mergeCell ref="F355:G355"/>
    <mergeCell ref="F356:G356"/>
    <mergeCell ref="F357:G357"/>
    <mergeCell ref="F358:G358"/>
    <mergeCell ref="F359:G359"/>
    <mergeCell ref="F36:G36"/>
    <mergeCell ref="F360:G360"/>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345:G345"/>
    <mergeCell ref="F346:G346"/>
    <mergeCell ref="F347:G347"/>
    <mergeCell ref="F348:G348"/>
    <mergeCell ref="F349:G349"/>
    <mergeCell ref="F35:G35"/>
    <mergeCell ref="F350:G350"/>
    <mergeCell ref="F351:G351"/>
    <mergeCell ref="F352:G352"/>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337:G337"/>
    <mergeCell ref="F338:G338"/>
    <mergeCell ref="F339:G339"/>
    <mergeCell ref="F34:G34"/>
    <mergeCell ref="F340:G340"/>
    <mergeCell ref="F341:G341"/>
    <mergeCell ref="F342:G342"/>
    <mergeCell ref="F343:G343"/>
    <mergeCell ref="F344:G34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C4" sqref="C4"/>
    </sheetView>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C2D2-7DE6-4C4A-919A-BE5C72A956F3}">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3" customWidth="1"/>
    <col min="2" max="2" width="55.08984375" style="163" bestFit="1" customWidth="1"/>
    <col min="3" max="3" width="39.08984375" style="163" customWidth="1"/>
    <col min="4" max="7" width="37.26953125" style="163" customWidth="1"/>
    <col min="8" max="8" width="6.6328125" style="163" customWidth="1"/>
    <col min="9" max="9" width="83.6328125" style="163" customWidth="1"/>
    <col min="10" max="10" width="43.36328125" style="163" customWidth="1"/>
    <col min="11" max="16384" width="8.7265625" style="158"/>
  </cols>
  <sheetData>
    <row r="1" spans="1:10" x14ac:dyDescent="0.3">
      <c r="A1" s="257" t="s">
        <v>1827</v>
      </c>
      <c r="B1" s="257"/>
    </row>
    <row r="2" spans="1:10" ht="31" x14ac:dyDescent="0.3">
      <c r="A2" s="155" t="s">
        <v>1828</v>
      </c>
      <c r="B2" s="155"/>
      <c r="C2" s="156"/>
      <c r="D2" s="156"/>
      <c r="E2" s="156"/>
      <c r="F2" s="157" t="s">
        <v>1372</v>
      </c>
      <c r="G2" s="201"/>
      <c r="H2" s="156"/>
      <c r="I2" s="155"/>
      <c r="J2" s="156"/>
    </row>
    <row r="3" spans="1:10" ht="15" thickBot="1" x14ac:dyDescent="0.35">
      <c r="A3" s="156"/>
      <c r="B3" s="159"/>
      <c r="C3" s="159"/>
      <c r="D3" s="156"/>
      <c r="E3" s="156"/>
      <c r="F3" s="156"/>
      <c r="G3" s="156"/>
      <c r="H3" s="156"/>
    </row>
    <row r="4" spans="1:10" ht="19" thickBot="1" x14ac:dyDescent="0.35">
      <c r="A4" s="160"/>
      <c r="B4" s="161" t="s">
        <v>0</v>
      </c>
      <c r="C4" s="162" t="s">
        <v>1373</v>
      </c>
      <c r="D4" s="160"/>
      <c r="E4" s="160"/>
      <c r="F4" s="156"/>
      <c r="G4" s="156"/>
      <c r="H4" s="156"/>
      <c r="I4" s="171" t="s">
        <v>1829</v>
      </c>
      <c r="J4" s="254" t="s">
        <v>1807</v>
      </c>
    </row>
    <row r="5" spans="1:10" ht="15" thickBot="1" x14ac:dyDescent="0.35">
      <c r="H5" s="156"/>
      <c r="I5" s="258" t="s">
        <v>1809</v>
      </c>
      <c r="J5" s="163" t="s">
        <v>48</v>
      </c>
    </row>
    <row r="6" spans="1:10" ht="18.5" x14ac:dyDescent="0.3">
      <c r="A6" s="164"/>
      <c r="B6" s="165" t="s">
        <v>1830</v>
      </c>
      <c r="C6" s="164"/>
      <c r="E6" s="166"/>
      <c r="F6" s="166"/>
      <c r="G6" s="166"/>
      <c r="H6" s="156"/>
      <c r="I6" s="258" t="s">
        <v>1811</v>
      </c>
      <c r="J6" s="163" t="s">
        <v>1812</v>
      </c>
    </row>
    <row r="7" spans="1:10" x14ac:dyDescent="0.3">
      <c r="B7" s="167" t="s">
        <v>1831</v>
      </c>
      <c r="H7" s="156"/>
      <c r="I7" s="258" t="s">
        <v>1814</v>
      </c>
      <c r="J7" s="163" t="s">
        <v>1815</v>
      </c>
    </row>
    <row r="8" spans="1:10" x14ac:dyDescent="0.3">
      <c r="B8" s="167" t="s">
        <v>764</v>
      </c>
      <c r="H8" s="156"/>
      <c r="I8" s="258" t="s">
        <v>1832</v>
      </c>
      <c r="J8" s="163" t="s">
        <v>1833</v>
      </c>
    </row>
    <row r="9" spans="1:10" ht="15" thickBot="1" x14ac:dyDescent="0.35">
      <c r="B9" s="169" t="s">
        <v>765</v>
      </c>
      <c r="H9" s="156"/>
    </row>
    <row r="10" spans="1:10" x14ac:dyDescent="0.3">
      <c r="B10" s="170"/>
      <c r="H10" s="156"/>
      <c r="I10" s="259" t="s">
        <v>1834</v>
      </c>
    </row>
    <row r="11" spans="1:10" x14ac:dyDescent="0.3">
      <c r="B11" s="170"/>
      <c r="H11" s="156"/>
      <c r="I11" s="259" t="s">
        <v>1835</v>
      </c>
    </row>
    <row r="12" spans="1:10" ht="37" x14ac:dyDescent="0.3">
      <c r="A12" s="171" t="s">
        <v>6</v>
      </c>
      <c r="B12" s="171" t="s">
        <v>763</v>
      </c>
      <c r="C12" s="172"/>
      <c r="D12" s="172"/>
      <c r="E12" s="172"/>
      <c r="F12" s="172"/>
      <c r="G12" s="172"/>
      <c r="H12" s="156"/>
    </row>
    <row r="13" spans="1:10" x14ac:dyDescent="0.3">
      <c r="A13" s="180"/>
      <c r="B13" s="181" t="s">
        <v>766</v>
      </c>
      <c r="C13" s="180" t="s">
        <v>767</v>
      </c>
      <c r="D13" s="180" t="s">
        <v>768</v>
      </c>
      <c r="E13" s="182"/>
      <c r="F13" s="183"/>
      <c r="G13" s="183"/>
      <c r="H13" s="156"/>
    </row>
    <row r="14" spans="1:10" x14ac:dyDescent="0.3">
      <c r="A14" s="163" t="s">
        <v>769</v>
      </c>
      <c r="B14" s="178" t="s">
        <v>770</v>
      </c>
      <c r="C14" s="260"/>
      <c r="D14" s="260"/>
      <c r="E14" s="166"/>
      <c r="F14" s="166"/>
      <c r="G14" s="166"/>
      <c r="H14" s="156"/>
    </row>
    <row r="15" spans="1:10" x14ac:dyDescent="0.3">
      <c r="A15" s="163" t="s">
        <v>771</v>
      </c>
      <c r="B15" s="178" t="s">
        <v>772</v>
      </c>
      <c r="C15" s="163" t="s">
        <v>773</v>
      </c>
      <c r="D15" s="163" t="s">
        <v>774</v>
      </c>
      <c r="E15" s="166"/>
      <c r="F15" s="166"/>
      <c r="G15" s="166"/>
      <c r="H15" s="156"/>
    </row>
    <row r="16" spans="1:10" x14ac:dyDescent="0.3">
      <c r="A16" s="163" t="s">
        <v>775</v>
      </c>
      <c r="B16" s="178" t="s">
        <v>776</v>
      </c>
      <c r="E16" s="166"/>
      <c r="F16" s="166"/>
      <c r="G16" s="166"/>
      <c r="H16" s="156"/>
    </row>
    <row r="17" spans="1:8" x14ac:dyDescent="0.3">
      <c r="A17" s="163" t="s">
        <v>777</v>
      </c>
      <c r="B17" s="178" t="s">
        <v>778</v>
      </c>
      <c r="E17" s="166"/>
      <c r="F17" s="166"/>
      <c r="G17" s="166"/>
      <c r="H17" s="156"/>
    </row>
    <row r="18" spans="1:8" x14ac:dyDescent="0.3">
      <c r="A18" s="163" t="s">
        <v>779</v>
      </c>
      <c r="B18" s="178" t="s">
        <v>780</v>
      </c>
      <c r="E18" s="166"/>
      <c r="F18" s="166"/>
      <c r="G18" s="166"/>
      <c r="H18" s="156"/>
    </row>
    <row r="19" spans="1:8" x14ac:dyDescent="0.3">
      <c r="A19" s="163" t="s">
        <v>781</v>
      </c>
      <c r="B19" s="178" t="s">
        <v>782</v>
      </c>
      <c r="E19" s="166"/>
      <c r="F19" s="166"/>
      <c r="G19" s="166"/>
      <c r="H19" s="156"/>
    </row>
    <row r="20" spans="1:8" x14ac:dyDescent="0.3">
      <c r="A20" s="163" t="s">
        <v>783</v>
      </c>
      <c r="B20" s="178" t="s">
        <v>784</v>
      </c>
      <c r="E20" s="166"/>
      <c r="F20" s="166"/>
      <c r="G20" s="166"/>
      <c r="H20" s="156"/>
    </row>
    <row r="21" spans="1:8" x14ac:dyDescent="0.3">
      <c r="A21" s="163" t="s">
        <v>785</v>
      </c>
      <c r="B21" s="178" t="s">
        <v>786</v>
      </c>
      <c r="E21" s="166"/>
      <c r="F21" s="166"/>
      <c r="G21" s="166"/>
      <c r="H21" s="156"/>
    </row>
    <row r="22" spans="1:8" x14ac:dyDescent="0.3">
      <c r="A22" s="163" t="s">
        <v>787</v>
      </c>
      <c r="B22" s="178" t="s">
        <v>788</v>
      </c>
      <c r="E22" s="166"/>
      <c r="F22" s="166"/>
      <c r="G22" s="166"/>
      <c r="H22" s="156"/>
    </row>
    <row r="23" spans="1:8" ht="29" x14ac:dyDescent="0.3">
      <c r="A23" s="163" t="s">
        <v>789</v>
      </c>
      <c r="B23" s="178" t="s">
        <v>790</v>
      </c>
      <c r="C23" s="163" t="s">
        <v>791</v>
      </c>
      <c r="E23" s="166"/>
      <c r="F23" s="166"/>
      <c r="G23" s="166"/>
      <c r="H23" s="156"/>
    </row>
    <row r="24" spans="1:8" x14ac:dyDescent="0.3">
      <c r="A24" s="163" t="s">
        <v>792</v>
      </c>
      <c r="B24" s="178" t="s">
        <v>793</v>
      </c>
      <c r="C24" s="163" t="s">
        <v>794</v>
      </c>
      <c r="E24" s="166"/>
      <c r="F24" s="166"/>
      <c r="G24" s="166"/>
      <c r="H24" s="156"/>
    </row>
    <row r="25" spans="1:8" x14ac:dyDescent="0.3">
      <c r="A25" s="163" t="s">
        <v>795</v>
      </c>
      <c r="B25" s="176" t="s">
        <v>1836</v>
      </c>
      <c r="E25" s="166"/>
      <c r="F25" s="166"/>
      <c r="G25" s="166"/>
      <c r="H25" s="156"/>
    </row>
    <row r="26" spans="1:8" x14ac:dyDescent="0.3">
      <c r="A26" s="163" t="s">
        <v>796</v>
      </c>
      <c r="B26" s="176"/>
      <c r="E26" s="166"/>
      <c r="F26" s="166"/>
      <c r="G26" s="166"/>
      <c r="H26" s="156"/>
    </row>
    <row r="27" spans="1:8" x14ac:dyDescent="0.3">
      <c r="A27" s="163" t="s">
        <v>797</v>
      </c>
      <c r="B27" s="176"/>
      <c r="E27" s="166"/>
      <c r="F27" s="166"/>
      <c r="G27" s="166"/>
      <c r="H27" s="156"/>
    </row>
    <row r="28" spans="1:8" x14ac:dyDescent="0.3">
      <c r="A28" s="163" t="s">
        <v>798</v>
      </c>
      <c r="B28" s="176"/>
      <c r="E28" s="166"/>
      <c r="F28" s="166"/>
      <c r="G28" s="166"/>
      <c r="H28" s="156"/>
    </row>
    <row r="29" spans="1:8" x14ac:dyDescent="0.3">
      <c r="A29" s="163" t="s">
        <v>799</v>
      </c>
      <c r="B29" s="176"/>
      <c r="E29" s="166"/>
      <c r="F29" s="166"/>
      <c r="G29" s="166"/>
      <c r="H29" s="156"/>
    </row>
    <row r="30" spans="1:8" x14ac:dyDescent="0.3">
      <c r="A30" s="163" t="s">
        <v>800</v>
      </c>
      <c r="B30" s="176"/>
      <c r="E30" s="166"/>
      <c r="F30" s="166"/>
      <c r="G30" s="166"/>
      <c r="H30" s="156"/>
    </row>
    <row r="31" spans="1:8" x14ac:dyDescent="0.3">
      <c r="A31" s="163" t="s">
        <v>801</v>
      </c>
      <c r="B31" s="176"/>
      <c r="E31" s="166"/>
      <c r="F31" s="166"/>
      <c r="G31" s="166"/>
      <c r="H31" s="156"/>
    </row>
    <row r="32" spans="1:8" x14ac:dyDescent="0.3">
      <c r="A32" s="163" t="s">
        <v>802</v>
      </c>
      <c r="B32" s="176"/>
      <c r="E32" s="166"/>
      <c r="F32" s="166"/>
      <c r="G32" s="166"/>
      <c r="H32" s="156"/>
    </row>
    <row r="33" spans="1:8" ht="18.5" x14ac:dyDescent="0.3">
      <c r="A33" s="172"/>
      <c r="B33" s="171" t="s">
        <v>764</v>
      </c>
      <c r="C33" s="172"/>
      <c r="D33" s="172"/>
      <c r="E33" s="172"/>
      <c r="F33" s="172"/>
      <c r="G33" s="172"/>
      <c r="H33" s="156"/>
    </row>
    <row r="34" spans="1:8" x14ac:dyDescent="0.3">
      <c r="A34" s="180"/>
      <c r="B34" s="181" t="s">
        <v>803</v>
      </c>
      <c r="C34" s="180" t="s">
        <v>804</v>
      </c>
      <c r="D34" s="180" t="s">
        <v>768</v>
      </c>
      <c r="E34" s="180" t="s">
        <v>805</v>
      </c>
      <c r="F34" s="183"/>
      <c r="G34" s="183"/>
      <c r="H34" s="156"/>
    </row>
    <row r="35" spans="1:8" x14ac:dyDescent="0.3">
      <c r="A35" s="163" t="s">
        <v>806</v>
      </c>
      <c r="B35" s="260" t="s">
        <v>1837</v>
      </c>
      <c r="C35" s="260" t="s">
        <v>1838</v>
      </c>
      <c r="D35" s="260" t="s">
        <v>1839</v>
      </c>
      <c r="E35" s="260" t="s">
        <v>1840</v>
      </c>
      <c r="F35" s="261"/>
      <c r="G35" s="261"/>
      <c r="H35" s="156"/>
    </row>
    <row r="36" spans="1:8" x14ac:dyDescent="0.3">
      <c r="A36" s="163" t="s">
        <v>807</v>
      </c>
      <c r="B36" s="178" t="s">
        <v>1841</v>
      </c>
      <c r="C36" s="163" t="s">
        <v>1562</v>
      </c>
      <c r="D36" s="163" t="s">
        <v>1562</v>
      </c>
      <c r="E36" s="163" t="s">
        <v>1562</v>
      </c>
      <c r="H36" s="156"/>
    </row>
    <row r="37" spans="1:8" x14ac:dyDescent="0.3">
      <c r="A37" s="163" t="s">
        <v>808</v>
      </c>
      <c r="B37" s="178" t="s">
        <v>1842</v>
      </c>
      <c r="C37" s="163" t="s">
        <v>1562</v>
      </c>
      <c r="D37" s="163" t="s">
        <v>1562</v>
      </c>
      <c r="E37" s="163" t="s">
        <v>1562</v>
      </c>
      <c r="H37" s="156"/>
    </row>
    <row r="38" spans="1:8" x14ac:dyDescent="0.3">
      <c r="A38" s="163" t="s">
        <v>809</v>
      </c>
      <c r="B38" s="178" t="s">
        <v>1843</v>
      </c>
      <c r="C38" s="163" t="s">
        <v>1562</v>
      </c>
      <c r="D38" s="163" t="s">
        <v>1562</v>
      </c>
      <c r="E38" s="163" t="s">
        <v>1562</v>
      </c>
      <c r="H38" s="156"/>
    </row>
    <row r="39" spans="1:8" x14ac:dyDescent="0.3">
      <c r="A39" s="163" t="s">
        <v>810</v>
      </c>
      <c r="B39" s="178" t="s">
        <v>1844</v>
      </c>
      <c r="C39" s="163" t="s">
        <v>1562</v>
      </c>
      <c r="D39" s="163" t="s">
        <v>1562</v>
      </c>
      <c r="E39" s="163" t="s">
        <v>1562</v>
      </c>
      <c r="H39" s="156"/>
    </row>
    <row r="40" spans="1:8" x14ac:dyDescent="0.3">
      <c r="A40" s="163" t="s">
        <v>811</v>
      </c>
      <c r="B40" s="178" t="s">
        <v>1845</v>
      </c>
      <c r="C40" s="163" t="s">
        <v>1562</v>
      </c>
      <c r="D40" s="163" t="s">
        <v>1562</v>
      </c>
      <c r="E40" s="163" t="s">
        <v>1562</v>
      </c>
      <c r="H40" s="156"/>
    </row>
    <row r="41" spans="1:8" x14ac:dyDescent="0.3">
      <c r="A41" s="163" t="s">
        <v>812</v>
      </c>
      <c r="B41" s="178" t="s">
        <v>1846</v>
      </c>
      <c r="C41" s="163" t="s">
        <v>1562</v>
      </c>
      <c r="D41" s="163" t="s">
        <v>1562</v>
      </c>
      <c r="E41" s="163" t="s">
        <v>1562</v>
      </c>
      <c r="H41" s="156"/>
    </row>
    <row r="42" spans="1:8" x14ac:dyDescent="0.3">
      <c r="A42" s="163" t="s">
        <v>813</v>
      </c>
      <c r="B42" s="178" t="s">
        <v>1847</v>
      </c>
      <c r="C42" s="163" t="s">
        <v>1562</v>
      </c>
      <c r="D42" s="163" t="s">
        <v>1562</v>
      </c>
      <c r="E42" s="163" t="s">
        <v>1562</v>
      </c>
      <c r="H42" s="156"/>
    </row>
    <row r="43" spans="1:8" x14ac:dyDescent="0.3">
      <c r="A43" s="163" t="s">
        <v>814</v>
      </c>
      <c r="B43" s="178" t="s">
        <v>1848</v>
      </c>
      <c r="C43" s="163" t="s">
        <v>1562</v>
      </c>
      <c r="D43" s="163" t="s">
        <v>1562</v>
      </c>
      <c r="E43" s="163" t="s">
        <v>1562</v>
      </c>
      <c r="H43" s="156"/>
    </row>
    <row r="44" spans="1:8" x14ac:dyDescent="0.3">
      <c r="A44" s="163" t="s">
        <v>815</v>
      </c>
      <c r="B44" s="178" t="s">
        <v>1849</v>
      </c>
      <c r="C44" s="163" t="s">
        <v>1562</v>
      </c>
      <c r="D44" s="163" t="s">
        <v>1562</v>
      </c>
      <c r="E44" s="163" t="s">
        <v>1562</v>
      </c>
      <c r="H44" s="156"/>
    </row>
    <row r="45" spans="1:8" x14ac:dyDescent="0.3">
      <c r="A45" s="163" t="s">
        <v>816</v>
      </c>
      <c r="B45" s="178" t="s">
        <v>1850</v>
      </c>
      <c r="C45" s="163" t="s">
        <v>1562</v>
      </c>
      <c r="D45" s="163" t="s">
        <v>1562</v>
      </c>
      <c r="E45" s="163" t="s">
        <v>1562</v>
      </c>
      <c r="H45" s="156"/>
    </row>
    <row r="46" spans="1:8" x14ac:dyDescent="0.3">
      <c r="A46" s="163" t="s">
        <v>817</v>
      </c>
      <c r="B46" s="178" t="s">
        <v>1851</v>
      </c>
      <c r="C46" s="163" t="s">
        <v>1562</v>
      </c>
      <c r="D46" s="163" t="s">
        <v>1562</v>
      </c>
      <c r="E46" s="163" t="s">
        <v>1562</v>
      </c>
      <c r="H46" s="156"/>
    </row>
    <row r="47" spans="1:8" x14ac:dyDescent="0.3">
      <c r="A47" s="163" t="s">
        <v>818</v>
      </c>
      <c r="B47" s="178" t="s">
        <v>1852</v>
      </c>
      <c r="C47" s="163" t="s">
        <v>1562</v>
      </c>
      <c r="D47" s="163" t="s">
        <v>1562</v>
      </c>
      <c r="E47" s="163" t="s">
        <v>1562</v>
      </c>
      <c r="H47" s="156"/>
    </row>
    <row r="48" spans="1:8" x14ac:dyDescent="0.3">
      <c r="A48" s="163" t="s">
        <v>819</v>
      </c>
      <c r="B48" s="178" t="s">
        <v>1853</v>
      </c>
      <c r="C48" s="163" t="s">
        <v>1562</v>
      </c>
      <c r="D48" s="163" t="s">
        <v>1562</v>
      </c>
      <c r="E48" s="163" t="s">
        <v>1562</v>
      </c>
      <c r="H48" s="156"/>
    </row>
    <row r="49" spans="1:8" x14ac:dyDescent="0.3">
      <c r="A49" s="163" t="s">
        <v>820</v>
      </c>
      <c r="B49" s="178" t="s">
        <v>1854</v>
      </c>
      <c r="C49" s="163" t="s">
        <v>1562</v>
      </c>
      <c r="D49" s="163" t="s">
        <v>1562</v>
      </c>
      <c r="E49" s="163" t="s">
        <v>1562</v>
      </c>
      <c r="H49" s="156"/>
    </row>
    <row r="50" spans="1:8" x14ac:dyDescent="0.3">
      <c r="A50" s="163" t="s">
        <v>821</v>
      </c>
      <c r="B50" s="178" t="s">
        <v>1855</v>
      </c>
      <c r="C50" s="163" t="s">
        <v>1562</v>
      </c>
      <c r="D50" s="163" t="s">
        <v>1562</v>
      </c>
      <c r="E50" s="163" t="s">
        <v>1562</v>
      </c>
      <c r="H50" s="156"/>
    </row>
    <row r="51" spans="1:8" x14ac:dyDescent="0.3">
      <c r="A51" s="163" t="s">
        <v>822</v>
      </c>
      <c r="B51" s="178" t="s">
        <v>1856</v>
      </c>
      <c r="C51" s="163" t="s">
        <v>1562</v>
      </c>
      <c r="D51" s="163" t="s">
        <v>1562</v>
      </c>
      <c r="E51" s="163" t="s">
        <v>1562</v>
      </c>
      <c r="H51" s="156"/>
    </row>
    <row r="52" spans="1:8" x14ac:dyDescent="0.3">
      <c r="A52" s="163" t="s">
        <v>823</v>
      </c>
      <c r="B52" s="178" t="s">
        <v>1857</v>
      </c>
      <c r="C52" s="163" t="s">
        <v>1562</v>
      </c>
      <c r="D52" s="163" t="s">
        <v>1562</v>
      </c>
      <c r="E52" s="163" t="s">
        <v>1562</v>
      </c>
      <c r="H52" s="156"/>
    </row>
    <row r="53" spans="1:8" x14ac:dyDescent="0.3">
      <c r="A53" s="163" t="s">
        <v>824</v>
      </c>
      <c r="B53" s="178" t="s">
        <v>1858</v>
      </c>
      <c r="C53" s="163" t="s">
        <v>1562</v>
      </c>
      <c r="D53" s="163" t="s">
        <v>1562</v>
      </c>
      <c r="E53" s="163" t="s">
        <v>1562</v>
      </c>
      <c r="H53" s="156"/>
    </row>
    <row r="54" spans="1:8" x14ac:dyDescent="0.3">
      <c r="A54" s="163" t="s">
        <v>825</v>
      </c>
      <c r="B54" s="178" t="s">
        <v>1859</v>
      </c>
      <c r="C54" s="163" t="s">
        <v>1562</v>
      </c>
      <c r="D54" s="163" t="s">
        <v>1562</v>
      </c>
      <c r="E54" s="163" t="s">
        <v>1562</v>
      </c>
      <c r="H54" s="156"/>
    </row>
    <row r="55" spans="1:8" x14ac:dyDescent="0.3">
      <c r="A55" s="163" t="s">
        <v>826</v>
      </c>
      <c r="B55" s="178" t="s">
        <v>1860</v>
      </c>
      <c r="C55" s="163" t="s">
        <v>1562</v>
      </c>
      <c r="D55" s="163" t="s">
        <v>1562</v>
      </c>
      <c r="E55" s="163" t="s">
        <v>1562</v>
      </c>
      <c r="H55" s="156"/>
    </row>
    <row r="56" spans="1:8" x14ac:dyDescent="0.3">
      <c r="A56" s="163" t="s">
        <v>827</v>
      </c>
      <c r="B56" s="178" t="s">
        <v>1861</v>
      </c>
      <c r="C56" s="163" t="s">
        <v>1562</v>
      </c>
      <c r="D56" s="163" t="s">
        <v>1562</v>
      </c>
      <c r="E56" s="163" t="s">
        <v>1562</v>
      </c>
      <c r="H56" s="156"/>
    </row>
    <row r="57" spans="1:8" x14ac:dyDescent="0.3">
      <c r="A57" s="163" t="s">
        <v>828</v>
      </c>
      <c r="B57" s="178" t="s">
        <v>1862</v>
      </c>
      <c r="C57" s="163" t="s">
        <v>1562</v>
      </c>
      <c r="D57" s="163" t="s">
        <v>1562</v>
      </c>
      <c r="E57" s="163" t="s">
        <v>1562</v>
      </c>
      <c r="H57" s="156"/>
    </row>
    <row r="58" spans="1:8" x14ac:dyDescent="0.3">
      <c r="A58" s="163" t="s">
        <v>829</v>
      </c>
      <c r="B58" s="178" t="s">
        <v>1863</v>
      </c>
      <c r="C58" s="163" t="s">
        <v>1562</v>
      </c>
      <c r="D58" s="163" t="s">
        <v>1562</v>
      </c>
      <c r="E58" s="163" t="s">
        <v>1562</v>
      </c>
      <c r="H58" s="156"/>
    </row>
    <row r="59" spans="1:8" x14ac:dyDescent="0.3">
      <c r="A59" s="163" t="s">
        <v>830</v>
      </c>
      <c r="B59" s="178" t="s">
        <v>1864</v>
      </c>
      <c r="C59" s="163" t="s">
        <v>1562</v>
      </c>
      <c r="D59" s="163" t="s">
        <v>1562</v>
      </c>
      <c r="E59" s="163" t="s">
        <v>1562</v>
      </c>
      <c r="H59" s="156"/>
    </row>
    <row r="60" spans="1:8" x14ac:dyDescent="0.3">
      <c r="A60" s="163" t="s">
        <v>831</v>
      </c>
      <c r="B60" s="178"/>
      <c r="E60" s="178"/>
      <c r="F60" s="178"/>
      <c r="G60" s="178"/>
      <c r="H60" s="156"/>
    </row>
    <row r="61" spans="1:8" x14ac:dyDescent="0.3">
      <c r="A61" s="163" t="s">
        <v>832</v>
      </c>
      <c r="B61" s="178"/>
      <c r="E61" s="178"/>
      <c r="F61" s="178"/>
      <c r="G61" s="178"/>
      <c r="H61" s="156"/>
    </row>
    <row r="62" spans="1:8" x14ac:dyDescent="0.3">
      <c r="A62" s="163" t="s">
        <v>833</v>
      </c>
      <c r="B62" s="178"/>
      <c r="E62" s="178"/>
      <c r="F62" s="178"/>
      <c r="G62" s="178"/>
      <c r="H62" s="156"/>
    </row>
    <row r="63" spans="1:8" x14ac:dyDescent="0.3">
      <c r="A63" s="163" t="s">
        <v>834</v>
      </c>
      <c r="B63" s="178"/>
      <c r="E63" s="178"/>
      <c r="F63" s="178"/>
      <c r="G63" s="178"/>
      <c r="H63" s="156"/>
    </row>
    <row r="64" spans="1:8" x14ac:dyDescent="0.3">
      <c r="A64" s="163" t="s">
        <v>835</v>
      </c>
      <c r="B64" s="178"/>
      <c r="E64" s="178"/>
      <c r="F64" s="178"/>
      <c r="G64" s="178"/>
      <c r="H64" s="156"/>
    </row>
    <row r="65" spans="1:10" x14ac:dyDescent="0.3">
      <c r="A65" s="163" t="s">
        <v>836</v>
      </c>
      <c r="B65" s="178"/>
      <c r="E65" s="178"/>
      <c r="F65" s="178"/>
      <c r="G65" s="178"/>
      <c r="H65" s="156"/>
    </row>
    <row r="66" spans="1:10" x14ac:dyDescent="0.3">
      <c r="A66" s="163" t="s">
        <v>837</v>
      </c>
      <c r="B66" s="178"/>
      <c r="E66" s="178"/>
      <c r="F66" s="178"/>
      <c r="G66" s="178"/>
      <c r="H66" s="156"/>
    </row>
    <row r="67" spans="1:10" x14ac:dyDescent="0.3">
      <c r="A67" s="163" t="s">
        <v>838</v>
      </c>
      <c r="B67" s="178"/>
      <c r="E67" s="178"/>
      <c r="F67" s="178"/>
      <c r="G67" s="178"/>
      <c r="H67" s="156"/>
    </row>
    <row r="68" spans="1:10" x14ac:dyDescent="0.3">
      <c r="A68" s="163" t="s">
        <v>839</v>
      </c>
      <c r="B68" s="178"/>
      <c r="E68" s="178"/>
      <c r="F68" s="178"/>
      <c r="G68" s="178"/>
      <c r="H68" s="156"/>
    </row>
    <row r="69" spans="1:10" x14ac:dyDescent="0.3">
      <c r="A69" s="163" t="s">
        <v>840</v>
      </c>
      <c r="B69" s="178"/>
      <c r="E69" s="178"/>
      <c r="F69" s="178"/>
      <c r="G69" s="178"/>
      <c r="H69" s="156"/>
    </row>
    <row r="70" spans="1:10" x14ac:dyDescent="0.3">
      <c r="A70" s="163" t="s">
        <v>841</v>
      </c>
      <c r="B70" s="178"/>
      <c r="E70" s="178"/>
      <c r="F70" s="178"/>
      <c r="G70" s="178"/>
      <c r="H70" s="156"/>
    </row>
    <row r="71" spans="1:10" x14ac:dyDescent="0.3">
      <c r="A71" s="163" t="s">
        <v>842</v>
      </c>
      <c r="B71" s="178"/>
      <c r="E71" s="178"/>
      <c r="F71" s="178"/>
      <c r="G71" s="178"/>
      <c r="H71" s="156"/>
    </row>
    <row r="72" spans="1:10" x14ac:dyDescent="0.3">
      <c r="A72" s="163" t="s">
        <v>843</v>
      </c>
      <c r="B72" s="178"/>
      <c r="E72" s="178"/>
      <c r="F72" s="178"/>
      <c r="G72" s="178"/>
      <c r="H72" s="156"/>
    </row>
    <row r="73" spans="1:10" ht="37" x14ac:dyDescent="0.3">
      <c r="A73" s="172"/>
      <c r="B73" s="171" t="s">
        <v>765</v>
      </c>
      <c r="C73" s="172"/>
      <c r="D73" s="172"/>
      <c r="E73" s="172"/>
      <c r="F73" s="172"/>
      <c r="G73" s="172"/>
      <c r="H73" s="156"/>
    </row>
    <row r="74" spans="1:10" x14ac:dyDescent="0.3">
      <c r="A74" s="180"/>
      <c r="B74" s="181" t="s">
        <v>844</v>
      </c>
      <c r="C74" s="180" t="s">
        <v>845</v>
      </c>
      <c r="D74" s="180"/>
      <c r="E74" s="183"/>
      <c r="F74" s="183"/>
      <c r="G74" s="183"/>
      <c r="H74" s="186"/>
      <c r="I74" s="186"/>
      <c r="J74" s="186"/>
    </row>
    <row r="75" spans="1:10" x14ac:dyDescent="0.3">
      <c r="A75" s="163" t="s">
        <v>846</v>
      </c>
      <c r="B75" s="163" t="s">
        <v>847</v>
      </c>
      <c r="C75" s="262">
        <v>47.912411414140301</v>
      </c>
      <c r="H75" s="156"/>
    </row>
    <row r="76" spans="1:10" x14ac:dyDescent="0.3">
      <c r="A76" s="163" t="s">
        <v>848</v>
      </c>
      <c r="B76" s="163" t="s">
        <v>1865</v>
      </c>
      <c r="C76" s="262">
        <v>178.487313291975</v>
      </c>
      <c r="H76" s="156"/>
    </row>
    <row r="77" spans="1:10" x14ac:dyDescent="0.3">
      <c r="A77" s="163" t="s">
        <v>849</v>
      </c>
      <c r="H77" s="156"/>
    </row>
    <row r="78" spans="1:10" x14ac:dyDescent="0.3">
      <c r="A78" s="163" t="s">
        <v>850</v>
      </c>
      <c r="H78" s="156"/>
    </row>
    <row r="79" spans="1:10" x14ac:dyDescent="0.3">
      <c r="A79" s="163" t="s">
        <v>851</v>
      </c>
      <c r="H79" s="156"/>
    </row>
    <row r="80" spans="1:10" x14ac:dyDescent="0.3">
      <c r="A80" s="163" t="s">
        <v>852</v>
      </c>
      <c r="H80" s="156"/>
    </row>
    <row r="81" spans="1:8" x14ac:dyDescent="0.3">
      <c r="A81" s="180"/>
      <c r="B81" s="181" t="s">
        <v>853</v>
      </c>
      <c r="C81" s="180" t="s">
        <v>463</v>
      </c>
      <c r="D81" s="180" t="s">
        <v>464</v>
      </c>
      <c r="E81" s="183" t="s">
        <v>854</v>
      </c>
      <c r="F81" s="183" t="s">
        <v>855</v>
      </c>
      <c r="G81" s="183" t="s">
        <v>856</v>
      </c>
      <c r="H81" s="156"/>
    </row>
    <row r="82" spans="1:8" x14ac:dyDescent="0.3">
      <c r="A82" s="163" t="s">
        <v>857</v>
      </c>
      <c r="B82" s="163" t="s">
        <v>1866</v>
      </c>
      <c r="C82" s="235">
        <v>8.6585611352542596E-4</v>
      </c>
      <c r="G82" s="235">
        <v>8.6585611352542596E-4</v>
      </c>
      <c r="H82" s="156"/>
    </row>
    <row r="83" spans="1:8" x14ac:dyDescent="0.3">
      <c r="A83" s="163" t="s">
        <v>858</v>
      </c>
      <c r="B83" s="163" t="s">
        <v>859</v>
      </c>
      <c r="C83" s="235">
        <v>2.4023396450236699E-4</v>
      </c>
      <c r="G83" s="235">
        <v>2.4023396450236699E-4</v>
      </c>
      <c r="H83" s="156"/>
    </row>
    <row r="84" spans="1:8" x14ac:dyDescent="0.3">
      <c r="A84" s="163" t="s">
        <v>860</v>
      </c>
      <c r="B84" s="163" t="s">
        <v>861</v>
      </c>
      <c r="C84" s="235">
        <v>1.16420315521187E-5</v>
      </c>
      <c r="G84" s="235">
        <v>1.16420315521187E-5</v>
      </c>
      <c r="H84" s="156"/>
    </row>
    <row r="85" spans="1:8" x14ac:dyDescent="0.3">
      <c r="A85" s="163" t="s">
        <v>862</v>
      </c>
      <c r="B85" s="163" t="s">
        <v>863</v>
      </c>
      <c r="C85" s="235">
        <v>2.8673496814750397E-4</v>
      </c>
      <c r="G85" s="235">
        <v>2.8673496814750397E-4</v>
      </c>
      <c r="H85" s="156"/>
    </row>
    <row r="86" spans="1:8" x14ac:dyDescent="0.3">
      <c r="A86" s="163" t="s">
        <v>864</v>
      </c>
      <c r="B86" s="163" t="s">
        <v>865</v>
      </c>
      <c r="C86" s="235"/>
      <c r="G86" s="235"/>
      <c r="H86" s="156"/>
    </row>
    <row r="87" spans="1:8" x14ac:dyDescent="0.3">
      <c r="A87" s="163" t="s">
        <v>866</v>
      </c>
      <c r="H87" s="156"/>
    </row>
    <row r="88" spans="1:8" x14ac:dyDescent="0.3">
      <c r="A88" s="163" t="s">
        <v>867</v>
      </c>
      <c r="H88" s="156"/>
    </row>
    <row r="89" spans="1:8" x14ac:dyDescent="0.3">
      <c r="A89" s="163" t="s">
        <v>868</v>
      </c>
      <c r="H89" s="156"/>
    </row>
    <row r="90" spans="1:8" x14ac:dyDescent="0.3">
      <c r="A90" s="163" t="s">
        <v>869</v>
      </c>
      <c r="H90" s="156"/>
    </row>
    <row r="91" spans="1:8" x14ac:dyDescent="0.3">
      <c r="H91" s="156"/>
    </row>
    <row r="92" spans="1:8" x14ac:dyDescent="0.3">
      <c r="H92" s="156"/>
    </row>
    <row r="93" spans="1:8" x14ac:dyDescent="0.3">
      <c r="H93" s="156"/>
    </row>
    <row r="94" spans="1:8" x14ac:dyDescent="0.3">
      <c r="H94" s="156"/>
    </row>
    <row r="95" spans="1:8" x14ac:dyDescent="0.3">
      <c r="H95" s="156"/>
    </row>
    <row r="96" spans="1:8" x14ac:dyDescent="0.3">
      <c r="H96" s="156"/>
    </row>
    <row r="97" spans="8:8" x14ac:dyDescent="0.3">
      <c r="H97" s="156"/>
    </row>
    <row r="98" spans="8:8" x14ac:dyDescent="0.3">
      <c r="H98" s="156"/>
    </row>
    <row r="99" spans="8:8" x14ac:dyDescent="0.3">
      <c r="H99" s="156"/>
    </row>
    <row r="100" spans="8:8" x14ac:dyDescent="0.3">
      <c r="H100" s="156"/>
    </row>
    <row r="101" spans="8:8" x14ac:dyDescent="0.3">
      <c r="H101" s="156"/>
    </row>
    <row r="102" spans="8:8" x14ac:dyDescent="0.3">
      <c r="H102" s="156"/>
    </row>
    <row r="103" spans="8:8" x14ac:dyDescent="0.3">
      <c r="H103" s="156"/>
    </row>
    <row r="104" spans="8:8" x14ac:dyDescent="0.3">
      <c r="H104" s="156"/>
    </row>
    <row r="105" spans="8:8" x14ac:dyDescent="0.3">
      <c r="H105" s="156"/>
    </row>
    <row r="106" spans="8:8" x14ac:dyDescent="0.3">
      <c r="H106" s="156"/>
    </row>
    <row r="107" spans="8:8" x14ac:dyDescent="0.3">
      <c r="H107" s="156"/>
    </row>
    <row r="108" spans="8:8" x14ac:dyDescent="0.3">
      <c r="H108" s="156"/>
    </row>
    <row r="109" spans="8:8" x14ac:dyDescent="0.3">
      <c r="H109" s="156"/>
    </row>
    <row r="110" spans="8:8" x14ac:dyDescent="0.3">
      <c r="H110" s="156"/>
    </row>
    <row r="111" spans="8:8" x14ac:dyDescent="0.3">
      <c r="H111" s="156"/>
    </row>
    <row r="112" spans="8:8" x14ac:dyDescent="0.3">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D0C4B4F-1357-4C02-8D1D-6BFB24E53149}"/>
    <hyperlink ref="B7" location="'E. Optional ECB-ECAIs data'!B12" display="1. Additional information on the programme" xr:uid="{0B0B9591-C26F-4C81-BC1B-4C9651AED771}"/>
    <hyperlink ref="B9" location="'E. Optional ECB-ECAIs data'!B73" display="3.  Additional information on the asset distribution" xr:uid="{3BF69832-29FE-4D98-8912-DEC58E92B94B}"/>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9E2B-B9D9-4D13-BCE1-D9BDDB07283A}">
  <sheetPr>
    <tabColor rgb="FF847A75"/>
  </sheetPr>
  <dimension ref="B1:L43"/>
  <sheetViews>
    <sheetView zoomScale="80" zoomScaleNormal="80" workbookViewId="0">
      <selection activeCell="H11" sqref="H11"/>
    </sheetView>
  </sheetViews>
  <sheetFormatPr defaultColWidth="8.26953125" defaultRowHeight="14.5" x14ac:dyDescent="0.35"/>
  <cols>
    <col min="1" max="1" width="8.26953125" style="117"/>
    <col min="2" max="10" width="11.26953125" style="117" customWidth="1"/>
    <col min="11" max="11" width="8.26953125" style="117"/>
    <col min="12" max="12" width="10.54296875" style="117" bestFit="1" customWidth="1"/>
    <col min="13" max="16384" width="8.26953125" style="117"/>
  </cols>
  <sheetData>
    <row r="1" spans="2:12" ht="15" thickBot="1" x14ac:dyDescent="0.4"/>
    <row r="2" spans="2:12" x14ac:dyDescent="0.35">
      <c r="B2" s="129"/>
      <c r="C2" s="130"/>
      <c r="D2" s="130"/>
      <c r="E2" s="130"/>
      <c r="F2" s="130"/>
      <c r="G2" s="130"/>
      <c r="H2" s="130"/>
      <c r="I2" s="130"/>
      <c r="J2" s="131"/>
    </row>
    <row r="3" spans="2:12" x14ac:dyDescent="0.35">
      <c r="B3" s="132"/>
      <c r="C3" s="133"/>
      <c r="D3" s="133"/>
      <c r="E3" s="133"/>
      <c r="F3" s="133"/>
      <c r="G3" s="133"/>
      <c r="H3" s="133"/>
      <c r="I3" s="133"/>
      <c r="J3" s="134"/>
    </row>
    <row r="4" spans="2:12" x14ac:dyDescent="0.35">
      <c r="B4" s="132"/>
      <c r="C4" s="133"/>
      <c r="D4" s="133"/>
      <c r="E4" s="133"/>
      <c r="F4" s="133"/>
      <c r="G4" s="133"/>
      <c r="H4" s="133"/>
      <c r="I4" s="133"/>
      <c r="J4" s="134"/>
    </row>
    <row r="5" spans="2:12" ht="31" x14ac:dyDescent="0.45">
      <c r="B5" s="132"/>
      <c r="C5" s="133"/>
      <c r="D5" s="133"/>
      <c r="E5" s="135"/>
      <c r="F5" s="136" t="s">
        <v>1361</v>
      </c>
      <c r="G5" s="133"/>
      <c r="H5" s="133"/>
      <c r="I5" s="133"/>
      <c r="J5" s="134"/>
    </row>
    <row r="6" spans="2:12" ht="41.25" customHeight="1" x14ac:dyDescent="0.35">
      <c r="B6" s="132"/>
      <c r="C6" s="133"/>
      <c r="D6" s="133"/>
      <c r="E6" s="137" t="s">
        <v>1362</v>
      </c>
      <c r="F6" s="137"/>
      <c r="G6" s="137"/>
      <c r="H6" s="133"/>
      <c r="I6" s="133"/>
      <c r="J6" s="134"/>
    </row>
    <row r="7" spans="2:12" ht="26" x14ac:dyDescent="0.35">
      <c r="B7" s="132"/>
      <c r="C7" s="133"/>
      <c r="D7" s="133"/>
      <c r="E7" s="133"/>
      <c r="F7" s="138" t="s">
        <v>8</v>
      </c>
      <c r="G7" s="133"/>
      <c r="H7" s="133"/>
      <c r="I7" s="133"/>
      <c r="J7" s="134"/>
    </row>
    <row r="8" spans="2:12" ht="26" x14ac:dyDescent="0.35">
      <c r="B8" s="132"/>
      <c r="C8" s="133"/>
      <c r="D8" s="133"/>
      <c r="E8" s="133"/>
      <c r="F8" s="138" t="s">
        <v>1363</v>
      </c>
      <c r="G8" s="133"/>
      <c r="H8" s="133"/>
      <c r="I8" s="133"/>
      <c r="J8" s="134"/>
    </row>
    <row r="9" spans="2:12" ht="21" x14ac:dyDescent="0.35">
      <c r="B9" s="132"/>
      <c r="C9" s="133"/>
      <c r="D9" s="133"/>
      <c r="E9" s="133"/>
      <c r="F9" s="139" t="s">
        <v>1867</v>
      </c>
      <c r="G9" s="133"/>
      <c r="H9" s="133"/>
      <c r="I9" s="133"/>
      <c r="J9" s="134"/>
      <c r="L9" s="140"/>
    </row>
    <row r="10" spans="2:12" ht="21" x14ac:dyDescent="0.35">
      <c r="B10" s="132"/>
      <c r="C10" s="133"/>
      <c r="D10" s="133"/>
      <c r="E10" s="133"/>
      <c r="F10" s="139" t="s">
        <v>1868</v>
      </c>
      <c r="G10" s="133"/>
      <c r="H10" s="133"/>
      <c r="I10" s="133"/>
      <c r="J10" s="134"/>
    </row>
    <row r="11" spans="2:12" ht="21" x14ac:dyDescent="0.35">
      <c r="B11" s="132"/>
      <c r="C11" s="133"/>
      <c r="D11" s="133"/>
      <c r="E11" s="133"/>
      <c r="F11" s="139"/>
      <c r="G11" s="133"/>
      <c r="H11" s="133"/>
      <c r="I11" s="133"/>
      <c r="J11" s="134"/>
    </row>
    <row r="12" spans="2:12" x14ac:dyDescent="0.35">
      <c r="B12" s="132"/>
      <c r="C12" s="133"/>
      <c r="D12" s="133"/>
      <c r="E12" s="133"/>
      <c r="F12" s="133"/>
      <c r="G12" s="133"/>
      <c r="H12" s="133"/>
      <c r="I12" s="133"/>
      <c r="J12" s="134"/>
    </row>
    <row r="13" spans="2:12" x14ac:dyDescent="0.35">
      <c r="B13" s="132"/>
      <c r="C13" s="133"/>
      <c r="D13" s="133"/>
      <c r="E13" s="133"/>
      <c r="F13" s="133"/>
      <c r="G13" s="133"/>
      <c r="H13" s="133"/>
      <c r="I13" s="133"/>
      <c r="J13" s="134"/>
    </row>
    <row r="14" spans="2:12" x14ac:dyDescent="0.35">
      <c r="B14" s="132"/>
      <c r="C14" s="133"/>
      <c r="D14" s="133"/>
      <c r="E14" s="133"/>
      <c r="F14" s="133"/>
      <c r="G14" s="133"/>
      <c r="H14" s="133"/>
      <c r="I14" s="133"/>
      <c r="J14" s="134"/>
    </row>
    <row r="15" spans="2:12" x14ac:dyDescent="0.35">
      <c r="B15" s="132"/>
      <c r="C15" s="133"/>
      <c r="D15" s="133"/>
      <c r="E15" s="133"/>
      <c r="F15" s="133"/>
      <c r="G15" s="133"/>
      <c r="H15" s="133"/>
      <c r="I15" s="133"/>
      <c r="J15" s="134"/>
    </row>
    <row r="16" spans="2:12" x14ac:dyDescent="0.35">
      <c r="B16" s="132"/>
      <c r="C16" s="133"/>
      <c r="D16" s="133"/>
      <c r="E16" s="133"/>
      <c r="F16" s="133"/>
      <c r="G16" s="133"/>
      <c r="H16" s="133"/>
      <c r="I16" s="133"/>
      <c r="J16" s="134"/>
    </row>
    <row r="17" spans="2:10" x14ac:dyDescent="0.35">
      <c r="B17" s="132"/>
      <c r="C17" s="133"/>
      <c r="D17" s="133"/>
      <c r="E17" s="133"/>
      <c r="F17" s="133"/>
      <c r="G17" s="133"/>
      <c r="H17" s="133"/>
      <c r="I17" s="133"/>
      <c r="J17" s="134"/>
    </row>
    <row r="18" spans="2:10" x14ac:dyDescent="0.35">
      <c r="B18" s="132"/>
      <c r="C18" s="133"/>
      <c r="D18" s="133"/>
      <c r="E18" s="133"/>
      <c r="F18" s="133"/>
      <c r="G18" s="133"/>
      <c r="H18" s="133"/>
      <c r="I18" s="133"/>
      <c r="J18" s="134"/>
    </row>
    <row r="19" spans="2:10" x14ac:dyDescent="0.35">
      <c r="B19" s="132"/>
      <c r="C19" s="133"/>
      <c r="D19" s="133"/>
      <c r="E19" s="133"/>
      <c r="F19" s="133"/>
      <c r="G19" s="133"/>
      <c r="H19" s="133"/>
      <c r="I19" s="133"/>
      <c r="J19" s="134"/>
    </row>
    <row r="20" spans="2:10" x14ac:dyDescent="0.35">
      <c r="B20" s="132"/>
      <c r="C20" s="133"/>
      <c r="D20" s="133"/>
      <c r="E20" s="133"/>
      <c r="F20" s="133"/>
      <c r="G20" s="133"/>
      <c r="H20" s="133"/>
      <c r="I20" s="133"/>
      <c r="J20" s="134"/>
    </row>
    <row r="21" spans="2:10" x14ac:dyDescent="0.35">
      <c r="B21" s="132"/>
      <c r="C21" s="133"/>
      <c r="D21" s="133"/>
      <c r="E21" s="133"/>
      <c r="F21" s="133"/>
      <c r="G21" s="133"/>
      <c r="H21" s="133"/>
      <c r="I21" s="133"/>
      <c r="J21" s="134"/>
    </row>
    <row r="22" spans="2:10" x14ac:dyDescent="0.35">
      <c r="B22" s="132"/>
      <c r="C22" s="133"/>
      <c r="D22" s="133"/>
      <c r="E22" s="133"/>
      <c r="F22" s="141" t="s">
        <v>1364</v>
      </c>
      <c r="G22" s="133"/>
      <c r="H22" s="133"/>
      <c r="I22" s="133"/>
      <c r="J22" s="134"/>
    </row>
    <row r="23" spans="2:10" x14ac:dyDescent="0.35">
      <c r="B23" s="132"/>
      <c r="C23" s="133"/>
      <c r="D23" s="133"/>
      <c r="E23" s="133"/>
      <c r="F23" s="142"/>
      <c r="G23" s="133"/>
      <c r="H23" s="133"/>
      <c r="I23" s="133"/>
      <c r="J23" s="134"/>
    </row>
    <row r="24" spans="2:10" x14ac:dyDescent="0.35">
      <c r="B24" s="132"/>
      <c r="C24" s="133"/>
      <c r="D24" s="143" t="s">
        <v>1365</v>
      </c>
      <c r="E24" s="144" t="s">
        <v>1366</v>
      </c>
      <c r="F24" s="144"/>
      <c r="G24" s="144"/>
      <c r="H24" s="144"/>
      <c r="I24" s="133"/>
      <c r="J24" s="134"/>
    </row>
    <row r="25" spans="2:10" x14ac:dyDescent="0.35">
      <c r="B25" s="132"/>
      <c r="C25" s="133"/>
      <c r="D25" s="133"/>
      <c r="H25" s="133"/>
      <c r="I25" s="133"/>
      <c r="J25" s="134"/>
    </row>
    <row r="26" spans="2:10" x14ac:dyDescent="0.35">
      <c r="B26" s="132"/>
      <c r="C26" s="133"/>
      <c r="D26" s="143" t="s">
        <v>1367</v>
      </c>
      <c r="E26" s="144"/>
      <c r="F26" s="144"/>
      <c r="G26" s="144"/>
      <c r="H26" s="144"/>
      <c r="I26" s="133"/>
      <c r="J26" s="134"/>
    </row>
    <row r="27" spans="2:10" x14ac:dyDescent="0.35">
      <c r="B27" s="132"/>
      <c r="C27" s="133"/>
      <c r="D27" s="145"/>
      <c r="E27" s="145"/>
      <c r="F27" s="145"/>
      <c r="G27" s="145"/>
      <c r="H27" s="145"/>
      <c r="I27" s="133"/>
      <c r="J27" s="134"/>
    </row>
    <row r="28" spans="2:10" x14ac:dyDescent="0.35">
      <c r="B28" s="132"/>
      <c r="C28" s="133"/>
      <c r="D28" s="146"/>
      <c r="E28" s="147"/>
      <c r="F28" s="147"/>
      <c r="G28" s="147"/>
      <c r="H28" s="147"/>
      <c r="I28" s="133"/>
      <c r="J28" s="134"/>
    </row>
    <row r="29" spans="2:10" x14ac:dyDescent="0.35">
      <c r="B29" s="132"/>
      <c r="C29" s="133"/>
      <c r="D29" s="148"/>
      <c r="E29" s="148"/>
      <c r="F29" s="148"/>
      <c r="G29" s="148"/>
      <c r="H29" s="148"/>
      <c r="I29" s="133"/>
      <c r="J29" s="134"/>
    </row>
    <row r="30" spans="2:10" x14ac:dyDescent="0.35">
      <c r="B30" s="132"/>
      <c r="C30" s="133"/>
      <c r="D30" s="146"/>
      <c r="E30" s="147"/>
      <c r="F30" s="147"/>
      <c r="G30" s="147"/>
      <c r="H30" s="147"/>
      <c r="I30" s="133"/>
      <c r="J30" s="134"/>
    </row>
    <row r="31" spans="2:10" x14ac:dyDescent="0.35">
      <c r="B31" s="132"/>
      <c r="C31" s="133"/>
      <c r="D31" s="145"/>
      <c r="E31" s="145"/>
      <c r="F31" s="145"/>
      <c r="G31" s="145"/>
      <c r="H31" s="145"/>
      <c r="I31" s="133"/>
      <c r="J31" s="134"/>
    </row>
    <row r="32" spans="2:10" x14ac:dyDescent="0.35">
      <c r="B32" s="132"/>
      <c r="C32" s="133"/>
      <c r="D32" s="143" t="s">
        <v>1368</v>
      </c>
      <c r="E32" s="144" t="s">
        <v>1366</v>
      </c>
      <c r="F32" s="144"/>
      <c r="G32" s="144"/>
      <c r="H32" s="144"/>
      <c r="I32" s="133"/>
      <c r="J32" s="134"/>
    </row>
    <row r="33" spans="2:10" x14ac:dyDescent="0.35">
      <c r="B33" s="132"/>
      <c r="C33" s="133"/>
      <c r="I33" s="133"/>
      <c r="J33" s="134"/>
    </row>
    <row r="34" spans="2:10" x14ac:dyDescent="0.35">
      <c r="B34" s="132"/>
      <c r="C34" s="133"/>
      <c r="D34" s="143" t="s">
        <v>1369</v>
      </c>
      <c r="E34" s="144" t="s">
        <v>1366</v>
      </c>
      <c r="F34" s="144"/>
      <c r="G34" s="144"/>
      <c r="H34" s="144"/>
      <c r="I34" s="133"/>
      <c r="J34" s="134"/>
    </row>
    <row r="35" spans="2:10" x14ac:dyDescent="0.35">
      <c r="B35" s="132"/>
      <c r="C35" s="133"/>
      <c r="D35" s="133"/>
      <c r="E35" s="133"/>
      <c r="F35" s="133"/>
      <c r="G35" s="133"/>
      <c r="H35" s="133"/>
      <c r="I35" s="133"/>
      <c r="J35" s="134"/>
    </row>
    <row r="36" spans="2:10" x14ac:dyDescent="0.35">
      <c r="B36" s="132"/>
      <c r="C36" s="133"/>
      <c r="D36" s="149"/>
      <c r="E36" s="150"/>
      <c r="F36" s="150"/>
      <c r="G36" s="150"/>
      <c r="H36" s="150"/>
      <c r="I36" s="133"/>
      <c r="J36" s="134"/>
    </row>
    <row r="37" spans="2:10" x14ac:dyDescent="0.35">
      <c r="B37" s="132"/>
      <c r="C37" s="133"/>
      <c r="D37" s="133"/>
      <c r="E37" s="133"/>
      <c r="F37" s="142"/>
      <c r="G37" s="133"/>
      <c r="H37" s="133"/>
      <c r="I37" s="133"/>
      <c r="J37" s="134"/>
    </row>
    <row r="38" spans="2:10" x14ac:dyDescent="0.35">
      <c r="B38" s="132"/>
      <c r="C38" s="133"/>
      <c r="D38" s="151" t="s">
        <v>1370</v>
      </c>
      <c r="E38" s="150"/>
      <c r="F38" s="150"/>
      <c r="G38" s="150"/>
      <c r="H38" s="150"/>
      <c r="I38" s="133"/>
      <c r="J38" s="134"/>
    </row>
    <row r="39" spans="2:10" x14ac:dyDescent="0.35">
      <c r="B39" s="132"/>
      <c r="C39" s="133"/>
      <c r="I39" s="133"/>
      <c r="J39" s="134"/>
    </row>
    <row r="40" spans="2:10" x14ac:dyDescent="0.35">
      <c r="B40" s="132"/>
      <c r="C40" s="133"/>
      <c r="D40" s="146"/>
      <c r="E40" s="147"/>
      <c r="F40" s="147"/>
      <c r="G40" s="147"/>
      <c r="H40" s="147"/>
      <c r="I40" s="133"/>
      <c r="J40" s="134"/>
    </row>
    <row r="41" spans="2:10" x14ac:dyDescent="0.35">
      <c r="B41" s="132"/>
      <c r="C41" s="133"/>
      <c r="D41" s="133"/>
      <c r="E41" s="148"/>
      <c r="F41" s="148"/>
      <c r="G41" s="148"/>
      <c r="H41" s="148"/>
      <c r="I41" s="133"/>
      <c r="J41" s="134"/>
    </row>
    <row r="42" spans="2:10" x14ac:dyDescent="0.35">
      <c r="B42" s="132"/>
      <c r="C42" s="133"/>
      <c r="D42" s="146"/>
      <c r="E42" s="147"/>
      <c r="F42" s="147"/>
      <c r="G42" s="147"/>
      <c r="H42" s="147"/>
      <c r="I42" s="133"/>
      <c r="J42" s="134"/>
    </row>
    <row r="43" spans="2:10" ht="15" thickBot="1" x14ac:dyDescent="0.4">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7E40E92C-F9A4-4650-A67B-08498FCA7887}"/>
    <hyperlink ref="D26:H26" location="'B1. HTT Mortgage Assets'!A1" display="Worksheet B1: HTT Mortgage Assets" xr:uid="{832E1FEE-5BE5-4EF8-B6D7-8B65DE20BA3E}"/>
    <hyperlink ref="D32:H32" location="'C. HTT Harmonised Glossary'!A1" display="Worksheet C: HTT Harmonised Glossary" xr:uid="{8D2DD3FB-A592-4884-9CCB-406B9CA164CF}"/>
    <hyperlink ref="D34:H34" location="Disclaimer!A1" display="Disclaimer" xr:uid="{CC295762-5003-4430-A463-81563F885BB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4E27-167D-4A93-BD48-1E9A9E19F800}">
  <sheetPr>
    <tabColor theme="5" tint="-0.249977111117893"/>
  </sheetPr>
  <dimension ref="A1:G372"/>
  <sheetViews>
    <sheetView view="pageBreakPreview" zoomScale="60" zoomScaleNormal="85" workbookViewId="0">
      <selection activeCell="M252" sqref="M252"/>
    </sheetView>
  </sheetViews>
  <sheetFormatPr defaultRowHeight="14.5" x14ac:dyDescent="0.3"/>
  <cols>
    <col min="1" max="1" width="15.54296875" style="163" customWidth="1"/>
    <col min="2" max="2" width="55.1796875" style="163" customWidth="1"/>
    <col min="3" max="3" width="35.54296875" style="163" bestFit="1" customWidth="1"/>
    <col min="4" max="4" width="31.90625" style="163" bestFit="1" customWidth="1"/>
    <col min="5" max="5" width="11.90625" style="163" customWidth="1"/>
    <col min="6" max="6" width="37.90625" style="163" customWidth="1"/>
    <col min="7" max="7" width="37.90625" style="156" customWidth="1"/>
    <col min="8" max="16384" width="8.7265625" style="158"/>
  </cols>
  <sheetData>
    <row r="1" spans="1:7" ht="31" x14ac:dyDescent="0.3">
      <c r="A1" s="155" t="s">
        <v>1371</v>
      </c>
      <c r="B1" s="155"/>
      <c r="C1" s="156"/>
      <c r="D1" s="156"/>
      <c r="E1" s="156"/>
      <c r="F1" s="157" t="s">
        <v>1372</v>
      </c>
    </row>
    <row r="2" spans="1:7" ht="13.5" thickBot="1" x14ac:dyDescent="0.35">
      <c r="A2" s="156"/>
      <c r="B2" s="159"/>
      <c r="C2" s="159"/>
      <c r="D2" s="156"/>
      <c r="E2" s="156"/>
      <c r="F2" s="156"/>
    </row>
    <row r="3" spans="1:7" ht="19" thickBot="1" x14ac:dyDescent="0.35">
      <c r="A3" s="160"/>
      <c r="B3" s="161" t="s">
        <v>0</v>
      </c>
      <c r="C3" s="162" t="s">
        <v>1373</v>
      </c>
      <c r="D3" s="160"/>
      <c r="E3" s="160"/>
      <c r="F3" s="156"/>
      <c r="G3" s="160"/>
    </row>
    <row r="4" spans="1:7" ht="15" thickBot="1" x14ac:dyDescent="0.35"/>
    <row r="5" spans="1:7" ht="18.5" x14ac:dyDescent="0.3">
      <c r="A5" s="164"/>
      <c r="B5" s="165" t="s">
        <v>2</v>
      </c>
      <c r="C5" s="164"/>
      <c r="E5" s="166"/>
      <c r="F5" s="166"/>
    </row>
    <row r="6" spans="1:7" x14ac:dyDescent="0.3">
      <c r="B6" s="167" t="s">
        <v>3</v>
      </c>
      <c r="C6" s="166"/>
      <c r="D6" s="166"/>
    </row>
    <row r="7" spans="1:7" x14ac:dyDescent="0.3">
      <c r="B7" s="168" t="s">
        <v>1374</v>
      </c>
      <c r="C7" s="166"/>
      <c r="D7" s="166"/>
    </row>
    <row r="8" spans="1:7" x14ac:dyDescent="0.3">
      <c r="B8" s="168" t="s">
        <v>4</v>
      </c>
      <c r="C8" s="166"/>
      <c r="D8" s="166"/>
      <c r="F8" s="163" t="s">
        <v>1375</v>
      </c>
    </row>
    <row r="9" spans="1:7" x14ac:dyDescent="0.3">
      <c r="B9" s="167" t="s">
        <v>1376</v>
      </c>
    </row>
    <row r="10" spans="1:7" x14ac:dyDescent="0.3">
      <c r="B10" s="167" t="s">
        <v>362</v>
      </c>
    </row>
    <row r="11" spans="1:7" ht="15" thickBot="1" x14ac:dyDescent="0.35">
      <c r="B11" s="169" t="s">
        <v>371</v>
      </c>
    </row>
    <row r="12" spans="1:7" x14ac:dyDescent="0.3">
      <c r="B12" s="170"/>
    </row>
    <row r="13" spans="1:7" ht="37" x14ac:dyDescent="0.3">
      <c r="A13" s="171" t="s">
        <v>6</v>
      </c>
      <c r="B13" s="171" t="s">
        <v>3</v>
      </c>
      <c r="C13" s="172"/>
      <c r="D13" s="172"/>
      <c r="E13" s="172"/>
      <c r="F13" s="172"/>
      <c r="G13" s="173"/>
    </row>
    <row r="14" spans="1:7" x14ac:dyDescent="0.3">
      <c r="A14" s="163" t="s">
        <v>1377</v>
      </c>
      <c r="B14" s="174" t="s">
        <v>7</v>
      </c>
      <c r="C14" s="163" t="s">
        <v>8</v>
      </c>
      <c r="E14" s="166"/>
      <c r="F14" s="166"/>
    </row>
    <row r="15" spans="1:7" x14ac:dyDescent="0.3">
      <c r="A15" s="163" t="s">
        <v>9</v>
      </c>
      <c r="B15" s="174" t="s">
        <v>10</v>
      </c>
      <c r="C15" s="163" t="s">
        <v>11</v>
      </c>
      <c r="E15" s="166"/>
      <c r="F15" s="166"/>
    </row>
    <row r="16" spans="1:7" ht="29" x14ac:dyDescent="0.3">
      <c r="A16" s="163" t="s">
        <v>1378</v>
      </c>
      <c r="B16" s="174" t="s">
        <v>12</v>
      </c>
      <c r="C16" s="163" t="s">
        <v>13</v>
      </c>
      <c r="E16" s="166"/>
      <c r="F16" s="166"/>
    </row>
    <row r="17" spans="1:7" x14ac:dyDescent="0.3">
      <c r="A17" s="163" t="s">
        <v>14</v>
      </c>
      <c r="B17" s="174" t="s">
        <v>15</v>
      </c>
      <c r="C17" s="175">
        <v>44742</v>
      </c>
      <c r="E17" s="166"/>
      <c r="F17" s="166"/>
    </row>
    <row r="18" spans="1:7" x14ac:dyDescent="0.3">
      <c r="A18" s="163" t="s">
        <v>16</v>
      </c>
      <c r="B18" s="176" t="s">
        <v>1379</v>
      </c>
      <c r="E18" s="166"/>
      <c r="F18" s="166"/>
    </row>
    <row r="19" spans="1:7" x14ac:dyDescent="0.3">
      <c r="A19" s="163" t="s">
        <v>17</v>
      </c>
      <c r="B19" s="176" t="s">
        <v>1380</v>
      </c>
      <c r="E19" s="166"/>
      <c r="F19" s="166"/>
    </row>
    <row r="20" spans="1:7" x14ac:dyDescent="0.3">
      <c r="A20" s="163" t="s">
        <v>1381</v>
      </c>
      <c r="B20" s="176"/>
      <c r="E20" s="166"/>
      <c r="F20" s="166"/>
    </row>
    <row r="21" spans="1:7" x14ac:dyDescent="0.3">
      <c r="A21" s="163" t="s">
        <v>18</v>
      </c>
      <c r="B21" s="176"/>
      <c r="E21" s="166"/>
      <c r="F21" s="166"/>
    </row>
    <row r="22" spans="1:7" x14ac:dyDescent="0.3">
      <c r="A22" s="163" t="s">
        <v>19</v>
      </c>
      <c r="B22" s="176"/>
      <c r="E22" s="166"/>
      <c r="F22" s="166"/>
    </row>
    <row r="23" spans="1:7" x14ac:dyDescent="0.3">
      <c r="A23" s="163" t="s">
        <v>1382</v>
      </c>
      <c r="B23" s="176"/>
      <c r="E23" s="166"/>
      <c r="F23" s="166"/>
    </row>
    <row r="24" spans="1:7" x14ac:dyDescent="0.3">
      <c r="A24" s="163" t="s">
        <v>1383</v>
      </c>
      <c r="B24" s="176"/>
      <c r="E24" s="166"/>
      <c r="F24" s="166"/>
    </row>
    <row r="25" spans="1:7" x14ac:dyDescent="0.3">
      <c r="A25" s="163" t="s">
        <v>1384</v>
      </c>
      <c r="B25" s="176"/>
      <c r="E25" s="166"/>
      <c r="F25" s="166"/>
    </row>
    <row r="26" spans="1:7" ht="18.5" x14ac:dyDescent="0.3">
      <c r="A26" s="172"/>
      <c r="B26" s="171" t="s">
        <v>1374</v>
      </c>
      <c r="C26" s="172"/>
      <c r="D26" s="172"/>
      <c r="E26" s="172"/>
      <c r="F26" s="172"/>
      <c r="G26" s="173"/>
    </row>
    <row r="27" spans="1:7" x14ac:dyDescent="0.3">
      <c r="A27" s="163" t="s">
        <v>20</v>
      </c>
      <c r="B27" s="177" t="s">
        <v>21</v>
      </c>
      <c r="C27" s="163" t="s">
        <v>22</v>
      </c>
      <c r="D27" s="178"/>
      <c r="E27" s="178"/>
      <c r="F27" s="178"/>
    </row>
    <row r="28" spans="1:7" x14ac:dyDescent="0.3">
      <c r="A28" s="163" t="s">
        <v>23</v>
      </c>
      <c r="B28" s="177" t="s">
        <v>24</v>
      </c>
      <c r="C28" s="163" t="s">
        <v>22</v>
      </c>
      <c r="D28" s="178"/>
      <c r="E28" s="178"/>
      <c r="F28" s="178"/>
    </row>
    <row r="29" spans="1:7" x14ac:dyDescent="0.3">
      <c r="A29" s="163" t="s">
        <v>1385</v>
      </c>
      <c r="B29" s="177" t="s">
        <v>25</v>
      </c>
      <c r="C29" s="163" t="s">
        <v>26</v>
      </c>
      <c r="E29" s="178"/>
      <c r="F29" s="178"/>
    </row>
    <row r="30" spans="1:7" x14ac:dyDescent="0.3">
      <c r="A30" s="163" t="s">
        <v>27</v>
      </c>
      <c r="B30" s="177"/>
      <c r="E30" s="178"/>
      <c r="F30" s="178"/>
    </row>
    <row r="31" spans="1:7" x14ac:dyDescent="0.3">
      <c r="A31" s="163" t="s">
        <v>28</v>
      </c>
      <c r="B31" s="177"/>
      <c r="E31" s="178"/>
      <c r="F31" s="178"/>
    </row>
    <row r="32" spans="1:7" x14ac:dyDescent="0.3">
      <c r="A32" s="163" t="s">
        <v>29</v>
      </c>
      <c r="B32" s="177"/>
      <c r="E32" s="178"/>
      <c r="F32" s="178"/>
    </row>
    <row r="33" spans="1:7" x14ac:dyDescent="0.3">
      <c r="A33" s="163" t="s">
        <v>30</v>
      </c>
      <c r="B33" s="177"/>
      <c r="E33" s="178"/>
      <c r="F33" s="178"/>
    </row>
    <row r="34" spans="1:7" x14ac:dyDescent="0.3">
      <c r="A34" s="163" t="s">
        <v>31</v>
      </c>
      <c r="B34" s="177"/>
      <c r="E34" s="178"/>
      <c r="F34" s="178"/>
    </row>
    <row r="35" spans="1:7" x14ac:dyDescent="0.3">
      <c r="A35" s="163" t="s">
        <v>1386</v>
      </c>
      <c r="B35" s="179"/>
      <c r="E35" s="178"/>
      <c r="F35" s="178"/>
    </row>
    <row r="36" spans="1:7" ht="37" x14ac:dyDescent="0.3">
      <c r="A36" s="171"/>
      <c r="B36" s="171" t="s">
        <v>4</v>
      </c>
      <c r="C36" s="171"/>
      <c r="D36" s="172"/>
      <c r="E36" s="172"/>
      <c r="F36" s="172"/>
      <c r="G36" s="173"/>
    </row>
    <row r="37" spans="1:7" x14ac:dyDescent="0.3">
      <c r="A37" s="180"/>
      <c r="B37" s="181" t="s">
        <v>32</v>
      </c>
      <c r="C37" s="180" t="s">
        <v>33</v>
      </c>
      <c r="D37" s="182"/>
      <c r="E37" s="182"/>
      <c r="F37" s="182"/>
      <c r="G37" s="183"/>
    </row>
    <row r="38" spans="1:7" x14ac:dyDescent="0.3">
      <c r="A38" s="163" t="s">
        <v>34</v>
      </c>
      <c r="B38" s="178" t="s">
        <v>1387</v>
      </c>
      <c r="C38" s="184">
        <v>15240.329765960099</v>
      </c>
      <c r="F38" s="178"/>
    </row>
    <row r="39" spans="1:7" x14ac:dyDescent="0.3">
      <c r="A39" s="163" t="s">
        <v>35</v>
      </c>
      <c r="B39" s="178" t="s">
        <v>36</v>
      </c>
      <c r="C39" s="184">
        <v>11500</v>
      </c>
      <c r="F39" s="178"/>
    </row>
    <row r="40" spans="1:7" x14ac:dyDescent="0.3">
      <c r="A40" s="163" t="s">
        <v>37</v>
      </c>
      <c r="B40" s="185" t="s">
        <v>38</v>
      </c>
      <c r="C40" s="184">
        <v>14944.209540379101</v>
      </c>
      <c r="F40" s="178"/>
    </row>
    <row r="41" spans="1:7" x14ac:dyDescent="0.3">
      <c r="A41" s="163" t="s">
        <v>39</v>
      </c>
      <c r="B41" s="185" t="s">
        <v>40</v>
      </c>
      <c r="C41" s="184">
        <v>10608.623014999999</v>
      </c>
      <c r="F41" s="178"/>
    </row>
    <row r="42" spans="1:7" x14ac:dyDescent="0.3">
      <c r="A42" s="163" t="s">
        <v>41</v>
      </c>
      <c r="B42" s="185"/>
      <c r="C42" s="184"/>
      <c r="F42" s="178"/>
    </row>
    <row r="43" spans="1:7" x14ac:dyDescent="0.3">
      <c r="A43" s="186" t="s">
        <v>1388</v>
      </c>
      <c r="B43" s="178"/>
      <c r="F43" s="178"/>
    </row>
    <row r="44" spans="1:7" x14ac:dyDescent="0.3">
      <c r="A44" s="180"/>
      <c r="B44" s="181" t="s">
        <v>1389</v>
      </c>
      <c r="C44" s="187" t="s">
        <v>42</v>
      </c>
      <c r="D44" s="180" t="s">
        <v>43</v>
      </c>
      <c r="E44" s="182"/>
      <c r="F44" s="183" t="s">
        <v>44</v>
      </c>
      <c r="G44" s="183" t="s">
        <v>45</v>
      </c>
    </row>
    <row r="45" spans="1:7" x14ac:dyDescent="0.3">
      <c r="A45" s="163" t="s">
        <v>46</v>
      </c>
      <c r="B45" s="178" t="s">
        <v>47</v>
      </c>
      <c r="C45" s="188">
        <v>0.05</v>
      </c>
      <c r="D45" s="188">
        <v>0.32524606660522898</v>
      </c>
      <c r="E45" s="188"/>
      <c r="F45" s="188">
        <v>0.05</v>
      </c>
      <c r="G45" s="188" t="s">
        <v>48</v>
      </c>
    </row>
    <row r="46" spans="1:7" x14ac:dyDescent="0.3">
      <c r="A46" s="163" t="s">
        <v>49</v>
      </c>
      <c r="B46" s="176" t="s">
        <v>1390</v>
      </c>
      <c r="C46" s="188">
        <v>0</v>
      </c>
      <c r="D46" s="188">
        <v>1.52282522997564</v>
      </c>
      <c r="E46" s="188"/>
      <c r="F46" s="188">
        <v>0</v>
      </c>
      <c r="G46" s="188">
        <v>0</v>
      </c>
    </row>
    <row r="47" spans="1:7" x14ac:dyDescent="0.3">
      <c r="A47" s="163" t="s">
        <v>50</v>
      </c>
      <c r="B47" s="176" t="s">
        <v>1391</v>
      </c>
      <c r="C47" s="188">
        <v>0</v>
      </c>
      <c r="D47" s="188">
        <v>0.408685134654031</v>
      </c>
      <c r="E47" s="188"/>
      <c r="F47" s="188">
        <v>0</v>
      </c>
      <c r="G47" s="188">
        <v>0</v>
      </c>
    </row>
    <row r="48" spans="1:7" x14ac:dyDescent="0.3">
      <c r="A48" s="163" t="s">
        <v>51</v>
      </c>
      <c r="B48" s="176"/>
      <c r="C48" s="189"/>
      <c r="D48" s="189"/>
      <c r="E48" s="189"/>
      <c r="F48" s="189"/>
      <c r="G48" s="189"/>
    </row>
    <row r="49" spans="1:7" x14ac:dyDescent="0.3">
      <c r="A49" s="163" t="s">
        <v>52</v>
      </c>
      <c r="B49" s="176"/>
      <c r="C49" s="189"/>
      <c r="D49" s="189"/>
      <c r="E49" s="189"/>
      <c r="F49" s="189"/>
      <c r="G49" s="189"/>
    </row>
    <row r="50" spans="1:7" x14ac:dyDescent="0.3">
      <c r="A50" s="163" t="s">
        <v>1392</v>
      </c>
      <c r="B50" s="176"/>
      <c r="C50" s="189"/>
      <c r="D50" s="189"/>
      <c r="E50" s="189"/>
      <c r="F50" s="189"/>
      <c r="G50" s="189"/>
    </row>
    <row r="51" spans="1:7" x14ac:dyDescent="0.3">
      <c r="A51" s="163" t="s">
        <v>1393</v>
      </c>
      <c r="B51" s="176"/>
      <c r="C51" s="189"/>
      <c r="D51" s="189"/>
      <c r="E51" s="189"/>
      <c r="F51" s="189"/>
      <c r="G51" s="189"/>
    </row>
    <row r="52" spans="1:7" x14ac:dyDescent="0.3">
      <c r="A52" s="180"/>
      <c r="B52" s="181" t="s">
        <v>1394</v>
      </c>
      <c r="C52" s="180" t="s">
        <v>53</v>
      </c>
      <c r="D52" s="180"/>
      <c r="E52" s="182"/>
      <c r="F52" s="183" t="s">
        <v>287</v>
      </c>
      <c r="G52" s="183"/>
    </row>
    <row r="53" spans="1:7" x14ac:dyDescent="0.3">
      <c r="A53" s="163" t="s">
        <v>54</v>
      </c>
      <c r="B53" s="178" t="s">
        <v>55</v>
      </c>
      <c r="C53" s="184">
        <v>15240.329765960099</v>
      </c>
      <c r="E53" s="190"/>
      <c r="F53" s="191">
        <f>IF($C$58=0,"",IF(C53="[for completion]","",C53/$C$58))</f>
        <v>0.99403202348338426</v>
      </c>
      <c r="G53" s="192"/>
    </row>
    <row r="54" spans="1:7" x14ac:dyDescent="0.3">
      <c r="A54" s="163" t="s">
        <v>56</v>
      </c>
      <c r="B54" s="178" t="s">
        <v>57</v>
      </c>
      <c r="C54" s="184" t="s">
        <v>58</v>
      </c>
      <c r="E54" s="190"/>
      <c r="F54" s="191" t="e">
        <f t="shared" ref="F54:F56" si="0">IF($C$58=0,"",IF(C54="[for completion]","",C54/$C$58))</f>
        <v>#VALUE!</v>
      </c>
      <c r="G54" s="192"/>
    </row>
    <row r="55" spans="1:7" x14ac:dyDescent="0.3">
      <c r="A55" s="163" t="s">
        <v>60</v>
      </c>
      <c r="B55" s="178" t="s">
        <v>61</v>
      </c>
      <c r="C55" s="184" t="s">
        <v>58</v>
      </c>
      <c r="E55" s="190"/>
      <c r="F55" s="191" t="e">
        <f t="shared" si="0"/>
        <v>#VALUE!</v>
      </c>
      <c r="G55" s="192"/>
    </row>
    <row r="56" spans="1:7" x14ac:dyDescent="0.3">
      <c r="A56" s="163" t="s">
        <v>62</v>
      </c>
      <c r="B56" s="178" t="s">
        <v>63</v>
      </c>
      <c r="C56" s="184">
        <v>91.5</v>
      </c>
      <c r="E56" s="190"/>
      <c r="F56" s="191">
        <f t="shared" si="0"/>
        <v>5.9679765166157353E-3</v>
      </c>
      <c r="G56" s="192"/>
    </row>
    <row r="57" spans="1:7" x14ac:dyDescent="0.3">
      <c r="A57" s="163" t="s">
        <v>64</v>
      </c>
      <c r="B57" s="163" t="s">
        <v>65</v>
      </c>
      <c r="C57" s="184">
        <v>0</v>
      </c>
      <c r="E57" s="190"/>
      <c r="F57" s="191">
        <f>IF($C$58=0,"",IF(C57="[for completion]","",C57/$C$58))</f>
        <v>0</v>
      </c>
      <c r="G57" s="192"/>
    </row>
    <row r="58" spans="1:7" x14ac:dyDescent="0.3">
      <c r="A58" s="163" t="s">
        <v>66</v>
      </c>
      <c r="B58" s="193" t="s">
        <v>67</v>
      </c>
      <c r="C58" s="194">
        <f>SUM(C53:C57)</f>
        <v>15331.829765960099</v>
      </c>
      <c r="D58" s="190"/>
      <c r="E58" s="190"/>
      <c r="F58" s="195" t="e">
        <f>SUM(F53:F57)</f>
        <v>#VALUE!</v>
      </c>
      <c r="G58" s="192"/>
    </row>
    <row r="59" spans="1:7" x14ac:dyDescent="0.3">
      <c r="A59" s="163" t="s">
        <v>68</v>
      </c>
      <c r="B59" s="196" t="s">
        <v>171</v>
      </c>
      <c r="C59" s="184"/>
      <c r="E59" s="190"/>
      <c r="F59" s="191">
        <f t="shared" ref="F59:F64" si="1">IF($C$58=0,"",IF(C59="[for completion]","",C59/$C$58))</f>
        <v>0</v>
      </c>
      <c r="G59" s="192"/>
    </row>
    <row r="60" spans="1:7" x14ac:dyDescent="0.3">
      <c r="A60" s="163" t="s">
        <v>69</v>
      </c>
      <c r="B60" s="196" t="s">
        <v>171</v>
      </c>
      <c r="C60" s="184"/>
      <c r="E60" s="190"/>
      <c r="F60" s="191">
        <f t="shared" si="1"/>
        <v>0</v>
      </c>
      <c r="G60" s="192"/>
    </row>
    <row r="61" spans="1:7" x14ac:dyDescent="0.3">
      <c r="A61" s="163" t="s">
        <v>70</v>
      </c>
      <c r="B61" s="196" t="s">
        <v>171</v>
      </c>
      <c r="C61" s="184"/>
      <c r="E61" s="190"/>
      <c r="F61" s="191">
        <f t="shared" si="1"/>
        <v>0</v>
      </c>
      <c r="G61" s="192"/>
    </row>
    <row r="62" spans="1:7" x14ac:dyDescent="0.3">
      <c r="A62" s="163" t="s">
        <v>71</v>
      </c>
      <c r="B62" s="196" t="s">
        <v>171</v>
      </c>
      <c r="C62" s="184"/>
      <c r="E62" s="190"/>
      <c r="F62" s="191">
        <f t="shared" si="1"/>
        <v>0</v>
      </c>
      <c r="G62" s="192"/>
    </row>
    <row r="63" spans="1:7" x14ac:dyDescent="0.3">
      <c r="A63" s="163" t="s">
        <v>72</v>
      </c>
      <c r="B63" s="196" t="s">
        <v>171</v>
      </c>
      <c r="C63" s="184"/>
      <c r="E63" s="190"/>
      <c r="F63" s="191">
        <f t="shared" si="1"/>
        <v>0</v>
      </c>
      <c r="G63" s="192"/>
    </row>
    <row r="64" spans="1:7" x14ac:dyDescent="0.3">
      <c r="A64" s="163" t="s">
        <v>73</v>
      </c>
      <c r="B64" s="196" t="s">
        <v>171</v>
      </c>
      <c r="C64" s="197"/>
      <c r="D64" s="186"/>
      <c r="E64" s="186"/>
      <c r="F64" s="191">
        <f t="shared" si="1"/>
        <v>0</v>
      </c>
      <c r="G64" s="198"/>
    </row>
    <row r="65" spans="1:7" x14ac:dyDescent="0.3">
      <c r="A65" s="180"/>
      <c r="B65" s="181" t="s">
        <v>74</v>
      </c>
      <c r="C65" s="187" t="s">
        <v>75</v>
      </c>
      <c r="D65" s="187" t="s">
        <v>76</v>
      </c>
      <c r="E65" s="182"/>
      <c r="F65" s="183" t="s">
        <v>77</v>
      </c>
      <c r="G65" s="199" t="s">
        <v>78</v>
      </c>
    </row>
    <row r="66" spans="1:7" x14ac:dyDescent="0.3">
      <c r="A66" s="163" t="s">
        <v>79</v>
      </c>
      <c r="B66" s="178" t="s">
        <v>1395</v>
      </c>
      <c r="C66" s="184">
        <v>7.7440191817140001</v>
      </c>
      <c r="D66" s="184" t="s">
        <v>48</v>
      </c>
      <c r="E66" s="174"/>
      <c r="F66" s="200"/>
      <c r="G66" s="201"/>
    </row>
    <row r="67" spans="1:7" x14ac:dyDescent="0.3">
      <c r="B67" s="178"/>
      <c r="E67" s="174"/>
      <c r="F67" s="200"/>
      <c r="G67" s="201"/>
    </row>
    <row r="68" spans="1:7" x14ac:dyDescent="0.3">
      <c r="B68" s="178" t="s">
        <v>81</v>
      </c>
      <c r="C68" s="174"/>
      <c r="D68" s="174"/>
      <c r="E68" s="174"/>
      <c r="F68" s="201"/>
      <c r="G68" s="201"/>
    </row>
    <row r="69" spans="1:7" x14ac:dyDescent="0.3">
      <c r="B69" s="178" t="s">
        <v>82</v>
      </c>
      <c r="E69" s="174"/>
      <c r="F69" s="201"/>
      <c r="G69" s="201"/>
    </row>
    <row r="70" spans="1:7" x14ac:dyDescent="0.3">
      <c r="A70" s="163" t="s">
        <v>83</v>
      </c>
      <c r="B70" s="202" t="s">
        <v>112</v>
      </c>
      <c r="C70" s="184">
        <v>314.74113945000198</v>
      </c>
      <c r="D70" s="184" t="s">
        <v>48</v>
      </c>
      <c r="E70" s="202"/>
      <c r="F70" s="192">
        <f t="shared" ref="F70:F76" si="2">IF($C$77=0,"",IF(C70="[for completion]","",C70/$C$77))</f>
        <v>2.0651858869418369E-2</v>
      </c>
      <c r="G70" s="191" t="str">
        <f>IF($D$77=0,"",IF(D70="[Mark as ND1 if not relevant]","",D70/$D$77))</f>
        <v/>
      </c>
    </row>
    <row r="71" spans="1:7" x14ac:dyDescent="0.3">
      <c r="A71" s="163" t="s">
        <v>84</v>
      </c>
      <c r="B71" s="202" t="s">
        <v>114</v>
      </c>
      <c r="C71" s="184">
        <v>472.76125268000101</v>
      </c>
      <c r="D71" s="184" t="s">
        <v>48</v>
      </c>
      <c r="E71" s="202"/>
      <c r="F71" s="192">
        <f t="shared" si="2"/>
        <v>3.1020408346802014E-2</v>
      </c>
      <c r="G71" s="191" t="str">
        <f t="shared" ref="G71:G76" si="3">IF($D$77=0,"",IF(D71="[Mark as ND1 if not relevant]","",D71/$D$77))</f>
        <v/>
      </c>
    </row>
    <row r="72" spans="1:7" x14ac:dyDescent="0.3">
      <c r="A72" s="163" t="s">
        <v>85</v>
      </c>
      <c r="B72" s="202" t="s">
        <v>116</v>
      </c>
      <c r="C72" s="184">
        <v>622.61801735999904</v>
      </c>
      <c r="D72" s="184" t="s">
        <v>48</v>
      </c>
      <c r="E72" s="202"/>
      <c r="F72" s="192">
        <f t="shared" si="2"/>
        <v>4.085331662249498E-2</v>
      </c>
      <c r="G72" s="191" t="str">
        <f t="shared" si="3"/>
        <v/>
      </c>
    </row>
    <row r="73" spans="1:7" x14ac:dyDescent="0.3">
      <c r="A73" s="163" t="s">
        <v>86</v>
      </c>
      <c r="B73" s="202" t="s">
        <v>118</v>
      </c>
      <c r="C73" s="184">
        <v>1031.3987818099999</v>
      </c>
      <c r="D73" s="184" t="s">
        <v>48</v>
      </c>
      <c r="E73" s="202"/>
      <c r="F73" s="192">
        <f t="shared" si="2"/>
        <v>6.7675621042904033E-2</v>
      </c>
      <c r="G73" s="191" t="str">
        <f t="shared" si="3"/>
        <v/>
      </c>
    </row>
    <row r="74" spans="1:7" x14ac:dyDescent="0.3">
      <c r="A74" s="163" t="s">
        <v>87</v>
      </c>
      <c r="B74" s="202" t="s">
        <v>120</v>
      </c>
      <c r="C74" s="184">
        <v>948.88635275999695</v>
      </c>
      <c r="D74" s="184" t="s">
        <v>48</v>
      </c>
      <c r="E74" s="202"/>
      <c r="F74" s="192">
        <f t="shared" si="2"/>
        <v>6.2261536812633751E-2</v>
      </c>
      <c r="G74" s="191" t="str">
        <f t="shared" si="3"/>
        <v/>
      </c>
    </row>
    <row r="75" spans="1:7" x14ac:dyDescent="0.3">
      <c r="A75" s="163" t="s">
        <v>88</v>
      </c>
      <c r="B75" s="202" t="s">
        <v>122</v>
      </c>
      <c r="C75" s="184">
        <v>7737.8712979299798</v>
      </c>
      <c r="D75" s="184" t="s">
        <v>48</v>
      </c>
      <c r="E75" s="202"/>
      <c r="F75" s="192">
        <f t="shared" si="2"/>
        <v>0.50772335092203047</v>
      </c>
      <c r="G75" s="191" t="str">
        <f t="shared" si="3"/>
        <v/>
      </c>
    </row>
    <row r="76" spans="1:7" x14ac:dyDescent="0.3">
      <c r="A76" s="163" t="s">
        <v>89</v>
      </c>
      <c r="B76" s="202" t="s">
        <v>124</v>
      </c>
      <c r="C76" s="184">
        <v>4112.05292397003</v>
      </c>
      <c r="D76" s="184" t="s">
        <v>48</v>
      </c>
      <c r="E76" s="202"/>
      <c r="F76" s="192">
        <f t="shared" si="2"/>
        <v>0.26981390738371641</v>
      </c>
      <c r="G76" s="191" t="str">
        <f t="shared" si="3"/>
        <v/>
      </c>
    </row>
    <row r="77" spans="1:7" x14ac:dyDescent="0.3">
      <c r="A77" s="163" t="s">
        <v>90</v>
      </c>
      <c r="B77" s="203" t="s">
        <v>67</v>
      </c>
      <c r="C77" s="194">
        <f>SUM(C70:C76)</f>
        <v>15240.329765960008</v>
      </c>
      <c r="D77" s="194">
        <f>SUM(D70:D76)</f>
        <v>0</v>
      </c>
      <c r="E77" s="178"/>
      <c r="F77" s="204">
        <f>SUM(F70:F76)</f>
        <v>1</v>
      </c>
      <c r="G77" s="195">
        <f>SUM(G70:G76)</f>
        <v>0</v>
      </c>
    </row>
    <row r="78" spans="1:7" x14ac:dyDescent="0.3">
      <c r="A78" s="163" t="s">
        <v>92</v>
      </c>
      <c r="B78" s="205" t="s">
        <v>93</v>
      </c>
      <c r="C78" s="194"/>
      <c r="D78" s="194"/>
      <c r="E78" s="178"/>
      <c r="F78" s="192">
        <f>IF($C$77=0,"",IF(C78="[for completion]","",C78/$C$77))</f>
        <v>0</v>
      </c>
      <c r="G78" s="191" t="str">
        <f t="shared" ref="G78:G87" si="4">IF($D$77=0,"",IF(D78="[for completion]","",D78/$D$77))</f>
        <v/>
      </c>
    </row>
    <row r="79" spans="1:7" x14ac:dyDescent="0.3">
      <c r="A79" s="163" t="s">
        <v>94</v>
      </c>
      <c r="B79" s="205" t="s">
        <v>95</v>
      </c>
      <c r="C79" s="194"/>
      <c r="D79" s="194"/>
      <c r="E79" s="178"/>
      <c r="F79" s="192">
        <f t="shared" ref="F79:F87" si="5">IF($C$77=0,"",IF(C79="[for completion]","",C79/$C$77))</f>
        <v>0</v>
      </c>
      <c r="G79" s="191" t="str">
        <f t="shared" si="4"/>
        <v/>
      </c>
    </row>
    <row r="80" spans="1:7" x14ac:dyDescent="0.3">
      <c r="A80" s="163" t="s">
        <v>96</v>
      </c>
      <c r="B80" s="205" t="s">
        <v>1396</v>
      </c>
      <c r="C80" s="194"/>
      <c r="D80" s="194"/>
      <c r="E80" s="178"/>
      <c r="F80" s="192">
        <f t="shared" si="5"/>
        <v>0</v>
      </c>
      <c r="G80" s="191" t="str">
        <f t="shared" si="4"/>
        <v/>
      </c>
    </row>
    <row r="81" spans="1:7" x14ac:dyDescent="0.3">
      <c r="A81" s="163" t="s">
        <v>97</v>
      </c>
      <c r="B81" s="205" t="s">
        <v>98</v>
      </c>
      <c r="C81" s="194"/>
      <c r="D81" s="194"/>
      <c r="E81" s="178"/>
      <c r="F81" s="192">
        <f t="shared" si="5"/>
        <v>0</v>
      </c>
      <c r="G81" s="191" t="str">
        <f t="shared" si="4"/>
        <v/>
      </c>
    </row>
    <row r="82" spans="1:7" x14ac:dyDescent="0.3">
      <c r="A82" s="163" t="s">
        <v>99</v>
      </c>
      <c r="B82" s="205" t="s">
        <v>1397</v>
      </c>
      <c r="C82" s="194"/>
      <c r="D82" s="194"/>
      <c r="E82" s="178"/>
      <c r="F82" s="192">
        <f t="shared" si="5"/>
        <v>0</v>
      </c>
      <c r="G82" s="191" t="str">
        <f t="shared" si="4"/>
        <v/>
      </c>
    </row>
    <row r="83" spans="1:7" x14ac:dyDescent="0.3">
      <c r="A83" s="163" t="s">
        <v>100</v>
      </c>
      <c r="B83" s="205"/>
      <c r="C83" s="190"/>
      <c r="D83" s="190"/>
      <c r="E83" s="178"/>
      <c r="F83" s="192"/>
      <c r="G83" s="192"/>
    </row>
    <row r="84" spans="1:7" x14ac:dyDescent="0.3">
      <c r="A84" s="163" t="s">
        <v>101</v>
      </c>
      <c r="B84" s="205"/>
      <c r="C84" s="190"/>
      <c r="D84" s="190"/>
      <c r="E84" s="178"/>
      <c r="F84" s="192"/>
      <c r="G84" s="192"/>
    </row>
    <row r="85" spans="1:7" x14ac:dyDescent="0.3">
      <c r="A85" s="163" t="s">
        <v>102</v>
      </c>
      <c r="B85" s="205"/>
      <c r="C85" s="190"/>
      <c r="D85" s="190"/>
      <c r="E85" s="178"/>
      <c r="F85" s="192"/>
      <c r="G85" s="192"/>
    </row>
    <row r="86" spans="1:7" x14ac:dyDescent="0.3">
      <c r="A86" s="163" t="s">
        <v>103</v>
      </c>
      <c r="B86" s="203"/>
      <c r="C86" s="190"/>
      <c r="D86" s="190"/>
      <c r="E86" s="178"/>
      <c r="F86" s="192">
        <f t="shared" si="5"/>
        <v>0</v>
      </c>
      <c r="G86" s="192" t="str">
        <f t="shared" si="4"/>
        <v/>
      </c>
    </row>
    <row r="87" spans="1:7" x14ac:dyDescent="0.3">
      <c r="A87" s="163" t="s">
        <v>1398</v>
      </c>
      <c r="B87" s="205"/>
      <c r="C87" s="190"/>
      <c r="D87" s="190"/>
      <c r="E87" s="178"/>
      <c r="F87" s="192">
        <f t="shared" si="5"/>
        <v>0</v>
      </c>
      <c r="G87" s="192" t="str">
        <f t="shared" si="4"/>
        <v/>
      </c>
    </row>
    <row r="88" spans="1:7" x14ac:dyDescent="0.3">
      <c r="A88" s="180"/>
      <c r="B88" s="181" t="s">
        <v>104</v>
      </c>
      <c r="C88" s="187" t="s">
        <v>105</v>
      </c>
      <c r="D88" s="187" t="s">
        <v>106</v>
      </c>
      <c r="E88" s="182"/>
      <c r="F88" s="183" t="s">
        <v>1399</v>
      </c>
      <c r="G88" s="180" t="s">
        <v>107</v>
      </c>
    </row>
    <row r="89" spans="1:7" x14ac:dyDescent="0.3">
      <c r="A89" s="163" t="s">
        <v>108</v>
      </c>
      <c r="B89" s="178" t="s">
        <v>80</v>
      </c>
      <c r="C89" s="184">
        <v>5.7340083382966096</v>
      </c>
      <c r="D89" s="184">
        <v>6.7340083382966096</v>
      </c>
      <c r="E89" s="174"/>
      <c r="F89" s="206"/>
      <c r="G89" s="207"/>
    </row>
    <row r="90" spans="1:7" x14ac:dyDescent="0.3">
      <c r="B90" s="178"/>
      <c r="C90" s="208"/>
      <c r="D90" s="208"/>
      <c r="E90" s="174"/>
      <c r="F90" s="206"/>
      <c r="G90" s="207"/>
    </row>
    <row r="91" spans="1:7" x14ac:dyDescent="0.3">
      <c r="B91" s="178" t="s">
        <v>109</v>
      </c>
      <c r="C91" s="209"/>
      <c r="D91" s="209"/>
      <c r="E91" s="174"/>
      <c r="F91" s="207"/>
      <c r="G91" s="207"/>
    </row>
    <row r="92" spans="1:7" x14ac:dyDescent="0.3">
      <c r="A92" s="163" t="s">
        <v>110</v>
      </c>
      <c r="B92" s="178" t="s">
        <v>82</v>
      </c>
      <c r="C92" s="208"/>
      <c r="D92" s="208"/>
      <c r="E92" s="174"/>
      <c r="F92" s="207"/>
      <c r="G92" s="207"/>
    </row>
    <row r="93" spans="1:7" x14ac:dyDescent="0.3">
      <c r="A93" s="163" t="s">
        <v>111</v>
      </c>
      <c r="B93" s="202" t="s">
        <v>112</v>
      </c>
      <c r="C93" s="184">
        <v>0</v>
      </c>
      <c r="D93" s="184">
        <v>0</v>
      </c>
      <c r="E93" s="202"/>
      <c r="F93" s="191">
        <f>IF($C$100=0,"",IF(C93="[for completion]","",IF(C93="","",C93/$C$100)))</f>
        <v>0</v>
      </c>
      <c r="G93" s="191">
        <f>IF($D$100=0,"",IF(D93="[Mark as ND1 if not relevant]","",IF(D93="","",D93/$D$100)))</f>
        <v>0</v>
      </c>
    </row>
    <row r="94" spans="1:7" x14ac:dyDescent="0.3">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3">
      <c r="A95" s="163" t="s">
        <v>115</v>
      </c>
      <c r="B95" s="202" t="s">
        <v>116</v>
      </c>
      <c r="C95" s="184">
        <v>0</v>
      </c>
      <c r="D95" s="184">
        <v>0</v>
      </c>
      <c r="E95" s="202"/>
      <c r="F95" s="191">
        <f t="shared" si="6"/>
        <v>0</v>
      </c>
      <c r="G95" s="191">
        <f t="shared" si="7"/>
        <v>0</v>
      </c>
    </row>
    <row r="96" spans="1:7" x14ac:dyDescent="0.3">
      <c r="A96" s="163" t="s">
        <v>117</v>
      </c>
      <c r="B96" s="202" t="s">
        <v>118</v>
      </c>
      <c r="C96" s="184">
        <v>2500</v>
      </c>
      <c r="D96" s="184">
        <v>0</v>
      </c>
      <c r="E96" s="202"/>
      <c r="F96" s="191">
        <f t="shared" si="6"/>
        <v>0.21739130434782608</v>
      </c>
      <c r="G96" s="191">
        <f t="shared" si="7"/>
        <v>0</v>
      </c>
    </row>
    <row r="97" spans="1:7" x14ac:dyDescent="0.3">
      <c r="A97" s="163" t="s">
        <v>119</v>
      </c>
      <c r="B97" s="202" t="s">
        <v>120</v>
      </c>
      <c r="C97" s="184">
        <v>2500</v>
      </c>
      <c r="D97" s="184">
        <v>2500</v>
      </c>
      <c r="E97" s="202"/>
      <c r="F97" s="191">
        <f t="shared" si="6"/>
        <v>0.21739130434782608</v>
      </c>
      <c r="G97" s="191">
        <f t="shared" si="7"/>
        <v>0.21739130434782608</v>
      </c>
    </row>
    <row r="98" spans="1:7" x14ac:dyDescent="0.3">
      <c r="A98" s="163" t="s">
        <v>121</v>
      </c>
      <c r="B98" s="202" t="s">
        <v>122</v>
      </c>
      <c r="C98" s="184">
        <v>6500</v>
      </c>
      <c r="D98" s="184">
        <v>9000</v>
      </c>
      <c r="E98" s="202"/>
      <c r="F98" s="191">
        <f t="shared" si="6"/>
        <v>0.56521739130434778</v>
      </c>
      <c r="G98" s="191">
        <f t="shared" si="7"/>
        <v>0.78260869565217395</v>
      </c>
    </row>
    <row r="99" spans="1:7" x14ac:dyDescent="0.3">
      <c r="A99" s="163" t="s">
        <v>123</v>
      </c>
      <c r="B99" s="202" t="s">
        <v>124</v>
      </c>
      <c r="C99" s="184">
        <v>0</v>
      </c>
      <c r="D99" s="184">
        <v>0</v>
      </c>
      <c r="E99" s="202"/>
      <c r="F99" s="191">
        <f t="shared" si="6"/>
        <v>0</v>
      </c>
      <c r="G99" s="191">
        <f t="shared" si="7"/>
        <v>0</v>
      </c>
    </row>
    <row r="100" spans="1:7" x14ac:dyDescent="0.3">
      <c r="A100" s="163" t="s">
        <v>125</v>
      </c>
      <c r="B100" s="203" t="s">
        <v>67</v>
      </c>
      <c r="C100" s="194">
        <f>SUM(C93:C99)</f>
        <v>11500</v>
      </c>
      <c r="D100" s="194">
        <f>SUM(D93:D99)</f>
        <v>11500</v>
      </c>
      <c r="E100" s="178"/>
      <c r="F100" s="195">
        <f>SUM(F93:F99)</f>
        <v>1</v>
      </c>
      <c r="G100" s="195">
        <f>SUM(G93:G99)</f>
        <v>1</v>
      </c>
    </row>
    <row r="101" spans="1:7" x14ac:dyDescent="0.3">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3">
      <c r="A102" s="163" t="s">
        <v>127</v>
      </c>
      <c r="B102" s="205" t="s">
        <v>95</v>
      </c>
      <c r="C102" s="194"/>
      <c r="D102" s="194"/>
      <c r="E102" s="178"/>
      <c r="F102" s="191">
        <f t="shared" si="8"/>
        <v>0</v>
      </c>
      <c r="G102" s="191">
        <f t="shared" si="9"/>
        <v>0</v>
      </c>
    </row>
    <row r="103" spans="1:7" x14ac:dyDescent="0.3">
      <c r="A103" s="163" t="s">
        <v>128</v>
      </c>
      <c r="B103" s="205" t="s">
        <v>1396</v>
      </c>
      <c r="C103" s="194"/>
      <c r="D103" s="194"/>
      <c r="E103" s="178"/>
      <c r="F103" s="191">
        <f t="shared" si="8"/>
        <v>0</v>
      </c>
      <c r="G103" s="191">
        <f t="shared" si="9"/>
        <v>0</v>
      </c>
    </row>
    <row r="104" spans="1:7" x14ac:dyDescent="0.3">
      <c r="A104" s="163" t="s">
        <v>129</v>
      </c>
      <c r="B104" s="205" t="s">
        <v>98</v>
      </c>
      <c r="C104" s="194"/>
      <c r="D104" s="194"/>
      <c r="E104" s="178"/>
      <c r="F104" s="191">
        <f t="shared" si="8"/>
        <v>0</v>
      </c>
      <c r="G104" s="191">
        <f t="shared" si="9"/>
        <v>0</v>
      </c>
    </row>
    <row r="105" spans="1:7" x14ac:dyDescent="0.3">
      <c r="A105" s="163" t="s">
        <v>130</v>
      </c>
      <c r="B105" s="205" t="s">
        <v>1397</v>
      </c>
      <c r="C105" s="194"/>
      <c r="D105" s="194"/>
      <c r="E105" s="178"/>
      <c r="F105" s="191">
        <f t="shared" si="8"/>
        <v>0</v>
      </c>
      <c r="G105" s="191">
        <f t="shared" si="9"/>
        <v>0</v>
      </c>
    </row>
    <row r="106" spans="1:7" x14ac:dyDescent="0.3">
      <c r="A106" s="163" t="s">
        <v>131</v>
      </c>
      <c r="B106" s="205"/>
      <c r="C106" s="190"/>
      <c r="D106" s="190"/>
      <c r="E106" s="178"/>
      <c r="F106" s="192"/>
      <c r="G106" s="192"/>
    </row>
    <row r="107" spans="1:7" x14ac:dyDescent="0.3">
      <c r="A107" s="163" t="s">
        <v>132</v>
      </c>
      <c r="B107" s="205"/>
      <c r="C107" s="190"/>
      <c r="D107" s="190"/>
      <c r="E107" s="178"/>
      <c r="F107" s="192"/>
      <c r="G107" s="192"/>
    </row>
    <row r="108" spans="1:7" x14ac:dyDescent="0.3">
      <c r="A108" s="163" t="s">
        <v>133</v>
      </c>
      <c r="B108" s="203"/>
      <c r="C108" s="190"/>
      <c r="D108" s="190"/>
      <c r="E108" s="178"/>
      <c r="F108" s="192"/>
      <c r="G108" s="192"/>
    </row>
    <row r="109" spans="1:7" x14ac:dyDescent="0.3">
      <c r="A109" s="163" t="s">
        <v>134</v>
      </c>
      <c r="B109" s="205"/>
      <c r="C109" s="190"/>
      <c r="D109" s="190"/>
      <c r="E109" s="178"/>
      <c r="F109" s="192"/>
      <c r="G109" s="192"/>
    </row>
    <row r="110" spans="1:7" x14ac:dyDescent="0.3">
      <c r="A110" s="163" t="s">
        <v>135</v>
      </c>
      <c r="B110" s="205"/>
      <c r="C110" s="190"/>
      <c r="D110" s="190"/>
      <c r="E110" s="178"/>
      <c r="F110" s="192"/>
      <c r="G110" s="192"/>
    </row>
    <row r="111" spans="1:7" x14ac:dyDescent="0.3">
      <c r="A111" s="180"/>
      <c r="B111" s="210" t="s">
        <v>1400</v>
      </c>
      <c r="C111" s="183" t="s">
        <v>136</v>
      </c>
      <c r="D111" s="183" t="s">
        <v>137</v>
      </c>
      <c r="E111" s="182"/>
      <c r="F111" s="183" t="s">
        <v>138</v>
      </c>
      <c r="G111" s="183" t="s">
        <v>139</v>
      </c>
    </row>
    <row r="112" spans="1:7" x14ac:dyDescent="0.3">
      <c r="A112" s="163" t="s">
        <v>140</v>
      </c>
      <c r="B112" s="178" t="s">
        <v>1</v>
      </c>
      <c r="C112" s="184">
        <v>15240.329765960099</v>
      </c>
      <c r="D112" s="184">
        <v>0</v>
      </c>
      <c r="E112" s="192"/>
      <c r="F112" s="191">
        <f>IF($C$127=0,"",IF(C112="[for completion]","",IF(C112="","",C112/$C$127)))</f>
        <v>1</v>
      </c>
      <c r="G112" s="191" t="str">
        <f>IF($D$129=0,"",IF(D112="[for completion]","",IF(D112="","",D112/$D$129)))</f>
        <v/>
      </c>
    </row>
    <row r="113" spans="1:7" x14ac:dyDescent="0.3">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3">
      <c r="A114" s="163" t="s">
        <v>144</v>
      </c>
      <c r="B114" s="178" t="s">
        <v>145</v>
      </c>
      <c r="C114" s="184">
        <v>0</v>
      </c>
      <c r="D114" s="184">
        <v>0</v>
      </c>
      <c r="E114" s="192"/>
      <c r="F114" s="191">
        <f t="shared" si="10"/>
        <v>0</v>
      </c>
      <c r="G114" s="191" t="str">
        <f t="shared" si="11"/>
        <v/>
      </c>
    </row>
    <row r="115" spans="1:7" x14ac:dyDescent="0.3">
      <c r="A115" s="163" t="s">
        <v>146</v>
      </c>
      <c r="B115" s="178" t="s">
        <v>147</v>
      </c>
      <c r="C115" s="184">
        <v>0</v>
      </c>
      <c r="D115" s="184">
        <v>0</v>
      </c>
      <c r="E115" s="192"/>
      <c r="F115" s="191">
        <f t="shared" si="10"/>
        <v>0</v>
      </c>
      <c r="G115" s="191" t="str">
        <f t="shared" si="11"/>
        <v/>
      </c>
    </row>
    <row r="116" spans="1:7" x14ac:dyDescent="0.3">
      <c r="A116" s="163" t="s">
        <v>148</v>
      </c>
      <c r="B116" s="178" t="s">
        <v>149</v>
      </c>
      <c r="C116" s="184">
        <v>0</v>
      </c>
      <c r="D116" s="184">
        <v>0</v>
      </c>
      <c r="E116" s="192"/>
      <c r="F116" s="191">
        <f t="shared" si="10"/>
        <v>0</v>
      </c>
      <c r="G116" s="191" t="str">
        <f t="shared" si="11"/>
        <v/>
      </c>
    </row>
    <row r="117" spans="1:7" x14ac:dyDescent="0.3">
      <c r="A117" s="163" t="s">
        <v>150</v>
      </c>
      <c r="B117" s="178" t="s">
        <v>151</v>
      </c>
      <c r="C117" s="184">
        <v>0</v>
      </c>
      <c r="D117" s="184">
        <v>0</v>
      </c>
      <c r="E117" s="178"/>
      <c r="F117" s="191">
        <f t="shared" si="10"/>
        <v>0</v>
      </c>
      <c r="G117" s="191" t="str">
        <f t="shared" si="11"/>
        <v/>
      </c>
    </row>
    <row r="118" spans="1:7" x14ac:dyDescent="0.3">
      <c r="A118" s="163" t="s">
        <v>152</v>
      </c>
      <c r="B118" s="178" t="s">
        <v>153</v>
      </c>
      <c r="C118" s="184">
        <v>0</v>
      </c>
      <c r="D118" s="184">
        <v>0</v>
      </c>
      <c r="E118" s="178"/>
      <c r="F118" s="191">
        <f t="shared" si="10"/>
        <v>0</v>
      </c>
      <c r="G118" s="191" t="str">
        <f t="shared" si="11"/>
        <v/>
      </c>
    </row>
    <row r="119" spans="1:7" x14ac:dyDescent="0.3">
      <c r="A119" s="163" t="s">
        <v>154</v>
      </c>
      <c r="B119" s="178" t="s">
        <v>155</v>
      </c>
      <c r="C119" s="184">
        <v>0</v>
      </c>
      <c r="D119" s="184">
        <v>0</v>
      </c>
      <c r="E119" s="178"/>
      <c r="F119" s="191">
        <f t="shared" si="10"/>
        <v>0</v>
      </c>
      <c r="G119" s="191" t="str">
        <f t="shared" si="11"/>
        <v/>
      </c>
    </row>
    <row r="120" spans="1:7" x14ac:dyDescent="0.3">
      <c r="A120" s="163" t="s">
        <v>156</v>
      </c>
      <c r="B120" s="178" t="s">
        <v>157</v>
      </c>
      <c r="C120" s="184">
        <v>0</v>
      </c>
      <c r="D120" s="184">
        <v>0</v>
      </c>
      <c r="E120" s="178"/>
      <c r="F120" s="191">
        <f t="shared" si="10"/>
        <v>0</v>
      </c>
      <c r="G120" s="191" t="str">
        <f t="shared" si="11"/>
        <v/>
      </c>
    </row>
    <row r="121" spans="1:7" x14ac:dyDescent="0.3">
      <c r="A121" s="163" t="s">
        <v>158</v>
      </c>
      <c r="B121" s="178" t="s">
        <v>159</v>
      </c>
      <c r="C121" s="184">
        <v>0</v>
      </c>
      <c r="D121" s="184">
        <v>0</v>
      </c>
      <c r="E121" s="178"/>
      <c r="F121" s="191">
        <f t="shared" si="10"/>
        <v>0</v>
      </c>
      <c r="G121" s="191" t="str">
        <f t="shared" si="11"/>
        <v/>
      </c>
    </row>
    <row r="122" spans="1:7" x14ac:dyDescent="0.3">
      <c r="A122" s="163" t="s">
        <v>160</v>
      </c>
      <c r="B122" s="178" t="s">
        <v>161</v>
      </c>
      <c r="C122" s="184">
        <v>0</v>
      </c>
      <c r="D122" s="184">
        <v>0</v>
      </c>
      <c r="E122" s="178"/>
      <c r="F122" s="191">
        <f t="shared" si="10"/>
        <v>0</v>
      </c>
      <c r="G122" s="191" t="str">
        <f t="shared" si="11"/>
        <v/>
      </c>
    </row>
    <row r="123" spans="1:7" x14ac:dyDescent="0.3">
      <c r="A123" s="163" t="s">
        <v>162</v>
      </c>
      <c r="B123" s="178" t="s">
        <v>163</v>
      </c>
      <c r="C123" s="184">
        <v>0</v>
      </c>
      <c r="D123" s="184">
        <v>0</v>
      </c>
      <c r="E123" s="178"/>
      <c r="F123" s="191">
        <f t="shared" si="10"/>
        <v>0</v>
      </c>
      <c r="G123" s="191" t="str">
        <f t="shared" si="11"/>
        <v/>
      </c>
    </row>
    <row r="124" spans="1:7" x14ac:dyDescent="0.3">
      <c r="A124" s="163" t="s">
        <v>164</v>
      </c>
      <c r="B124" s="202" t="s">
        <v>165</v>
      </c>
      <c r="C124" s="184">
        <v>0</v>
      </c>
      <c r="D124" s="184">
        <v>0</v>
      </c>
      <c r="E124" s="178"/>
      <c r="F124" s="191">
        <f t="shared" si="10"/>
        <v>0</v>
      </c>
      <c r="G124" s="191" t="str">
        <f t="shared" si="11"/>
        <v/>
      </c>
    </row>
    <row r="125" spans="1:7" x14ac:dyDescent="0.3">
      <c r="A125" s="163" t="s">
        <v>166</v>
      </c>
      <c r="B125" s="178" t="s">
        <v>167</v>
      </c>
      <c r="C125" s="184">
        <v>0</v>
      </c>
      <c r="D125" s="184">
        <v>0</v>
      </c>
      <c r="E125" s="178"/>
      <c r="F125" s="191">
        <f t="shared" si="10"/>
        <v>0</v>
      </c>
      <c r="G125" s="191" t="str">
        <f t="shared" si="11"/>
        <v/>
      </c>
    </row>
    <row r="126" spans="1:7" x14ac:dyDescent="0.3">
      <c r="A126" s="163" t="s">
        <v>168</v>
      </c>
      <c r="B126" s="178" t="s">
        <v>65</v>
      </c>
      <c r="C126" s="184">
        <v>0</v>
      </c>
      <c r="D126" s="184">
        <v>0</v>
      </c>
      <c r="E126" s="178"/>
      <c r="F126" s="191">
        <f t="shared" si="10"/>
        <v>0</v>
      </c>
      <c r="G126" s="191" t="str">
        <f t="shared" si="11"/>
        <v/>
      </c>
    </row>
    <row r="127" spans="1:7" x14ac:dyDescent="0.3">
      <c r="A127" s="163" t="s">
        <v>169</v>
      </c>
      <c r="B127" s="178" t="s">
        <v>67</v>
      </c>
      <c r="C127" s="184">
        <v>15240.329765960099</v>
      </c>
      <c r="D127" s="184">
        <v>0</v>
      </c>
      <c r="E127" s="178"/>
      <c r="F127" s="211">
        <f>SUM(F112:F126)</f>
        <v>1</v>
      </c>
      <c r="G127" s="211">
        <f>SUM(G112:G126)</f>
        <v>0</v>
      </c>
    </row>
    <row r="128" spans="1:7" x14ac:dyDescent="0.3">
      <c r="A128" s="163" t="s">
        <v>170</v>
      </c>
      <c r="B128" s="196" t="s">
        <v>171</v>
      </c>
      <c r="C128" s="184">
        <v>0</v>
      </c>
      <c r="D128" s="184">
        <v>0</v>
      </c>
      <c r="E128" s="178"/>
      <c r="F128" s="191" t="str">
        <f t="shared" ref="F128" si="12">IF($C$129=0,"",IF(C128="[for completion]","",IF(C128="","",C128/$C$129)))</f>
        <v/>
      </c>
      <c r="G128" s="191" t="str">
        <f t="shared" si="11"/>
        <v/>
      </c>
    </row>
    <row r="129" spans="1:7" x14ac:dyDescent="0.3">
      <c r="A129" s="163" t="s">
        <v>172</v>
      </c>
      <c r="B129" s="196" t="s">
        <v>171</v>
      </c>
      <c r="C129" s="184">
        <v>0</v>
      </c>
      <c r="D129" s="184">
        <v>0</v>
      </c>
      <c r="E129" s="178"/>
    </row>
    <row r="130" spans="1:7" x14ac:dyDescent="0.3">
      <c r="A130" s="163" t="s">
        <v>173</v>
      </c>
      <c r="B130" s="196" t="s">
        <v>171</v>
      </c>
      <c r="C130" s="184">
        <v>0</v>
      </c>
      <c r="D130" s="184">
        <v>0</v>
      </c>
      <c r="E130" s="178"/>
      <c r="F130" s="191" t="str">
        <f>IF($C$129=0,"",IF(C130="[for completion]","",IF(C130="","",C130/$C$129)))</f>
        <v/>
      </c>
      <c r="G130" s="191" t="str">
        <f>IF($D$129=0,"",IF(D130="[for completion]","",IF(D130="","",D130/$D$129)))</f>
        <v/>
      </c>
    </row>
    <row r="131" spans="1:7" x14ac:dyDescent="0.3">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3">
      <c r="A132" s="163" t="s">
        <v>175</v>
      </c>
      <c r="B132" s="196" t="s">
        <v>171</v>
      </c>
      <c r="C132" s="184">
        <v>0</v>
      </c>
      <c r="D132" s="184">
        <v>0</v>
      </c>
      <c r="E132" s="178"/>
      <c r="F132" s="191" t="str">
        <f t="shared" si="13"/>
        <v/>
      </c>
      <c r="G132" s="191" t="str">
        <f t="shared" si="14"/>
        <v/>
      </c>
    </row>
    <row r="133" spans="1:7" x14ac:dyDescent="0.3">
      <c r="A133" s="163" t="s">
        <v>176</v>
      </c>
      <c r="B133" s="196" t="s">
        <v>171</v>
      </c>
      <c r="C133" s="184">
        <v>0</v>
      </c>
      <c r="D133" s="184">
        <v>0</v>
      </c>
      <c r="E133" s="178"/>
      <c r="F133" s="191" t="str">
        <f t="shared" si="13"/>
        <v/>
      </c>
      <c r="G133" s="191" t="str">
        <f t="shared" si="14"/>
        <v/>
      </c>
    </row>
    <row r="134" spans="1:7" x14ac:dyDescent="0.3">
      <c r="A134" s="163" t="s">
        <v>177</v>
      </c>
      <c r="B134" s="196" t="s">
        <v>171</v>
      </c>
      <c r="C134" s="184">
        <v>0</v>
      </c>
      <c r="D134" s="184">
        <v>0</v>
      </c>
      <c r="E134" s="178"/>
      <c r="F134" s="191" t="str">
        <f t="shared" si="13"/>
        <v/>
      </c>
      <c r="G134" s="191" t="str">
        <f t="shared" si="14"/>
        <v/>
      </c>
    </row>
    <row r="135" spans="1:7" x14ac:dyDescent="0.3">
      <c r="A135" s="163" t="s">
        <v>178</v>
      </c>
      <c r="B135" s="196" t="s">
        <v>171</v>
      </c>
      <c r="C135" s="184">
        <v>0</v>
      </c>
      <c r="D135" s="184">
        <v>0</v>
      </c>
      <c r="E135" s="178"/>
      <c r="F135" s="191" t="str">
        <f t="shared" si="13"/>
        <v/>
      </c>
      <c r="G135" s="191" t="str">
        <f t="shared" si="14"/>
        <v/>
      </c>
    </row>
    <row r="136" spans="1:7" x14ac:dyDescent="0.3">
      <c r="A136" s="163" t="s">
        <v>179</v>
      </c>
      <c r="B136" s="196" t="s">
        <v>171</v>
      </c>
      <c r="C136" s="184">
        <v>0</v>
      </c>
      <c r="D136" s="184">
        <v>0</v>
      </c>
      <c r="E136" s="178"/>
      <c r="F136" s="191" t="str">
        <f t="shared" si="13"/>
        <v/>
      </c>
      <c r="G136" s="191" t="str">
        <f t="shared" si="14"/>
        <v/>
      </c>
    </row>
    <row r="137" spans="1:7" x14ac:dyDescent="0.3">
      <c r="A137" s="180"/>
      <c r="B137" s="181" t="s">
        <v>180</v>
      </c>
      <c r="C137" s="183" t="s">
        <v>136</v>
      </c>
      <c r="D137" s="183" t="s">
        <v>137</v>
      </c>
      <c r="E137" s="182"/>
      <c r="F137" s="183" t="s">
        <v>138</v>
      </c>
      <c r="G137" s="183" t="s">
        <v>139</v>
      </c>
    </row>
    <row r="138" spans="1:7" x14ac:dyDescent="0.3">
      <c r="A138" s="163" t="s">
        <v>181</v>
      </c>
      <c r="B138" s="178" t="s">
        <v>1</v>
      </c>
      <c r="C138" s="184">
        <v>11500</v>
      </c>
      <c r="D138" s="184">
        <v>0</v>
      </c>
      <c r="E138" s="192"/>
      <c r="F138" s="191">
        <f>IF($C$153=0,"",IF(C138="[for completion]","",IF(C138="","",C138/$C$153)))</f>
        <v>1</v>
      </c>
      <c r="G138" s="191" t="str">
        <f>IF($D$155=0,"",IF(D138="[for completion]","",IF(D138="","",D138/$D$155)))</f>
        <v/>
      </c>
    </row>
    <row r="139" spans="1:7" x14ac:dyDescent="0.3">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3">
      <c r="A140" s="163" t="s">
        <v>183</v>
      </c>
      <c r="B140" s="178" t="s">
        <v>145</v>
      </c>
      <c r="C140" s="184">
        <v>0</v>
      </c>
      <c r="D140" s="184">
        <v>0</v>
      </c>
      <c r="E140" s="192"/>
      <c r="F140" s="191">
        <f t="shared" si="15"/>
        <v>0</v>
      </c>
      <c r="G140" s="191" t="str">
        <f t="shared" si="16"/>
        <v/>
      </c>
    </row>
    <row r="141" spans="1:7" x14ac:dyDescent="0.3">
      <c r="A141" s="163" t="s">
        <v>184</v>
      </c>
      <c r="B141" s="178" t="s">
        <v>147</v>
      </c>
      <c r="C141" s="184">
        <v>0</v>
      </c>
      <c r="D141" s="184">
        <v>0</v>
      </c>
      <c r="E141" s="192"/>
      <c r="F141" s="191">
        <f t="shared" si="15"/>
        <v>0</v>
      </c>
      <c r="G141" s="191" t="str">
        <f t="shared" si="16"/>
        <v/>
      </c>
    </row>
    <row r="142" spans="1:7" x14ac:dyDescent="0.3">
      <c r="A142" s="163" t="s">
        <v>185</v>
      </c>
      <c r="B142" s="178" t="s">
        <v>149</v>
      </c>
      <c r="C142" s="184">
        <v>0</v>
      </c>
      <c r="D142" s="184">
        <v>0</v>
      </c>
      <c r="E142" s="192"/>
      <c r="F142" s="191">
        <f t="shared" si="15"/>
        <v>0</v>
      </c>
      <c r="G142" s="191" t="str">
        <f t="shared" si="16"/>
        <v/>
      </c>
    </row>
    <row r="143" spans="1:7" x14ac:dyDescent="0.3">
      <c r="A143" s="163" t="s">
        <v>186</v>
      </c>
      <c r="B143" s="178" t="s">
        <v>151</v>
      </c>
      <c r="C143" s="184">
        <v>0</v>
      </c>
      <c r="D143" s="184">
        <v>0</v>
      </c>
      <c r="E143" s="178"/>
      <c r="F143" s="191">
        <f t="shared" si="15"/>
        <v>0</v>
      </c>
      <c r="G143" s="191" t="str">
        <f t="shared" si="16"/>
        <v/>
      </c>
    </row>
    <row r="144" spans="1:7" x14ac:dyDescent="0.3">
      <c r="A144" s="163" t="s">
        <v>187</v>
      </c>
      <c r="B144" s="178" t="s">
        <v>153</v>
      </c>
      <c r="C144" s="184">
        <v>0</v>
      </c>
      <c r="D144" s="184">
        <v>0</v>
      </c>
      <c r="E144" s="178"/>
      <c r="F144" s="191">
        <f t="shared" si="15"/>
        <v>0</v>
      </c>
      <c r="G144" s="191" t="str">
        <f t="shared" si="16"/>
        <v/>
      </c>
    </row>
    <row r="145" spans="1:7" x14ac:dyDescent="0.3">
      <c r="A145" s="163" t="s">
        <v>188</v>
      </c>
      <c r="B145" s="178" t="s">
        <v>155</v>
      </c>
      <c r="C145" s="184">
        <v>0</v>
      </c>
      <c r="D145" s="184">
        <v>0</v>
      </c>
      <c r="E145" s="178"/>
      <c r="F145" s="191">
        <f t="shared" si="15"/>
        <v>0</v>
      </c>
      <c r="G145" s="191" t="str">
        <f t="shared" si="16"/>
        <v/>
      </c>
    </row>
    <row r="146" spans="1:7" x14ac:dyDescent="0.3">
      <c r="A146" s="163" t="s">
        <v>189</v>
      </c>
      <c r="B146" s="178" t="s">
        <v>157</v>
      </c>
      <c r="C146" s="184">
        <v>0</v>
      </c>
      <c r="D146" s="184">
        <v>0</v>
      </c>
      <c r="E146" s="178"/>
      <c r="F146" s="191">
        <f t="shared" si="15"/>
        <v>0</v>
      </c>
      <c r="G146" s="191" t="str">
        <f t="shared" si="16"/>
        <v/>
      </c>
    </row>
    <row r="147" spans="1:7" x14ac:dyDescent="0.3">
      <c r="A147" s="163" t="s">
        <v>190</v>
      </c>
      <c r="B147" s="178" t="s">
        <v>159</v>
      </c>
      <c r="C147" s="184">
        <v>0</v>
      </c>
      <c r="D147" s="184">
        <v>0</v>
      </c>
      <c r="E147" s="178"/>
      <c r="F147" s="191">
        <f t="shared" si="15"/>
        <v>0</v>
      </c>
      <c r="G147" s="191" t="str">
        <f t="shared" si="16"/>
        <v/>
      </c>
    </row>
    <row r="148" spans="1:7" x14ac:dyDescent="0.3">
      <c r="A148" s="163" t="s">
        <v>191</v>
      </c>
      <c r="B148" s="178" t="s">
        <v>161</v>
      </c>
      <c r="C148" s="184">
        <v>0</v>
      </c>
      <c r="D148" s="184">
        <v>0</v>
      </c>
      <c r="E148" s="178"/>
      <c r="F148" s="191">
        <f t="shared" si="15"/>
        <v>0</v>
      </c>
      <c r="G148" s="191" t="str">
        <f t="shared" si="16"/>
        <v/>
      </c>
    </row>
    <row r="149" spans="1:7" x14ac:dyDescent="0.3">
      <c r="A149" s="163" t="s">
        <v>192</v>
      </c>
      <c r="B149" s="178" t="s">
        <v>163</v>
      </c>
      <c r="C149" s="184">
        <v>0</v>
      </c>
      <c r="D149" s="184">
        <v>0</v>
      </c>
      <c r="E149" s="178"/>
      <c r="F149" s="191">
        <f t="shared" si="15"/>
        <v>0</v>
      </c>
      <c r="G149" s="191" t="str">
        <f t="shared" si="16"/>
        <v/>
      </c>
    </row>
    <row r="150" spans="1:7" x14ac:dyDescent="0.3">
      <c r="A150" s="163" t="s">
        <v>193</v>
      </c>
      <c r="B150" s="202" t="s">
        <v>165</v>
      </c>
      <c r="C150" s="184">
        <v>0</v>
      </c>
      <c r="D150" s="184">
        <v>0</v>
      </c>
      <c r="E150" s="178"/>
      <c r="F150" s="191">
        <f t="shared" si="15"/>
        <v>0</v>
      </c>
      <c r="G150" s="191" t="str">
        <f t="shared" si="16"/>
        <v/>
      </c>
    </row>
    <row r="151" spans="1:7" x14ac:dyDescent="0.3">
      <c r="A151" s="163" t="s">
        <v>194</v>
      </c>
      <c r="B151" s="178" t="s">
        <v>167</v>
      </c>
      <c r="C151" s="184">
        <v>0</v>
      </c>
      <c r="D151" s="184">
        <v>0</v>
      </c>
      <c r="E151" s="178"/>
      <c r="F151" s="191">
        <f t="shared" si="15"/>
        <v>0</v>
      </c>
      <c r="G151" s="191" t="str">
        <f t="shared" si="16"/>
        <v/>
      </c>
    </row>
    <row r="152" spans="1:7" x14ac:dyDescent="0.3">
      <c r="A152" s="163" t="s">
        <v>195</v>
      </c>
      <c r="B152" s="178" t="s">
        <v>65</v>
      </c>
      <c r="C152" s="184">
        <v>0</v>
      </c>
      <c r="D152" s="184">
        <v>0</v>
      </c>
      <c r="E152" s="178"/>
      <c r="F152" s="191">
        <f t="shared" si="15"/>
        <v>0</v>
      </c>
      <c r="G152" s="191" t="str">
        <f t="shared" si="16"/>
        <v/>
      </c>
    </row>
    <row r="153" spans="1:7" x14ac:dyDescent="0.3">
      <c r="A153" s="163" t="s">
        <v>196</v>
      </c>
      <c r="B153" s="178" t="s">
        <v>67</v>
      </c>
      <c r="C153" s="184">
        <v>11500</v>
      </c>
      <c r="D153" s="184">
        <v>0</v>
      </c>
      <c r="E153" s="178"/>
      <c r="F153" s="211">
        <f>SUM(F138:F152)</f>
        <v>1</v>
      </c>
      <c r="G153" s="211">
        <f>SUM(G138:G152)</f>
        <v>0</v>
      </c>
    </row>
    <row r="154" spans="1:7" x14ac:dyDescent="0.3">
      <c r="A154" s="163" t="s">
        <v>197</v>
      </c>
      <c r="B154" s="203" t="s">
        <v>171</v>
      </c>
      <c r="C154" s="184">
        <v>0</v>
      </c>
      <c r="D154" s="184">
        <v>0</v>
      </c>
      <c r="E154" s="178"/>
      <c r="F154" s="191" t="str">
        <f t="shared" ref="F154" si="17">IF($C$155=0,"",IF(C154="[for completion]","",IF(C154="","",C154/$C$155)))</f>
        <v/>
      </c>
      <c r="G154" s="191" t="str">
        <f t="shared" si="16"/>
        <v/>
      </c>
    </row>
    <row r="155" spans="1:7" x14ac:dyDescent="0.3">
      <c r="A155" s="163" t="s">
        <v>198</v>
      </c>
      <c r="B155" s="203" t="s">
        <v>171</v>
      </c>
      <c r="C155" s="184">
        <v>0</v>
      </c>
      <c r="D155" s="184">
        <v>0</v>
      </c>
      <c r="E155" s="178"/>
    </row>
    <row r="156" spans="1:7" x14ac:dyDescent="0.3">
      <c r="A156" s="163" t="s">
        <v>199</v>
      </c>
      <c r="B156" s="196" t="s">
        <v>171</v>
      </c>
      <c r="C156" s="184">
        <v>0</v>
      </c>
      <c r="D156" s="184">
        <v>0</v>
      </c>
      <c r="E156" s="178"/>
      <c r="F156" s="191" t="str">
        <f>IF($C$155=0,"",IF(C156="[for completion]","",IF(C156="","",C156/$C$155)))</f>
        <v/>
      </c>
      <c r="G156" s="191" t="str">
        <f>IF($D$155=0,"",IF(D156="[for completion]","",IF(D156="","",D156/$D$155)))</f>
        <v/>
      </c>
    </row>
    <row r="157" spans="1:7" x14ac:dyDescent="0.3">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3">
      <c r="A158" s="163" t="s">
        <v>201</v>
      </c>
      <c r="B158" s="196" t="s">
        <v>171</v>
      </c>
      <c r="C158" s="184">
        <v>0</v>
      </c>
      <c r="D158" s="184">
        <v>0</v>
      </c>
      <c r="E158" s="178"/>
      <c r="F158" s="191" t="str">
        <f t="shared" si="18"/>
        <v/>
      </c>
      <c r="G158" s="191" t="str">
        <f t="shared" si="19"/>
        <v/>
      </c>
    </row>
    <row r="159" spans="1:7" x14ac:dyDescent="0.3">
      <c r="A159" s="163" t="s">
        <v>202</v>
      </c>
      <c r="B159" s="196" t="s">
        <v>171</v>
      </c>
      <c r="C159" s="184">
        <v>0</v>
      </c>
      <c r="D159" s="184">
        <v>0</v>
      </c>
      <c r="E159" s="178"/>
      <c r="F159" s="191" t="str">
        <f t="shared" si="18"/>
        <v/>
      </c>
      <c r="G159" s="191" t="str">
        <f t="shared" si="19"/>
        <v/>
      </c>
    </row>
    <row r="160" spans="1:7" x14ac:dyDescent="0.3">
      <c r="A160" s="163" t="s">
        <v>203</v>
      </c>
      <c r="B160" s="196" t="s">
        <v>171</v>
      </c>
      <c r="C160" s="184">
        <v>0</v>
      </c>
      <c r="D160" s="184">
        <v>0</v>
      </c>
      <c r="E160" s="178"/>
      <c r="F160" s="191" t="str">
        <f t="shared" si="18"/>
        <v/>
      </c>
      <c r="G160" s="191" t="str">
        <f t="shared" si="19"/>
        <v/>
      </c>
    </row>
    <row r="161" spans="1:7" x14ac:dyDescent="0.3">
      <c r="A161" s="163" t="s">
        <v>204</v>
      </c>
      <c r="B161" s="196" t="s">
        <v>171</v>
      </c>
      <c r="C161" s="184">
        <v>0</v>
      </c>
      <c r="D161" s="184">
        <v>0</v>
      </c>
      <c r="E161" s="178"/>
      <c r="F161" s="191" t="str">
        <f t="shared" si="18"/>
        <v/>
      </c>
      <c r="G161" s="191" t="str">
        <f t="shared" si="19"/>
        <v/>
      </c>
    </row>
    <row r="162" spans="1:7" x14ac:dyDescent="0.3">
      <c r="A162" s="163" t="s">
        <v>205</v>
      </c>
      <c r="B162" s="196" t="s">
        <v>171</v>
      </c>
      <c r="C162" s="184">
        <v>0</v>
      </c>
      <c r="D162" s="184">
        <v>0</v>
      </c>
      <c r="E162" s="178"/>
      <c r="F162" s="191" t="str">
        <f t="shared" si="18"/>
        <v/>
      </c>
      <c r="G162" s="191" t="str">
        <f t="shared" si="19"/>
        <v/>
      </c>
    </row>
    <row r="163" spans="1:7" x14ac:dyDescent="0.3">
      <c r="A163" s="180"/>
      <c r="B163" s="181" t="s">
        <v>206</v>
      </c>
      <c r="C163" s="187" t="s">
        <v>136</v>
      </c>
      <c r="D163" s="187" t="s">
        <v>137</v>
      </c>
      <c r="E163" s="182"/>
      <c r="F163" s="187" t="s">
        <v>138</v>
      </c>
      <c r="G163" s="187" t="s">
        <v>139</v>
      </c>
    </row>
    <row r="164" spans="1:7" x14ac:dyDescent="0.3">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3">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3">
      <c r="A166" s="163" t="s">
        <v>211</v>
      </c>
      <c r="B166" s="156" t="s">
        <v>65</v>
      </c>
      <c r="C166" s="184">
        <v>0</v>
      </c>
      <c r="D166" s="184">
        <f t="shared" si="20"/>
        <v>0</v>
      </c>
      <c r="E166" s="212"/>
      <c r="F166" s="191">
        <f t="shared" si="21"/>
        <v>0</v>
      </c>
      <c r="G166" s="191">
        <f t="shared" si="22"/>
        <v>0</v>
      </c>
    </row>
    <row r="167" spans="1:7" x14ac:dyDescent="0.3">
      <c r="A167" s="163" t="s">
        <v>212</v>
      </c>
      <c r="B167" s="213" t="s">
        <v>67</v>
      </c>
      <c r="C167" s="214">
        <f>SUM(C164:C166)</f>
        <v>11500</v>
      </c>
      <c r="D167" s="214">
        <f>SUM(D164:D166)</f>
        <v>11500</v>
      </c>
      <c r="E167" s="212"/>
      <c r="F167" s="215">
        <f>SUM(F164:F166)</f>
        <v>1</v>
      </c>
      <c r="G167" s="215">
        <f>SUM(G164:G166)</f>
        <v>1</v>
      </c>
    </row>
    <row r="168" spans="1:7" x14ac:dyDescent="0.3">
      <c r="A168" s="163" t="s">
        <v>213</v>
      </c>
      <c r="B168" s="213"/>
      <c r="C168" s="214"/>
      <c r="D168" s="214"/>
      <c r="E168" s="212"/>
      <c r="F168" s="212"/>
      <c r="G168" s="202"/>
    </row>
    <row r="169" spans="1:7" x14ac:dyDescent="0.3">
      <c r="A169" s="163" t="s">
        <v>214</v>
      </c>
      <c r="B169" s="213"/>
      <c r="C169" s="214"/>
      <c r="D169" s="214"/>
      <c r="E169" s="212"/>
      <c r="F169" s="212"/>
      <c r="G169" s="202"/>
    </row>
    <row r="170" spans="1:7" x14ac:dyDescent="0.3">
      <c r="A170" s="163" t="s">
        <v>215</v>
      </c>
      <c r="B170" s="213"/>
      <c r="C170" s="214"/>
      <c r="D170" s="214"/>
      <c r="E170" s="212"/>
      <c r="F170" s="212"/>
      <c r="G170" s="202"/>
    </row>
    <row r="171" spans="1:7" x14ac:dyDescent="0.3">
      <c r="A171" s="163" t="s">
        <v>216</v>
      </c>
      <c r="B171" s="213"/>
      <c r="C171" s="214"/>
      <c r="D171" s="214"/>
      <c r="E171" s="212"/>
      <c r="F171" s="212"/>
      <c r="G171" s="202"/>
    </row>
    <row r="172" spans="1:7" x14ac:dyDescent="0.3">
      <c r="A172" s="163" t="s">
        <v>217</v>
      </c>
      <c r="B172" s="213"/>
      <c r="C172" s="214"/>
      <c r="D172" s="214"/>
      <c r="E172" s="212"/>
      <c r="F172" s="212"/>
      <c r="G172" s="202"/>
    </row>
    <row r="173" spans="1:7" x14ac:dyDescent="0.3">
      <c r="A173" s="180"/>
      <c r="B173" s="181" t="s">
        <v>218</v>
      </c>
      <c r="C173" s="180" t="s">
        <v>136</v>
      </c>
      <c r="D173" s="180"/>
      <c r="E173" s="182"/>
      <c r="F173" s="183" t="s">
        <v>219</v>
      </c>
      <c r="G173" s="183"/>
    </row>
    <row r="174" spans="1:7" x14ac:dyDescent="0.3">
      <c r="A174" s="163" t="s">
        <v>220</v>
      </c>
      <c r="B174" s="178" t="s">
        <v>221</v>
      </c>
      <c r="C174" s="184">
        <v>0</v>
      </c>
      <c r="D174" s="174"/>
      <c r="E174" s="166"/>
      <c r="F174" s="191">
        <f>IF($C$179=0,"",IF(C174="[for completion]","",C174/$C$179))</f>
        <v>0</v>
      </c>
      <c r="G174" s="192"/>
    </row>
    <row r="175" spans="1:7" ht="29" x14ac:dyDescent="0.3">
      <c r="A175" s="163" t="s">
        <v>222</v>
      </c>
      <c r="B175" s="178" t="s">
        <v>223</v>
      </c>
      <c r="C175" s="184">
        <v>91.5</v>
      </c>
      <c r="E175" s="198"/>
      <c r="F175" s="191">
        <f>IF($C$179=0,"",IF(C175="[for completion]","",C175/$C$179))</f>
        <v>1</v>
      </c>
      <c r="G175" s="192"/>
    </row>
    <row r="176" spans="1:7" x14ac:dyDescent="0.3">
      <c r="A176" s="163" t="s">
        <v>224</v>
      </c>
      <c r="B176" s="178" t="s">
        <v>225</v>
      </c>
      <c r="C176" s="184">
        <v>0</v>
      </c>
      <c r="E176" s="198"/>
      <c r="F176" s="191"/>
      <c r="G176" s="192"/>
    </row>
    <row r="177" spans="1:7" x14ac:dyDescent="0.3">
      <c r="A177" s="163" t="s">
        <v>226</v>
      </c>
      <c r="B177" s="178" t="s">
        <v>227</v>
      </c>
      <c r="C177" s="184">
        <v>0</v>
      </c>
      <c r="E177" s="198"/>
      <c r="F177" s="191">
        <f t="shared" ref="F177:F187" si="23">IF($C$179=0,"",IF(C177="[for completion]","",C177/$C$179))</f>
        <v>0</v>
      </c>
      <c r="G177" s="192"/>
    </row>
    <row r="178" spans="1:7" x14ac:dyDescent="0.3">
      <c r="A178" s="163" t="s">
        <v>228</v>
      </c>
      <c r="B178" s="178" t="s">
        <v>65</v>
      </c>
      <c r="C178" s="184">
        <v>0</v>
      </c>
      <c r="E178" s="198"/>
      <c r="F178" s="191">
        <f t="shared" si="23"/>
        <v>0</v>
      </c>
      <c r="G178" s="192"/>
    </row>
    <row r="179" spans="1:7" x14ac:dyDescent="0.3">
      <c r="A179" s="163" t="s">
        <v>229</v>
      </c>
      <c r="B179" s="203" t="s">
        <v>67</v>
      </c>
      <c r="C179" s="194">
        <f>SUM(C174:C178)</f>
        <v>91.5</v>
      </c>
      <c r="E179" s="198"/>
      <c r="F179" s="195">
        <f>SUM(F174:F178)</f>
        <v>1</v>
      </c>
      <c r="G179" s="192"/>
    </row>
    <row r="180" spans="1:7" x14ac:dyDescent="0.3">
      <c r="A180" s="163" t="s">
        <v>230</v>
      </c>
      <c r="B180" s="216" t="s">
        <v>231</v>
      </c>
      <c r="C180" s="184"/>
      <c r="E180" s="198"/>
      <c r="F180" s="191">
        <f t="shared" si="23"/>
        <v>0</v>
      </c>
      <c r="G180" s="192"/>
    </row>
    <row r="181" spans="1:7" ht="29" x14ac:dyDescent="0.3">
      <c r="A181" s="163" t="s">
        <v>232</v>
      </c>
      <c r="B181" s="216" t="s">
        <v>233</v>
      </c>
      <c r="C181" s="217"/>
      <c r="D181" s="216"/>
      <c r="E181" s="216"/>
      <c r="F181" s="191">
        <f t="shared" si="23"/>
        <v>0</v>
      </c>
      <c r="G181" s="216"/>
    </row>
    <row r="182" spans="1:7" ht="29" x14ac:dyDescent="0.3">
      <c r="A182" s="163" t="s">
        <v>234</v>
      </c>
      <c r="B182" s="216" t="s">
        <v>235</v>
      </c>
      <c r="C182" s="184"/>
      <c r="E182" s="198"/>
      <c r="F182" s="191">
        <f t="shared" si="23"/>
        <v>0</v>
      </c>
      <c r="G182" s="192"/>
    </row>
    <row r="183" spans="1:7" x14ac:dyDescent="0.3">
      <c r="A183" s="163" t="s">
        <v>236</v>
      </c>
      <c r="B183" s="216" t="s">
        <v>237</v>
      </c>
      <c r="C183" s="184"/>
      <c r="E183" s="198"/>
      <c r="F183" s="191">
        <f t="shared" si="23"/>
        <v>0</v>
      </c>
      <c r="G183" s="192"/>
    </row>
    <row r="184" spans="1:7" ht="29" x14ac:dyDescent="0.3">
      <c r="A184" s="163" t="s">
        <v>238</v>
      </c>
      <c r="B184" s="216" t="s">
        <v>239</v>
      </c>
      <c r="C184" s="217"/>
      <c r="D184" s="216"/>
      <c r="E184" s="216"/>
      <c r="F184" s="191">
        <f t="shared" si="23"/>
        <v>0</v>
      </c>
      <c r="G184" s="216"/>
    </row>
    <row r="185" spans="1:7" ht="29" x14ac:dyDescent="0.3">
      <c r="A185" s="163" t="s">
        <v>240</v>
      </c>
      <c r="B185" s="216" t="s">
        <v>241</v>
      </c>
      <c r="C185" s="184"/>
      <c r="E185" s="198"/>
      <c r="F185" s="191">
        <f t="shared" si="23"/>
        <v>0</v>
      </c>
      <c r="G185" s="192"/>
    </row>
    <row r="186" spans="1:7" x14ac:dyDescent="0.3">
      <c r="A186" s="163" t="s">
        <v>242</v>
      </c>
      <c r="B186" s="216" t="s">
        <v>243</v>
      </c>
      <c r="C186" s="184"/>
      <c r="E186" s="198"/>
      <c r="F186" s="191">
        <f t="shared" si="23"/>
        <v>0</v>
      </c>
      <c r="G186" s="192"/>
    </row>
    <row r="187" spans="1:7" x14ac:dyDescent="0.3">
      <c r="A187" s="163" t="s">
        <v>244</v>
      </c>
      <c r="B187" s="216" t="s">
        <v>245</v>
      </c>
      <c r="C187" s="184"/>
      <c r="E187" s="198"/>
      <c r="F187" s="191">
        <f t="shared" si="23"/>
        <v>0</v>
      </c>
      <c r="G187" s="192"/>
    </row>
    <row r="188" spans="1:7" x14ac:dyDescent="0.3">
      <c r="A188" s="163" t="s">
        <v>246</v>
      </c>
      <c r="B188" s="216"/>
      <c r="E188" s="198"/>
      <c r="F188" s="192"/>
      <c r="G188" s="192"/>
    </row>
    <row r="189" spans="1:7" x14ac:dyDescent="0.3">
      <c r="A189" s="163" t="s">
        <v>247</v>
      </c>
      <c r="B189" s="216"/>
      <c r="E189" s="198"/>
      <c r="F189" s="192"/>
      <c r="G189" s="192"/>
    </row>
    <row r="190" spans="1:7" x14ac:dyDescent="0.3">
      <c r="A190" s="163" t="s">
        <v>248</v>
      </c>
      <c r="B190" s="216"/>
      <c r="E190" s="198"/>
      <c r="F190" s="192"/>
      <c r="G190" s="192"/>
    </row>
    <row r="191" spans="1:7" x14ac:dyDescent="0.3">
      <c r="A191" s="163" t="s">
        <v>249</v>
      </c>
      <c r="B191" s="196"/>
      <c r="E191" s="198"/>
      <c r="F191" s="192"/>
      <c r="G191" s="192"/>
    </row>
    <row r="192" spans="1:7" x14ac:dyDescent="0.3">
      <c r="A192" s="180"/>
      <c r="B192" s="181" t="s">
        <v>250</v>
      </c>
      <c r="C192" s="180" t="s">
        <v>53</v>
      </c>
      <c r="D192" s="180"/>
      <c r="E192" s="182"/>
      <c r="F192" s="183" t="s">
        <v>219</v>
      </c>
      <c r="G192" s="183"/>
    </row>
    <row r="193" spans="1:7" x14ac:dyDescent="0.3">
      <c r="A193" s="163" t="s">
        <v>251</v>
      </c>
      <c r="B193" s="178" t="s">
        <v>252</v>
      </c>
      <c r="C193" s="184">
        <v>91.5</v>
      </c>
      <c r="E193" s="190"/>
      <c r="F193" s="191">
        <f t="shared" ref="F193:F206" si="24">IF($C$208=0,"",IF(C193="[for completion]","",C193/$C$208))</f>
        <v>1</v>
      </c>
      <c r="G193" s="192"/>
    </row>
    <row r="194" spans="1:7" x14ac:dyDescent="0.3">
      <c r="A194" s="163" t="s">
        <v>253</v>
      </c>
      <c r="B194" s="178" t="s">
        <v>254</v>
      </c>
      <c r="C194" s="184">
        <v>0</v>
      </c>
      <c r="E194" s="198"/>
      <c r="F194" s="191">
        <f t="shared" si="24"/>
        <v>0</v>
      </c>
      <c r="G194" s="198"/>
    </row>
    <row r="195" spans="1:7" x14ac:dyDescent="0.3">
      <c r="A195" s="163" t="s">
        <v>255</v>
      </c>
      <c r="B195" s="178" t="s">
        <v>256</v>
      </c>
      <c r="C195" s="184">
        <v>0</v>
      </c>
      <c r="E195" s="198"/>
      <c r="F195" s="191">
        <f t="shared" si="24"/>
        <v>0</v>
      </c>
      <c r="G195" s="198"/>
    </row>
    <row r="196" spans="1:7" x14ac:dyDescent="0.3">
      <c r="A196" s="163" t="s">
        <v>257</v>
      </c>
      <c r="B196" s="178" t="s">
        <v>258</v>
      </c>
      <c r="C196" s="184">
        <v>0</v>
      </c>
      <c r="E196" s="198"/>
      <c r="F196" s="191">
        <f t="shared" si="24"/>
        <v>0</v>
      </c>
      <c r="G196" s="198"/>
    </row>
    <row r="197" spans="1:7" x14ac:dyDescent="0.3">
      <c r="A197" s="163" t="s">
        <v>259</v>
      </c>
      <c r="B197" s="178" t="s">
        <v>260</v>
      </c>
      <c r="C197" s="184">
        <v>0</v>
      </c>
      <c r="E197" s="198"/>
      <c r="F197" s="191">
        <f t="shared" si="24"/>
        <v>0</v>
      </c>
      <c r="G197" s="198"/>
    </row>
    <row r="198" spans="1:7" x14ac:dyDescent="0.3">
      <c r="A198" s="163" t="s">
        <v>261</v>
      </c>
      <c r="B198" s="178" t="s">
        <v>262</v>
      </c>
      <c r="C198" s="184">
        <v>0</v>
      </c>
      <c r="E198" s="198"/>
      <c r="F198" s="191">
        <f t="shared" si="24"/>
        <v>0</v>
      </c>
      <c r="G198" s="198"/>
    </row>
    <row r="199" spans="1:7" x14ac:dyDescent="0.3">
      <c r="A199" s="163" t="s">
        <v>263</v>
      </c>
      <c r="B199" s="178" t="s">
        <v>264</v>
      </c>
      <c r="C199" s="184">
        <v>0</v>
      </c>
      <c r="E199" s="198"/>
      <c r="F199" s="191">
        <f t="shared" si="24"/>
        <v>0</v>
      </c>
      <c r="G199" s="198"/>
    </row>
    <row r="200" spans="1:7" x14ac:dyDescent="0.3">
      <c r="A200" s="163" t="s">
        <v>265</v>
      </c>
      <c r="B200" s="178" t="s">
        <v>266</v>
      </c>
      <c r="C200" s="184">
        <v>0</v>
      </c>
      <c r="E200" s="198"/>
      <c r="F200" s="191">
        <f t="shared" si="24"/>
        <v>0</v>
      </c>
      <c r="G200" s="198"/>
    </row>
    <row r="201" spans="1:7" x14ac:dyDescent="0.3">
      <c r="A201" s="163" t="s">
        <v>267</v>
      </c>
      <c r="B201" s="178" t="s">
        <v>268</v>
      </c>
      <c r="C201" s="184">
        <v>0</v>
      </c>
      <c r="E201" s="198"/>
      <c r="F201" s="191">
        <f t="shared" si="24"/>
        <v>0</v>
      </c>
      <c r="G201" s="198"/>
    </row>
    <row r="202" spans="1:7" x14ac:dyDescent="0.3">
      <c r="A202" s="163" t="s">
        <v>269</v>
      </c>
      <c r="B202" s="178" t="s">
        <v>270</v>
      </c>
      <c r="C202" s="184">
        <v>0</v>
      </c>
      <c r="E202" s="198"/>
      <c r="F202" s="191">
        <f t="shared" si="24"/>
        <v>0</v>
      </c>
      <c r="G202" s="198"/>
    </row>
    <row r="203" spans="1:7" x14ac:dyDescent="0.3">
      <c r="A203" s="163" t="s">
        <v>271</v>
      </c>
      <c r="B203" s="178" t="s">
        <v>272</v>
      </c>
      <c r="C203" s="184">
        <v>0</v>
      </c>
      <c r="E203" s="198"/>
      <c r="F203" s="191">
        <f t="shared" si="24"/>
        <v>0</v>
      </c>
      <c r="G203" s="198"/>
    </row>
    <row r="204" spans="1:7" x14ac:dyDescent="0.3">
      <c r="A204" s="163" t="s">
        <v>273</v>
      </c>
      <c r="B204" s="178" t="s">
        <v>274</v>
      </c>
      <c r="C204" s="184">
        <v>0</v>
      </c>
      <c r="E204" s="198"/>
      <c r="F204" s="191">
        <f t="shared" si="24"/>
        <v>0</v>
      </c>
      <c r="G204" s="198"/>
    </row>
    <row r="205" spans="1:7" x14ac:dyDescent="0.3">
      <c r="A205" s="163" t="s">
        <v>275</v>
      </c>
      <c r="B205" s="178" t="s">
        <v>276</v>
      </c>
      <c r="C205" s="184">
        <v>0</v>
      </c>
      <c r="E205" s="198"/>
      <c r="F205" s="191">
        <f t="shared" si="24"/>
        <v>0</v>
      </c>
      <c r="G205" s="198"/>
    </row>
    <row r="206" spans="1:7" x14ac:dyDescent="0.3">
      <c r="A206" s="163" t="s">
        <v>277</v>
      </c>
      <c r="B206" s="178" t="s">
        <v>65</v>
      </c>
      <c r="C206" s="184">
        <v>0</v>
      </c>
      <c r="E206" s="198"/>
      <c r="F206" s="191">
        <f t="shared" si="24"/>
        <v>0</v>
      </c>
      <c r="G206" s="198"/>
    </row>
    <row r="207" spans="1:7" x14ac:dyDescent="0.3">
      <c r="A207" s="163" t="s">
        <v>278</v>
      </c>
      <c r="B207" s="193" t="s">
        <v>279</v>
      </c>
      <c r="C207" s="184">
        <v>91.5</v>
      </c>
      <c r="E207" s="198"/>
      <c r="F207" s="191"/>
      <c r="G207" s="198"/>
    </row>
    <row r="208" spans="1:7" x14ac:dyDescent="0.3">
      <c r="A208" s="163" t="s">
        <v>280</v>
      </c>
      <c r="B208" s="203" t="s">
        <v>67</v>
      </c>
      <c r="C208" s="194">
        <f>SUM(C193:C206)</f>
        <v>91.5</v>
      </c>
      <c r="D208" s="178"/>
      <c r="E208" s="198"/>
      <c r="F208" s="195">
        <f>SUM(F193:F206)</f>
        <v>1</v>
      </c>
      <c r="G208" s="198"/>
    </row>
    <row r="209" spans="1:7" x14ac:dyDescent="0.3">
      <c r="A209" s="163" t="s">
        <v>281</v>
      </c>
      <c r="B209" s="196" t="s">
        <v>171</v>
      </c>
      <c r="C209" s="184"/>
      <c r="E209" s="198"/>
      <c r="F209" s="191">
        <f>IF($C$208=0,"",IF(C209="[for completion]","",C209/$C$208))</f>
        <v>0</v>
      </c>
      <c r="G209" s="198"/>
    </row>
    <row r="210" spans="1:7" x14ac:dyDescent="0.3">
      <c r="A210" s="163" t="s">
        <v>1401</v>
      </c>
      <c r="B210" s="196" t="s">
        <v>171</v>
      </c>
      <c r="C210" s="184"/>
      <c r="E210" s="198"/>
      <c r="F210" s="191">
        <f t="shared" ref="F210:F215" si="25">IF($C$208=0,"",IF(C210="[for completion]","",C210/$C$208))</f>
        <v>0</v>
      </c>
      <c r="G210" s="198"/>
    </row>
    <row r="211" spans="1:7" x14ac:dyDescent="0.3">
      <c r="A211" s="163" t="s">
        <v>282</v>
      </c>
      <c r="B211" s="196" t="s">
        <v>171</v>
      </c>
      <c r="C211" s="184"/>
      <c r="E211" s="198"/>
      <c r="F211" s="191">
        <f t="shared" si="25"/>
        <v>0</v>
      </c>
      <c r="G211" s="198"/>
    </row>
    <row r="212" spans="1:7" x14ac:dyDescent="0.3">
      <c r="A212" s="163" t="s">
        <v>283</v>
      </c>
      <c r="B212" s="196" t="s">
        <v>171</v>
      </c>
      <c r="C212" s="184"/>
      <c r="E212" s="198"/>
      <c r="F212" s="191">
        <f t="shared" si="25"/>
        <v>0</v>
      </c>
      <c r="G212" s="198"/>
    </row>
    <row r="213" spans="1:7" x14ac:dyDescent="0.3">
      <c r="A213" s="163" t="s">
        <v>284</v>
      </c>
      <c r="B213" s="196" t="s">
        <v>171</v>
      </c>
      <c r="C213" s="184"/>
      <c r="E213" s="198"/>
      <c r="F213" s="191">
        <f t="shared" si="25"/>
        <v>0</v>
      </c>
      <c r="G213" s="198"/>
    </row>
    <row r="214" spans="1:7" x14ac:dyDescent="0.3">
      <c r="A214" s="163" t="s">
        <v>285</v>
      </c>
      <c r="B214" s="196" t="s">
        <v>171</v>
      </c>
      <c r="C214" s="184"/>
      <c r="E214" s="198"/>
      <c r="F214" s="191">
        <f t="shared" si="25"/>
        <v>0</v>
      </c>
      <c r="G214" s="198"/>
    </row>
    <row r="215" spans="1:7" x14ac:dyDescent="0.3">
      <c r="A215" s="163" t="s">
        <v>286</v>
      </c>
      <c r="B215" s="196" t="s">
        <v>171</v>
      </c>
      <c r="C215" s="184"/>
      <c r="E215" s="198"/>
      <c r="F215" s="191">
        <f t="shared" si="25"/>
        <v>0</v>
      </c>
      <c r="G215" s="198"/>
    </row>
    <row r="216" spans="1:7" x14ac:dyDescent="0.3">
      <c r="A216" s="180"/>
      <c r="B216" s="181" t="s">
        <v>1402</v>
      </c>
      <c r="C216" s="180" t="s">
        <v>53</v>
      </c>
      <c r="D216" s="180"/>
      <c r="E216" s="182"/>
      <c r="F216" s="183" t="s">
        <v>287</v>
      </c>
      <c r="G216" s="183" t="s">
        <v>288</v>
      </c>
    </row>
    <row r="217" spans="1:7" x14ac:dyDescent="0.3">
      <c r="A217" s="163" t="s">
        <v>289</v>
      </c>
      <c r="B217" s="202" t="s">
        <v>290</v>
      </c>
      <c r="C217" s="184">
        <v>91.5</v>
      </c>
      <c r="E217" s="212"/>
      <c r="F217" s="192">
        <f>IF($C$38=0,"",IF(C217="[for completion]","",IF(C217="","",C217/$C$38)))</f>
        <v>6.0038070963772056E-3</v>
      </c>
      <c r="G217" s="192">
        <f>IF($C$39=0,"",IF(C217="[for completion]","",IF(C217="","",C217/$C$39)))</f>
        <v>7.9565217391304351E-3</v>
      </c>
    </row>
    <row r="218" spans="1:7" x14ac:dyDescent="0.3">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3">
      <c r="A219" s="163" t="s">
        <v>293</v>
      </c>
      <c r="B219" s="202" t="s">
        <v>65</v>
      </c>
      <c r="C219" s="184">
        <v>0</v>
      </c>
      <c r="E219" s="212"/>
      <c r="F219" s="192">
        <f t="shared" si="26"/>
        <v>0</v>
      </c>
      <c r="G219" s="192">
        <f t="shared" si="27"/>
        <v>0</v>
      </c>
    </row>
    <row r="220" spans="1:7" x14ac:dyDescent="0.3">
      <c r="A220" s="163" t="s">
        <v>294</v>
      </c>
      <c r="B220" s="203" t="s">
        <v>67</v>
      </c>
      <c r="C220" s="184">
        <f>SUM(C217:C219)</f>
        <v>91.5</v>
      </c>
      <c r="E220" s="212"/>
      <c r="F220" s="218">
        <f>SUM(F217:F219)</f>
        <v>6.0038070963772056E-3</v>
      </c>
      <c r="G220" s="218">
        <f>SUM(G217:G219)</f>
        <v>7.9565217391304351E-3</v>
      </c>
    </row>
    <row r="221" spans="1:7" x14ac:dyDescent="0.3">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3">
      <c r="A222" s="163" t="s">
        <v>296</v>
      </c>
      <c r="B222" s="196" t="s">
        <v>171</v>
      </c>
      <c r="C222" s="184"/>
      <c r="E222" s="212"/>
      <c r="F222" s="191" t="str">
        <f t="shared" si="28"/>
        <v/>
      </c>
      <c r="G222" s="191" t="str">
        <f t="shared" si="29"/>
        <v/>
      </c>
    </row>
    <row r="223" spans="1:7" x14ac:dyDescent="0.3">
      <c r="A223" s="163" t="s">
        <v>297</v>
      </c>
      <c r="B223" s="196" t="s">
        <v>171</v>
      </c>
      <c r="C223" s="184"/>
      <c r="E223" s="212"/>
      <c r="F223" s="191" t="str">
        <f t="shared" si="28"/>
        <v/>
      </c>
      <c r="G223" s="191" t="str">
        <f t="shared" si="29"/>
        <v/>
      </c>
    </row>
    <row r="224" spans="1:7" x14ac:dyDescent="0.3">
      <c r="A224" s="163" t="s">
        <v>298</v>
      </c>
      <c r="B224" s="196" t="s">
        <v>171</v>
      </c>
      <c r="C224" s="184"/>
      <c r="E224" s="212"/>
      <c r="F224" s="191" t="str">
        <f t="shared" si="28"/>
        <v/>
      </c>
      <c r="G224" s="191" t="str">
        <f t="shared" si="29"/>
        <v/>
      </c>
    </row>
    <row r="225" spans="1:7" x14ac:dyDescent="0.3">
      <c r="A225" s="163" t="s">
        <v>299</v>
      </c>
      <c r="B225" s="196" t="s">
        <v>171</v>
      </c>
      <c r="C225" s="184"/>
      <c r="E225" s="212"/>
      <c r="F225" s="191" t="str">
        <f t="shared" si="28"/>
        <v/>
      </c>
      <c r="G225" s="191" t="str">
        <f t="shared" si="29"/>
        <v/>
      </c>
    </row>
    <row r="226" spans="1:7" x14ac:dyDescent="0.3">
      <c r="A226" s="163" t="s">
        <v>300</v>
      </c>
      <c r="B226" s="196" t="s">
        <v>171</v>
      </c>
      <c r="C226" s="184"/>
      <c r="E226" s="178"/>
      <c r="F226" s="191" t="str">
        <f t="shared" si="28"/>
        <v/>
      </c>
      <c r="G226" s="191" t="str">
        <f t="shared" si="29"/>
        <v/>
      </c>
    </row>
    <row r="227" spans="1:7" x14ac:dyDescent="0.3">
      <c r="A227" s="163" t="s">
        <v>301</v>
      </c>
      <c r="B227" s="196" t="s">
        <v>171</v>
      </c>
      <c r="C227" s="184"/>
      <c r="E227" s="212"/>
      <c r="F227" s="191" t="str">
        <f t="shared" si="28"/>
        <v/>
      </c>
      <c r="G227" s="191" t="str">
        <f t="shared" si="29"/>
        <v/>
      </c>
    </row>
    <row r="228" spans="1:7" x14ac:dyDescent="0.3">
      <c r="A228" s="180"/>
      <c r="B228" s="181" t="s">
        <v>1403</v>
      </c>
      <c r="C228" s="180"/>
      <c r="D228" s="180"/>
      <c r="E228" s="182"/>
      <c r="F228" s="183"/>
      <c r="G228" s="183"/>
    </row>
    <row r="229" spans="1:7" ht="29" x14ac:dyDescent="0.3">
      <c r="A229" s="163" t="s">
        <v>302</v>
      </c>
      <c r="B229" s="178" t="s">
        <v>1404</v>
      </c>
      <c r="C229" s="219" t="s">
        <v>1405</v>
      </c>
    </row>
    <row r="230" spans="1:7" x14ac:dyDescent="0.3">
      <c r="A230" s="180"/>
      <c r="B230" s="181" t="s">
        <v>303</v>
      </c>
      <c r="C230" s="180"/>
      <c r="D230" s="180"/>
      <c r="E230" s="182"/>
      <c r="F230" s="183"/>
      <c r="G230" s="183"/>
    </row>
    <row r="231" spans="1:7" x14ac:dyDescent="0.3">
      <c r="A231" s="163" t="s">
        <v>304</v>
      </c>
      <c r="B231" s="163" t="s">
        <v>305</v>
      </c>
      <c r="C231" s="184">
        <v>0</v>
      </c>
      <c r="E231" s="178"/>
    </row>
    <row r="232" spans="1:7" x14ac:dyDescent="0.3">
      <c r="A232" s="163" t="s">
        <v>306</v>
      </c>
      <c r="B232" s="220" t="s">
        <v>307</v>
      </c>
      <c r="C232" s="184">
        <v>0</v>
      </c>
      <c r="E232" s="178"/>
    </row>
    <row r="233" spans="1:7" x14ac:dyDescent="0.3">
      <c r="A233" s="163" t="s">
        <v>308</v>
      </c>
      <c r="B233" s="220" t="s">
        <v>309</v>
      </c>
      <c r="C233" s="184">
        <v>0</v>
      </c>
      <c r="E233" s="178"/>
    </row>
    <row r="234" spans="1:7" x14ac:dyDescent="0.3">
      <c r="A234" s="163" t="s">
        <v>310</v>
      </c>
      <c r="B234" s="176" t="s">
        <v>311</v>
      </c>
      <c r="C234" s="194"/>
      <c r="D234" s="178"/>
      <c r="E234" s="178"/>
    </row>
    <row r="235" spans="1:7" x14ac:dyDescent="0.3">
      <c r="A235" s="163" t="s">
        <v>312</v>
      </c>
      <c r="B235" s="176" t="s">
        <v>313</v>
      </c>
      <c r="C235" s="194"/>
      <c r="D235" s="178"/>
      <c r="E235" s="178"/>
    </row>
    <row r="236" spans="1:7" x14ac:dyDescent="0.3">
      <c r="A236" s="163" t="s">
        <v>314</v>
      </c>
      <c r="B236" s="176" t="s">
        <v>315</v>
      </c>
      <c r="C236" s="178"/>
      <c r="D236" s="178"/>
      <c r="E236" s="178"/>
    </row>
    <row r="237" spans="1:7" x14ac:dyDescent="0.3">
      <c r="A237" s="163" t="s">
        <v>316</v>
      </c>
      <c r="C237" s="178"/>
      <c r="D237" s="178"/>
      <c r="E237" s="178"/>
    </row>
    <row r="238" spans="1:7" x14ac:dyDescent="0.3">
      <c r="A238" s="163" t="s">
        <v>317</v>
      </c>
      <c r="C238" s="178"/>
      <c r="D238" s="178"/>
      <c r="E238" s="178"/>
    </row>
    <row r="239" spans="1:7" x14ac:dyDescent="0.3">
      <c r="A239" s="180"/>
      <c r="B239" s="181" t="s">
        <v>1406</v>
      </c>
      <c r="C239" s="180"/>
      <c r="D239" s="180"/>
      <c r="E239" s="182"/>
      <c r="F239" s="183"/>
      <c r="G239" s="183"/>
    </row>
    <row r="240" spans="1:7" ht="29" x14ac:dyDescent="0.3">
      <c r="A240" s="163" t="s">
        <v>1407</v>
      </c>
      <c r="B240" s="163" t="s">
        <v>1408</v>
      </c>
      <c r="C240" s="163" t="s">
        <v>1409</v>
      </c>
      <c r="D240" s="158"/>
      <c r="E240" s="158"/>
      <c r="F240" s="158"/>
      <c r="G240" s="158"/>
    </row>
    <row r="241" spans="1:7" ht="29" x14ac:dyDescent="0.3">
      <c r="A241" s="163" t="s">
        <v>1410</v>
      </c>
      <c r="B241" s="163" t="s">
        <v>1411</v>
      </c>
      <c r="C241" s="221"/>
      <c r="D241" s="158"/>
      <c r="E241" s="158"/>
      <c r="F241" s="158"/>
      <c r="G241" s="158"/>
    </row>
    <row r="242" spans="1:7" x14ac:dyDescent="0.3">
      <c r="A242" s="163" t="s">
        <v>1412</v>
      </c>
      <c r="B242" s="163" t="s">
        <v>1413</v>
      </c>
      <c r="C242" s="221"/>
      <c r="D242" s="158"/>
      <c r="E242" s="158"/>
      <c r="F242" s="158"/>
      <c r="G242" s="158"/>
    </row>
    <row r="243" spans="1:7" x14ac:dyDescent="0.3">
      <c r="A243" s="163" t="s">
        <v>1414</v>
      </c>
      <c r="B243" s="163" t="s">
        <v>1415</v>
      </c>
      <c r="D243" s="158"/>
      <c r="E243" s="158"/>
      <c r="F243" s="158"/>
      <c r="G243" s="158"/>
    </row>
    <row r="244" spans="1:7" ht="37" x14ac:dyDescent="0.3">
      <c r="A244" s="171"/>
      <c r="B244" s="171" t="s">
        <v>5</v>
      </c>
      <c r="C244" s="171" t="s">
        <v>318</v>
      </c>
      <c r="D244" s="171" t="s">
        <v>318</v>
      </c>
      <c r="E244" s="171"/>
      <c r="F244" s="172"/>
      <c r="G244" s="173"/>
    </row>
    <row r="245" spans="1:7" ht="13" x14ac:dyDescent="0.3">
      <c r="A245" s="222" t="s">
        <v>1416</v>
      </c>
      <c r="B245" s="223"/>
      <c r="C245" s="223"/>
      <c r="D245" s="223"/>
      <c r="E245" s="223"/>
      <c r="F245" s="224"/>
      <c r="G245" s="223"/>
    </row>
    <row r="246" spans="1:7" ht="13" x14ac:dyDescent="0.3">
      <c r="A246" s="222" t="s">
        <v>1417</v>
      </c>
      <c r="B246" s="223"/>
      <c r="C246" s="223"/>
      <c r="D246" s="223"/>
      <c r="E246" s="223"/>
      <c r="F246" s="224"/>
      <c r="G246" s="223"/>
    </row>
    <row r="247" spans="1:7" x14ac:dyDescent="0.3">
      <c r="A247" s="163" t="s">
        <v>319</v>
      </c>
      <c r="B247" s="176" t="s">
        <v>1418</v>
      </c>
      <c r="C247" s="225" t="s">
        <v>320</v>
      </c>
      <c r="D247" s="189"/>
      <c r="E247" s="189"/>
      <c r="F247" s="189"/>
      <c r="G247" s="189"/>
    </row>
    <row r="248" spans="1:7" x14ac:dyDescent="0.3">
      <c r="A248" s="163" t="s">
        <v>321</v>
      </c>
      <c r="B248" s="176" t="s">
        <v>1419</v>
      </c>
      <c r="C248" s="225" t="s">
        <v>322</v>
      </c>
      <c r="E248" s="189"/>
      <c r="F248" s="189"/>
    </row>
    <row r="249" spans="1:7" x14ac:dyDescent="0.3">
      <c r="A249" s="163" t="s">
        <v>323</v>
      </c>
      <c r="B249" s="176" t="s">
        <v>1420</v>
      </c>
      <c r="C249" s="225" t="s">
        <v>324</v>
      </c>
      <c r="D249" s="225" t="s">
        <v>325</v>
      </c>
      <c r="E249" s="226"/>
      <c r="F249" s="189"/>
      <c r="G249" s="226"/>
    </row>
    <row r="250" spans="1:7" x14ac:dyDescent="0.3">
      <c r="A250" s="163" t="s">
        <v>326</v>
      </c>
      <c r="B250" s="176" t="s">
        <v>1421</v>
      </c>
      <c r="C250" s="225" t="s">
        <v>327</v>
      </c>
    </row>
    <row r="251" spans="1:7" ht="43.5" x14ac:dyDescent="0.35">
      <c r="A251" s="163" t="s">
        <v>328</v>
      </c>
      <c r="B251" s="176" t="s">
        <v>1422</v>
      </c>
      <c r="C251" s="227" t="s">
        <v>329</v>
      </c>
      <c r="D251" s="225" t="s">
        <v>330</v>
      </c>
      <c r="E251" s="226" t="s">
        <v>331</v>
      </c>
      <c r="F251" s="225" t="str">
        <f ca="1">IF(ISREF(INDIRECT("'B2. HTT Public Sector Assets'!A1")),ROW(#REF!)&amp; " for Public Sector Assets","")</f>
        <v/>
      </c>
      <c r="G251" s="226"/>
    </row>
    <row r="252" spans="1:7" ht="43.5" x14ac:dyDescent="0.3">
      <c r="A252" s="163" t="s">
        <v>332</v>
      </c>
      <c r="B252" s="176" t="s">
        <v>1423</v>
      </c>
      <c r="C252" s="225" t="s">
        <v>333</v>
      </c>
      <c r="D252" s="225" t="s">
        <v>334</v>
      </c>
      <c r="E252" s="163" t="s">
        <v>335</v>
      </c>
    </row>
    <row r="253" spans="1:7" x14ac:dyDescent="0.3">
      <c r="A253" s="163" t="s">
        <v>336</v>
      </c>
      <c r="B253" s="176" t="s">
        <v>1424</v>
      </c>
      <c r="C253" s="225" t="s">
        <v>337</v>
      </c>
      <c r="F253" s="226"/>
    </row>
    <row r="254" spans="1:7" x14ac:dyDescent="0.3">
      <c r="A254" s="163" t="s">
        <v>338</v>
      </c>
      <c r="B254" s="176" t="s">
        <v>1425</v>
      </c>
      <c r="C254" s="225" t="s">
        <v>339</v>
      </c>
      <c r="E254" s="226"/>
      <c r="F254" s="226"/>
    </row>
    <row r="255" spans="1:7" x14ac:dyDescent="0.3">
      <c r="A255" s="163" t="s">
        <v>340</v>
      </c>
      <c r="B255" s="176" t="s">
        <v>1426</v>
      </c>
      <c r="C255" s="225" t="s">
        <v>341</v>
      </c>
      <c r="E255" s="226"/>
      <c r="F255" s="226"/>
    </row>
    <row r="256" spans="1:7" ht="29" x14ac:dyDescent="0.3">
      <c r="A256" s="163" t="s">
        <v>342</v>
      </c>
      <c r="B256" s="163" t="s">
        <v>343</v>
      </c>
      <c r="C256" s="225" t="s">
        <v>344</v>
      </c>
      <c r="E256" s="226"/>
    </row>
    <row r="257" spans="1:7" x14ac:dyDescent="0.3">
      <c r="A257" s="163" t="s">
        <v>345</v>
      </c>
      <c r="B257" s="176" t="s">
        <v>1427</v>
      </c>
      <c r="C257" s="225" t="s">
        <v>346</v>
      </c>
      <c r="E257" s="226"/>
    </row>
    <row r="258" spans="1:7" x14ac:dyDescent="0.3">
      <c r="A258" s="163" t="s">
        <v>347</v>
      </c>
      <c r="B258" s="176" t="s">
        <v>1428</v>
      </c>
      <c r="C258" s="225" t="s">
        <v>348</v>
      </c>
      <c r="E258" s="226"/>
    </row>
    <row r="259" spans="1:7" x14ac:dyDescent="0.3">
      <c r="A259" s="163" t="s">
        <v>349</v>
      </c>
      <c r="B259" s="176" t="s">
        <v>1429</v>
      </c>
      <c r="C259" s="225" t="s">
        <v>350</v>
      </c>
      <c r="D259" s="225" t="s">
        <v>351</v>
      </c>
      <c r="E259" s="226"/>
    </row>
    <row r="260" spans="1:7" x14ac:dyDescent="0.3">
      <c r="A260" s="163" t="s">
        <v>352</v>
      </c>
      <c r="B260" s="176"/>
      <c r="C260" s="225"/>
      <c r="D260" s="225"/>
      <c r="E260" s="226"/>
    </row>
    <row r="261" spans="1:7" x14ac:dyDescent="0.3">
      <c r="A261" s="163" t="s">
        <v>353</v>
      </c>
      <c r="B261" s="176"/>
      <c r="C261" s="225"/>
      <c r="D261" s="225"/>
      <c r="E261" s="226"/>
    </row>
    <row r="262" spans="1:7" x14ac:dyDescent="0.3">
      <c r="A262" s="163" t="s">
        <v>354</v>
      </c>
      <c r="B262" s="176"/>
      <c r="C262" s="225"/>
      <c r="D262" s="225"/>
      <c r="E262" s="226"/>
    </row>
    <row r="263" spans="1:7" x14ac:dyDescent="0.3">
      <c r="A263" s="163" t="s">
        <v>355</v>
      </c>
      <c r="B263" s="176"/>
      <c r="C263" s="225"/>
      <c r="D263" s="225"/>
      <c r="E263" s="226"/>
    </row>
    <row r="264" spans="1:7" x14ac:dyDescent="0.3">
      <c r="A264" s="163" t="s">
        <v>356</v>
      </c>
      <c r="B264" s="176"/>
      <c r="C264" s="225"/>
      <c r="D264" s="225"/>
      <c r="E264" s="226"/>
    </row>
    <row r="265" spans="1:7" x14ac:dyDescent="0.3">
      <c r="A265" s="163" t="s">
        <v>357</v>
      </c>
      <c r="B265" s="176"/>
      <c r="C265" s="225"/>
      <c r="D265" s="225"/>
      <c r="E265" s="226"/>
    </row>
    <row r="266" spans="1:7" x14ac:dyDescent="0.3">
      <c r="A266" s="163" t="s">
        <v>358</v>
      </c>
      <c r="B266" s="176"/>
      <c r="C266" s="225"/>
      <c r="D266" s="225"/>
      <c r="E266" s="226"/>
    </row>
    <row r="267" spans="1:7" x14ac:dyDescent="0.3">
      <c r="A267" s="163" t="s">
        <v>359</v>
      </c>
      <c r="B267" s="176"/>
      <c r="C267" s="225"/>
      <c r="D267" s="225"/>
      <c r="E267" s="226"/>
    </row>
    <row r="268" spans="1:7" x14ac:dyDescent="0.3">
      <c r="A268" s="163" t="s">
        <v>360</v>
      </c>
      <c r="B268" s="176"/>
      <c r="C268" s="225"/>
      <c r="D268" s="225"/>
      <c r="E268" s="226"/>
    </row>
    <row r="269" spans="1:7" x14ac:dyDescent="0.3">
      <c r="A269" s="163" t="s">
        <v>361</v>
      </c>
    </row>
    <row r="270" spans="1:7" ht="37" x14ac:dyDescent="0.3">
      <c r="A270" s="172"/>
      <c r="B270" s="171" t="s">
        <v>362</v>
      </c>
      <c r="C270" s="172"/>
      <c r="D270" s="172"/>
      <c r="E270" s="172"/>
      <c r="F270" s="172"/>
      <c r="G270" s="173"/>
    </row>
    <row r="271" spans="1:7" x14ac:dyDescent="0.3">
      <c r="A271" s="163" t="s">
        <v>363</v>
      </c>
      <c r="B271" s="185" t="s">
        <v>364</v>
      </c>
      <c r="C271" s="163">
        <v>0</v>
      </c>
    </row>
    <row r="272" spans="1:7" x14ac:dyDescent="0.3">
      <c r="A272" s="163" t="s">
        <v>365</v>
      </c>
      <c r="B272" s="185"/>
      <c r="C272" s="225"/>
    </row>
    <row r="273" spans="1:7" x14ac:dyDescent="0.3">
      <c r="A273" s="163" t="s">
        <v>366</v>
      </c>
      <c r="B273" s="185"/>
      <c r="C273" s="225"/>
    </row>
    <row r="274" spans="1:7" x14ac:dyDescent="0.3">
      <c r="A274" s="163" t="s">
        <v>367</v>
      </c>
      <c r="B274" s="185"/>
      <c r="C274" s="225"/>
    </row>
    <row r="275" spans="1:7" x14ac:dyDescent="0.3">
      <c r="A275" s="163" t="s">
        <v>368</v>
      </c>
      <c r="B275" s="185"/>
      <c r="C275" s="225"/>
    </row>
    <row r="276" spans="1:7" x14ac:dyDescent="0.3">
      <c r="A276" s="163" t="s">
        <v>369</v>
      </c>
      <c r="B276" s="185"/>
      <c r="C276" s="225"/>
    </row>
    <row r="277" spans="1:7" x14ac:dyDescent="0.3">
      <c r="A277" s="163" t="s">
        <v>370</v>
      </c>
      <c r="B277" s="185"/>
      <c r="C277" s="225"/>
    </row>
    <row r="278" spans="1:7" ht="18.5" x14ac:dyDescent="0.3">
      <c r="A278" s="172"/>
      <c r="B278" s="171" t="s">
        <v>371</v>
      </c>
      <c r="C278" s="172"/>
      <c r="D278" s="172"/>
      <c r="E278" s="172"/>
      <c r="F278" s="172"/>
      <c r="G278" s="173"/>
    </row>
    <row r="279" spans="1:7" x14ac:dyDescent="0.3">
      <c r="A279" s="180"/>
      <c r="B279" s="181" t="s">
        <v>372</v>
      </c>
      <c r="C279" s="180"/>
      <c r="D279" s="180"/>
      <c r="E279" s="182"/>
      <c r="F279" s="183"/>
      <c r="G279" s="183"/>
    </row>
    <row r="280" spans="1:7" s="163" customFormat="1" x14ac:dyDescent="0.3">
      <c r="A280" s="163" t="s">
        <v>373</v>
      </c>
      <c r="B280" s="176" t="s">
        <v>1430</v>
      </c>
      <c r="C280" s="176"/>
      <c r="G280" s="156"/>
    </row>
    <row r="281" spans="1:7" s="163" customFormat="1" x14ac:dyDescent="0.3">
      <c r="A281" s="163" t="s">
        <v>374</v>
      </c>
      <c r="B281" s="176" t="s">
        <v>1431</v>
      </c>
      <c r="C281" s="176"/>
      <c r="G281" s="156"/>
    </row>
    <row r="282" spans="1:7" s="163" customFormat="1" x14ac:dyDescent="0.3">
      <c r="A282" s="163" t="s">
        <v>375</v>
      </c>
      <c r="B282" s="176" t="s">
        <v>376</v>
      </c>
      <c r="C282" s="176"/>
      <c r="G282" s="156"/>
    </row>
    <row r="283" spans="1:7" s="163" customFormat="1" x14ac:dyDescent="0.3">
      <c r="A283" s="163" t="s">
        <v>377</v>
      </c>
      <c r="B283" s="176" t="s">
        <v>378</v>
      </c>
      <c r="G283" s="156"/>
    </row>
    <row r="284" spans="1:7" s="163" customFormat="1" x14ac:dyDescent="0.3">
      <c r="A284" s="163" t="s">
        <v>379</v>
      </c>
      <c r="B284" s="176" t="s">
        <v>380</v>
      </c>
      <c r="G284" s="156"/>
    </row>
    <row r="285" spans="1:7" s="163" customFormat="1" x14ac:dyDescent="0.3">
      <c r="A285" s="163" t="s">
        <v>381</v>
      </c>
      <c r="B285" s="176" t="s">
        <v>772</v>
      </c>
      <c r="G285" s="156"/>
    </row>
    <row r="286" spans="1:7" s="163" customFormat="1" x14ac:dyDescent="0.3">
      <c r="A286" s="163" t="s">
        <v>382</v>
      </c>
      <c r="B286" s="176" t="s">
        <v>383</v>
      </c>
      <c r="G286" s="156"/>
    </row>
    <row r="287" spans="1:7" s="163" customFormat="1" x14ac:dyDescent="0.3">
      <c r="A287" s="163" t="s">
        <v>384</v>
      </c>
      <c r="B287" s="176" t="s">
        <v>385</v>
      </c>
      <c r="G287" s="156"/>
    </row>
    <row r="288" spans="1:7" s="163" customFormat="1" x14ac:dyDescent="0.3">
      <c r="A288" s="163" t="s">
        <v>386</v>
      </c>
      <c r="B288" s="176" t="s">
        <v>1432</v>
      </c>
      <c r="G288" s="156"/>
    </row>
    <row r="289" spans="1:7" s="163" customFormat="1" x14ac:dyDescent="0.3">
      <c r="A289" s="163" t="s">
        <v>387</v>
      </c>
      <c r="B289" s="196" t="s">
        <v>388</v>
      </c>
      <c r="G289" s="156"/>
    </row>
    <row r="290" spans="1:7" s="163" customFormat="1" x14ac:dyDescent="0.3">
      <c r="A290" s="163" t="s">
        <v>389</v>
      </c>
      <c r="B290" s="196" t="s">
        <v>388</v>
      </c>
      <c r="G290" s="156"/>
    </row>
    <row r="291" spans="1:7" s="163" customFormat="1" x14ac:dyDescent="0.3">
      <c r="A291" s="163" t="s">
        <v>390</v>
      </c>
      <c r="B291" s="196" t="s">
        <v>388</v>
      </c>
      <c r="G291" s="156"/>
    </row>
    <row r="292" spans="1:7" s="163" customFormat="1" x14ac:dyDescent="0.3">
      <c r="A292" s="163" t="s">
        <v>391</v>
      </c>
      <c r="B292" s="196" t="s">
        <v>388</v>
      </c>
      <c r="G292" s="156"/>
    </row>
    <row r="293" spans="1:7" s="163" customFormat="1" x14ac:dyDescent="0.3">
      <c r="A293" s="163" t="s">
        <v>392</v>
      </c>
      <c r="B293" s="196" t="s">
        <v>388</v>
      </c>
      <c r="G293" s="156"/>
    </row>
    <row r="294" spans="1:7" s="163" customFormat="1" x14ac:dyDescent="0.3">
      <c r="A294" s="163" t="s">
        <v>393</v>
      </c>
      <c r="B294" s="196" t="s">
        <v>388</v>
      </c>
      <c r="G294" s="156"/>
    </row>
    <row r="295" spans="1:7" s="163" customFormat="1" x14ac:dyDescent="0.3">
      <c r="A295" s="163" t="s">
        <v>394</v>
      </c>
      <c r="B295" s="196" t="s">
        <v>388</v>
      </c>
      <c r="G295" s="156"/>
    </row>
    <row r="296" spans="1:7" s="163" customFormat="1" x14ac:dyDescent="0.3">
      <c r="A296" s="163" t="s">
        <v>395</v>
      </c>
      <c r="B296" s="196" t="s">
        <v>388</v>
      </c>
      <c r="G296" s="156"/>
    </row>
    <row r="297" spans="1:7" s="163" customFormat="1" x14ac:dyDescent="0.3">
      <c r="A297" s="163" t="s">
        <v>396</v>
      </c>
      <c r="B297" s="196" t="s">
        <v>388</v>
      </c>
      <c r="G297" s="156"/>
    </row>
    <row r="298" spans="1:7" s="163" customFormat="1" x14ac:dyDescent="0.3">
      <c r="A298" s="163" t="s">
        <v>397</v>
      </c>
      <c r="B298" s="196" t="s">
        <v>388</v>
      </c>
      <c r="G298" s="156"/>
    </row>
    <row r="299" spans="1:7" s="163" customFormat="1" x14ac:dyDescent="0.3">
      <c r="A299" s="163" t="s">
        <v>398</v>
      </c>
      <c r="B299" s="196" t="s">
        <v>388</v>
      </c>
      <c r="G299" s="156"/>
    </row>
    <row r="300" spans="1:7" s="163" customFormat="1" x14ac:dyDescent="0.3">
      <c r="A300" s="163" t="s">
        <v>399</v>
      </c>
      <c r="B300" s="196" t="s">
        <v>388</v>
      </c>
      <c r="G300" s="156"/>
    </row>
    <row r="301" spans="1:7" s="163" customFormat="1" x14ac:dyDescent="0.3">
      <c r="A301" s="163" t="s">
        <v>400</v>
      </c>
      <c r="B301" s="196" t="s">
        <v>388</v>
      </c>
      <c r="G301" s="156"/>
    </row>
    <row r="302" spans="1:7" s="163" customFormat="1" x14ac:dyDescent="0.3">
      <c r="A302" s="163" t="s">
        <v>401</v>
      </c>
      <c r="B302" s="196" t="s">
        <v>388</v>
      </c>
      <c r="G302" s="156"/>
    </row>
    <row r="303" spans="1:7" s="163" customFormat="1" x14ac:dyDescent="0.3">
      <c r="A303" s="163" t="s">
        <v>402</v>
      </c>
      <c r="B303" s="196" t="s">
        <v>388</v>
      </c>
      <c r="G303" s="156"/>
    </row>
    <row r="304" spans="1:7" s="163" customFormat="1" x14ac:dyDescent="0.3">
      <c r="A304" s="163" t="s">
        <v>403</v>
      </c>
      <c r="B304" s="196" t="s">
        <v>388</v>
      </c>
      <c r="G304" s="156"/>
    </row>
    <row r="305" spans="1:7" s="163" customFormat="1" x14ac:dyDescent="0.3">
      <c r="A305" s="163" t="s">
        <v>404</v>
      </c>
      <c r="B305" s="196" t="s">
        <v>388</v>
      </c>
      <c r="G305" s="156"/>
    </row>
    <row r="306" spans="1:7" s="163" customFormat="1" x14ac:dyDescent="0.3">
      <c r="A306" s="163" t="s">
        <v>405</v>
      </c>
      <c r="B306" s="196" t="s">
        <v>388</v>
      </c>
      <c r="G306" s="156"/>
    </row>
    <row r="307" spans="1:7" s="163" customFormat="1" x14ac:dyDescent="0.3">
      <c r="A307" s="163" t="s">
        <v>406</v>
      </c>
      <c r="B307" s="196" t="s">
        <v>388</v>
      </c>
      <c r="G307" s="156"/>
    </row>
    <row r="308" spans="1:7" s="163" customFormat="1" x14ac:dyDescent="0.3">
      <c r="A308" s="163" t="s">
        <v>407</v>
      </c>
      <c r="B308" s="196" t="s">
        <v>388</v>
      </c>
      <c r="G308" s="156"/>
    </row>
    <row r="309" spans="1:7" s="163" customFormat="1" x14ac:dyDescent="0.3">
      <c r="A309" s="163" t="s">
        <v>408</v>
      </c>
      <c r="B309" s="196" t="s">
        <v>388</v>
      </c>
      <c r="G309" s="156"/>
    </row>
    <row r="310" spans="1:7" s="163" customFormat="1" x14ac:dyDescent="0.3">
      <c r="A310" s="163" t="s">
        <v>409</v>
      </c>
      <c r="B310" s="196" t="s">
        <v>388</v>
      </c>
      <c r="G310" s="156"/>
    </row>
    <row r="311" spans="1:7" s="163" customFormat="1" x14ac:dyDescent="0.3">
      <c r="A311" s="163" t="s">
        <v>410</v>
      </c>
      <c r="B311" s="196" t="s">
        <v>388</v>
      </c>
      <c r="G311" s="156"/>
    </row>
    <row r="312" spans="1:7" s="163" customFormat="1" x14ac:dyDescent="0.3">
      <c r="A312" s="163" t="s">
        <v>411</v>
      </c>
      <c r="B312" s="196" t="s">
        <v>388</v>
      </c>
      <c r="G312" s="156"/>
    </row>
    <row r="313" spans="1:7" s="163" customFormat="1" x14ac:dyDescent="0.3">
      <c r="A313" s="163" t="s">
        <v>412</v>
      </c>
      <c r="B313" s="196" t="s">
        <v>388</v>
      </c>
      <c r="G313" s="156"/>
    </row>
    <row r="314" spans="1:7" s="163" customFormat="1" x14ac:dyDescent="0.3">
      <c r="A314" s="163" t="s">
        <v>413</v>
      </c>
      <c r="B314" s="196" t="s">
        <v>388</v>
      </c>
      <c r="G314" s="156"/>
    </row>
    <row r="315" spans="1:7" s="163" customFormat="1" x14ac:dyDescent="0.3">
      <c r="A315" s="163" t="s">
        <v>414</v>
      </c>
      <c r="B315" s="196" t="s">
        <v>388</v>
      </c>
      <c r="G315" s="156"/>
    </row>
    <row r="316" spans="1:7" s="163" customFormat="1" x14ac:dyDescent="0.3">
      <c r="A316" s="163" t="s">
        <v>415</v>
      </c>
      <c r="B316" s="196" t="s">
        <v>388</v>
      </c>
      <c r="G316" s="156"/>
    </row>
    <row r="317" spans="1:7" s="163" customFormat="1" x14ac:dyDescent="0.3">
      <c r="A317" s="163" t="s">
        <v>416</v>
      </c>
      <c r="B317" s="196" t="s">
        <v>388</v>
      </c>
      <c r="G317" s="156"/>
    </row>
    <row r="318" spans="1:7" s="163" customFormat="1" x14ac:dyDescent="0.3">
      <c r="A318" s="163" t="s">
        <v>417</v>
      </c>
      <c r="B318" s="196" t="s">
        <v>388</v>
      </c>
      <c r="G318" s="156"/>
    </row>
    <row r="319" spans="1:7" s="163" customFormat="1" x14ac:dyDescent="0.3">
      <c r="A319" s="163" t="s">
        <v>418</v>
      </c>
      <c r="B319" s="196" t="s">
        <v>388</v>
      </c>
      <c r="G319" s="156"/>
    </row>
    <row r="320" spans="1:7" s="163" customFormat="1" x14ac:dyDescent="0.3">
      <c r="A320" s="163" t="s">
        <v>419</v>
      </c>
      <c r="B320" s="196" t="s">
        <v>388</v>
      </c>
      <c r="G320" s="156"/>
    </row>
    <row r="321" spans="1:7" s="163" customFormat="1" x14ac:dyDescent="0.3">
      <c r="A321" s="163" t="s">
        <v>420</v>
      </c>
      <c r="B321" s="196" t="s">
        <v>388</v>
      </c>
      <c r="G321" s="156"/>
    </row>
    <row r="322" spans="1:7" s="163" customFormat="1" x14ac:dyDescent="0.3">
      <c r="A322" s="163" t="s">
        <v>421</v>
      </c>
      <c r="B322" s="196" t="s">
        <v>388</v>
      </c>
      <c r="G322" s="156"/>
    </row>
    <row r="323" spans="1:7" s="163" customFormat="1" x14ac:dyDescent="0.3">
      <c r="A323" s="163" t="s">
        <v>422</v>
      </c>
      <c r="B323" s="196" t="s">
        <v>388</v>
      </c>
      <c r="G323" s="156"/>
    </row>
    <row r="324" spans="1:7" s="163" customFormat="1" x14ac:dyDescent="0.3">
      <c r="A324" s="163" t="s">
        <v>423</v>
      </c>
      <c r="B324" s="196" t="s">
        <v>388</v>
      </c>
      <c r="G324" s="156"/>
    </row>
    <row r="328" spans="1:7" ht="13" x14ac:dyDescent="0.3">
      <c r="A328" s="186"/>
      <c r="B328" s="186"/>
      <c r="C328" s="186"/>
      <c r="D328" s="186"/>
      <c r="E328" s="186"/>
      <c r="F328" s="186"/>
      <c r="G328" s="186"/>
    </row>
    <row r="329" spans="1:7" ht="13" x14ac:dyDescent="0.3">
      <c r="A329" s="186"/>
      <c r="B329" s="186"/>
      <c r="C329" s="186"/>
      <c r="D329" s="186"/>
      <c r="E329" s="186"/>
      <c r="F329" s="186"/>
      <c r="G329" s="186"/>
    </row>
    <row r="330" spans="1:7" ht="13" x14ac:dyDescent="0.3">
      <c r="A330" s="186"/>
      <c r="B330" s="186"/>
      <c r="C330" s="186"/>
      <c r="D330" s="186"/>
      <c r="E330" s="186"/>
      <c r="F330" s="186"/>
      <c r="G330" s="186"/>
    </row>
    <row r="331" spans="1:7" ht="13" x14ac:dyDescent="0.3">
      <c r="A331" s="186"/>
      <c r="B331" s="186"/>
      <c r="C331" s="186"/>
      <c r="D331" s="186"/>
      <c r="E331" s="186"/>
      <c r="F331" s="186"/>
      <c r="G331" s="186"/>
    </row>
    <row r="332" spans="1:7" ht="13" x14ac:dyDescent="0.3">
      <c r="A332" s="186"/>
      <c r="B332" s="186"/>
      <c r="C332" s="186"/>
      <c r="D332" s="186"/>
      <c r="E332" s="186"/>
      <c r="F332" s="186"/>
      <c r="G332" s="186"/>
    </row>
    <row r="333" spans="1:7" ht="13" x14ac:dyDescent="0.3">
      <c r="A333" s="186"/>
      <c r="B333" s="186"/>
      <c r="C333" s="186"/>
      <c r="D333" s="186"/>
      <c r="E333" s="186"/>
      <c r="F333" s="186"/>
      <c r="G333" s="186"/>
    </row>
    <row r="334" spans="1:7" ht="13" x14ac:dyDescent="0.3">
      <c r="A334" s="186"/>
      <c r="B334" s="186"/>
      <c r="C334" s="186"/>
      <c r="D334" s="186"/>
      <c r="E334" s="186"/>
      <c r="F334" s="186"/>
      <c r="G334" s="186"/>
    </row>
    <row r="335" spans="1:7" ht="13" x14ac:dyDescent="0.3">
      <c r="A335" s="186"/>
      <c r="B335" s="186"/>
      <c r="C335" s="186"/>
      <c r="D335" s="186"/>
      <c r="E335" s="186"/>
      <c r="F335" s="186"/>
      <c r="G335" s="186"/>
    </row>
    <row r="336" spans="1:7" ht="13" x14ac:dyDescent="0.3">
      <c r="A336" s="186"/>
      <c r="B336" s="186"/>
      <c r="C336" s="186"/>
      <c r="D336" s="186"/>
      <c r="E336" s="186"/>
      <c r="F336" s="186"/>
      <c r="G336" s="186"/>
    </row>
    <row r="337" spans="1:7" ht="13" x14ac:dyDescent="0.3">
      <c r="A337" s="186"/>
      <c r="B337" s="186"/>
      <c r="C337" s="186"/>
      <c r="D337" s="186"/>
      <c r="E337" s="186"/>
      <c r="F337" s="186"/>
      <c r="G337" s="186"/>
    </row>
    <row r="338" spans="1:7" ht="13" x14ac:dyDescent="0.3">
      <c r="A338" s="186"/>
      <c r="B338" s="186"/>
      <c r="C338" s="186"/>
      <c r="D338" s="186"/>
      <c r="E338" s="186"/>
      <c r="F338" s="186"/>
      <c r="G338" s="186"/>
    </row>
    <row r="339" spans="1:7" ht="13" x14ac:dyDescent="0.3">
      <c r="A339" s="186"/>
      <c r="B339" s="186"/>
      <c r="C339" s="186"/>
      <c r="D339" s="186"/>
      <c r="E339" s="186"/>
      <c r="F339" s="186"/>
      <c r="G339" s="186"/>
    </row>
    <row r="340" spans="1:7" ht="13" x14ac:dyDescent="0.3">
      <c r="A340" s="186"/>
      <c r="B340" s="186"/>
      <c r="C340" s="186"/>
      <c r="D340" s="186"/>
      <c r="E340" s="186"/>
      <c r="F340" s="186"/>
      <c r="G340" s="186"/>
    </row>
    <row r="341" spans="1:7" ht="13" x14ac:dyDescent="0.3">
      <c r="A341" s="186"/>
      <c r="B341" s="186"/>
      <c r="C341" s="186"/>
      <c r="D341" s="186"/>
      <c r="E341" s="186"/>
      <c r="F341" s="186"/>
      <c r="G341" s="186"/>
    </row>
    <row r="342" spans="1:7" ht="13" x14ac:dyDescent="0.3">
      <c r="A342" s="186"/>
      <c r="B342" s="186"/>
      <c r="C342" s="186"/>
      <c r="D342" s="186"/>
      <c r="E342" s="186"/>
      <c r="F342" s="186"/>
      <c r="G342" s="186"/>
    </row>
    <row r="343" spans="1:7" ht="13" x14ac:dyDescent="0.3">
      <c r="A343" s="186"/>
      <c r="B343" s="186"/>
      <c r="C343" s="186"/>
      <c r="D343" s="186"/>
      <c r="E343" s="186"/>
      <c r="F343" s="186"/>
      <c r="G343" s="186"/>
    </row>
    <row r="344" spans="1:7" ht="13" x14ac:dyDescent="0.3">
      <c r="A344" s="186"/>
      <c r="B344" s="186"/>
      <c r="C344" s="186"/>
      <c r="D344" s="186"/>
      <c r="E344" s="186"/>
      <c r="F344" s="186"/>
      <c r="G344" s="186"/>
    </row>
    <row r="345" spans="1:7" ht="13" x14ac:dyDescent="0.3">
      <c r="A345" s="186"/>
      <c r="B345" s="186"/>
      <c r="C345" s="186"/>
      <c r="D345" s="186"/>
      <c r="E345" s="186"/>
      <c r="F345" s="186"/>
      <c r="G345" s="186"/>
    </row>
    <row r="346" spans="1:7" ht="13" x14ac:dyDescent="0.3">
      <c r="A346" s="186"/>
      <c r="B346" s="186"/>
      <c r="C346" s="186"/>
      <c r="D346" s="186"/>
      <c r="E346" s="186"/>
      <c r="F346" s="186"/>
      <c r="G346" s="186"/>
    </row>
    <row r="347" spans="1:7" ht="13" x14ac:dyDescent="0.3">
      <c r="A347" s="186"/>
      <c r="B347" s="186"/>
      <c r="C347" s="186"/>
      <c r="D347" s="186"/>
      <c r="E347" s="186"/>
      <c r="F347" s="186"/>
      <c r="G347" s="186"/>
    </row>
    <row r="348" spans="1:7" ht="13" x14ac:dyDescent="0.3">
      <c r="A348" s="186"/>
      <c r="B348" s="186"/>
      <c r="C348" s="186"/>
      <c r="D348" s="186"/>
      <c r="E348" s="186"/>
      <c r="F348" s="186"/>
      <c r="G348" s="186"/>
    </row>
    <row r="349" spans="1:7" ht="13" x14ac:dyDescent="0.3">
      <c r="A349" s="186"/>
      <c r="B349" s="186"/>
      <c r="C349" s="186"/>
      <c r="D349" s="186"/>
      <c r="E349" s="186"/>
      <c r="F349" s="186"/>
      <c r="G349" s="186"/>
    </row>
    <row r="350" spans="1:7" ht="13" x14ac:dyDescent="0.3">
      <c r="A350" s="186"/>
      <c r="B350" s="186"/>
      <c r="C350" s="186"/>
      <c r="D350" s="186"/>
      <c r="E350" s="186"/>
      <c r="F350" s="186"/>
      <c r="G350" s="186"/>
    </row>
    <row r="351" spans="1:7" ht="13" x14ac:dyDescent="0.3">
      <c r="A351" s="186"/>
      <c r="B351" s="186"/>
      <c r="C351" s="186"/>
      <c r="D351" s="186"/>
      <c r="E351" s="186"/>
      <c r="F351" s="186"/>
      <c r="G351" s="186"/>
    </row>
    <row r="352" spans="1:7" ht="13" x14ac:dyDescent="0.3">
      <c r="A352" s="186"/>
      <c r="B352" s="186"/>
      <c r="C352" s="186"/>
      <c r="D352" s="186"/>
      <c r="E352" s="186"/>
      <c r="F352" s="186"/>
      <c r="G352" s="186"/>
    </row>
    <row r="353" spans="1:7" ht="13" x14ac:dyDescent="0.3">
      <c r="A353" s="186"/>
      <c r="B353" s="186"/>
      <c r="C353" s="186"/>
      <c r="D353" s="186"/>
      <c r="E353" s="186"/>
      <c r="F353" s="186"/>
      <c r="G353" s="186"/>
    </row>
    <row r="354" spans="1:7" ht="13" x14ac:dyDescent="0.3">
      <c r="A354" s="186"/>
      <c r="B354" s="186"/>
      <c r="C354" s="186"/>
      <c r="D354" s="186"/>
      <c r="E354" s="186"/>
      <c r="F354" s="186"/>
      <c r="G354" s="186"/>
    </row>
    <row r="355" spans="1:7" ht="13" x14ac:dyDescent="0.3">
      <c r="A355" s="186"/>
      <c r="B355" s="186"/>
      <c r="C355" s="186"/>
      <c r="D355" s="186"/>
      <c r="E355" s="186"/>
      <c r="F355" s="186"/>
      <c r="G355" s="186"/>
    </row>
    <row r="356" spans="1:7" ht="13" x14ac:dyDescent="0.3">
      <c r="A356" s="186"/>
      <c r="B356" s="186"/>
      <c r="C356" s="186"/>
      <c r="D356" s="186"/>
      <c r="E356" s="186"/>
      <c r="F356" s="186"/>
      <c r="G356" s="186"/>
    </row>
    <row r="357" spans="1:7" ht="13" x14ac:dyDescent="0.3">
      <c r="A357" s="186"/>
      <c r="B357" s="186"/>
      <c r="C357" s="186"/>
      <c r="D357" s="186"/>
      <c r="E357" s="186"/>
      <c r="F357" s="186"/>
      <c r="G357" s="186"/>
    </row>
    <row r="358" spans="1:7" ht="13" x14ac:dyDescent="0.3">
      <c r="A358" s="186"/>
      <c r="B358" s="186"/>
      <c r="C358" s="186"/>
      <c r="D358" s="186"/>
      <c r="E358" s="186"/>
      <c r="F358" s="186"/>
      <c r="G358" s="186"/>
    </row>
    <row r="359" spans="1:7" ht="13" x14ac:dyDescent="0.3">
      <c r="A359" s="186"/>
      <c r="B359" s="186"/>
      <c r="C359" s="186"/>
      <c r="D359" s="186"/>
      <c r="E359" s="186"/>
      <c r="F359" s="186"/>
      <c r="G359" s="186"/>
    </row>
    <row r="360" spans="1:7" ht="13" x14ac:dyDescent="0.3">
      <c r="A360" s="186"/>
      <c r="B360" s="186"/>
      <c r="C360" s="186"/>
      <c r="D360" s="186"/>
      <c r="E360" s="186"/>
      <c r="F360" s="186"/>
      <c r="G360" s="186"/>
    </row>
    <row r="361" spans="1:7" ht="13" x14ac:dyDescent="0.3">
      <c r="A361" s="186"/>
      <c r="B361" s="186"/>
      <c r="C361" s="186"/>
      <c r="D361" s="186"/>
      <c r="E361" s="186"/>
      <c r="F361" s="186"/>
      <c r="G361" s="186"/>
    </row>
    <row r="362" spans="1:7" ht="13" x14ac:dyDescent="0.3">
      <c r="A362" s="186"/>
      <c r="B362" s="186"/>
      <c r="C362" s="186"/>
      <c r="D362" s="186"/>
      <c r="E362" s="186"/>
      <c r="F362" s="186"/>
      <c r="G362" s="186"/>
    </row>
    <row r="363" spans="1:7" ht="13" x14ac:dyDescent="0.3">
      <c r="A363" s="186"/>
      <c r="B363" s="186"/>
      <c r="C363" s="186"/>
      <c r="D363" s="186"/>
      <c r="E363" s="186"/>
      <c r="F363" s="186"/>
      <c r="G363" s="186"/>
    </row>
    <row r="364" spans="1:7" ht="13" x14ac:dyDescent="0.3">
      <c r="A364" s="186"/>
      <c r="B364" s="186"/>
      <c r="C364" s="186"/>
      <c r="D364" s="186"/>
      <c r="E364" s="186"/>
      <c r="F364" s="186"/>
      <c r="G364" s="186"/>
    </row>
    <row r="365" spans="1:7" ht="13" x14ac:dyDescent="0.3">
      <c r="A365" s="186"/>
      <c r="B365" s="186"/>
      <c r="C365" s="186"/>
      <c r="D365" s="186"/>
      <c r="E365" s="186"/>
      <c r="F365" s="186"/>
      <c r="G365" s="186"/>
    </row>
    <row r="366" spans="1:7" ht="13" x14ac:dyDescent="0.3">
      <c r="A366" s="186"/>
      <c r="B366" s="186"/>
      <c r="C366" s="186"/>
      <c r="D366" s="186"/>
      <c r="E366" s="186"/>
      <c r="F366" s="186"/>
      <c r="G366" s="186"/>
    </row>
    <row r="367" spans="1:7" ht="13" x14ac:dyDescent="0.3">
      <c r="A367" s="186"/>
      <c r="B367" s="186"/>
      <c r="C367" s="186"/>
      <c r="D367" s="186"/>
      <c r="E367" s="186"/>
      <c r="F367" s="186"/>
      <c r="G367" s="186"/>
    </row>
    <row r="368" spans="1:7" ht="13" x14ac:dyDescent="0.3">
      <c r="A368" s="186"/>
      <c r="B368" s="186"/>
      <c r="C368" s="186"/>
      <c r="D368" s="186"/>
      <c r="E368" s="186"/>
      <c r="F368" s="186"/>
      <c r="G368" s="186"/>
    </row>
    <row r="369" spans="1:7" ht="13" x14ac:dyDescent="0.3">
      <c r="A369" s="186"/>
      <c r="B369" s="186"/>
      <c r="C369" s="186"/>
      <c r="D369" s="186"/>
      <c r="E369" s="186"/>
      <c r="F369" s="186"/>
      <c r="G369" s="186"/>
    </row>
    <row r="370" spans="1:7" ht="13" x14ac:dyDescent="0.3">
      <c r="A370" s="186"/>
      <c r="B370" s="186"/>
      <c r="C370" s="186"/>
      <c r="D370" s="186"/>
      <c r="E370" s="186"/>
      <c r="F370" s="186"/>
      <c r="G370" s="186"/>
    </row>
    <row r="371" spans="1:7" ht="13" x14ac:dyDescent="0.3">
      <c r="A371" s="186"/>
      <c r="B371" s="186"/>
      <c r="C371" s="186"/>
      <c r="D371" s="186"/>
      <c r="E371" s="186"/>
      <c r="F371" s="186"/>
      <c r="G371" s="186"/>
    </row>
    <row r="372" spans="1:7" ht="13" x14ac:dyDescent="0.3">
      <c r="A372" s="186"/>
      <c r="B372" s="186"/>
      <c r="C372" s="186"/>
      <c r="D372" s="186"/>
      <c r="E372" s="186"/>
      <c r="F372" s="186"/>
      <c r="G372" s="186"/>
    </row>
  </sheetData>
  <protectedRanges>
    <protectedRange sqref="B272:D277 F272:G277" name="Range12"/>
    <protectedRange sqref="B209:C215 F209:G215 B221:C227 C229 C231:C238 B234:B238 C240:C241 B243:C243"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271 B280:G324" name="Range11"/>
    <protectedRange sqref="B48:G51 B46:B47" name="Range13"/>
  </protectedRanges>
  <hyperlinks>
    <hyperlink ref="B6" location="'A. HTT General'!B13" display="1. Basic Facts" xr:uid="{81F8ABF8-14A1-4E76-BB13-956C46F5B5B5}"/>
    <hyperlink ref="B7" location="'A. HTT General'!B26" display="2. Regulatory Summary" xr:uid="{8D0F088A-3B2F-45B5-A60A-54F675C03110}"/>
    <hyperlink ref="B8" location="'A. HTT General'!B36" display="3. General Cover Pool / Covered Bond Information" xr:uid="{BB4E8C27-2273-4A0D-A673-8ACF6D0422DC}"/>
    <hyperlink ref="B9" location="'A. HTT General'!B285" display="4. References to Capital Requirements Regulation (CRR) 129(7)" xr:uid="{8C997582-CEB2-40A4-B9EB-7BBFD3C8CC1E}"/>
    <hyperlink ref="B11" location="'A. HTT General'!B319" display="6. Other relevant information" xr:uid="{DC1CF421-613B-47E8-8F3A-63870914413E}"/>
    <hyperlink ref="B27" r:id="rId1" display="UCITS Compliance" xr:uid="{284E51F2-58E7-4F9D-944A-F92B231ED5CF}"/>
    <hyperlink ref="B28" r:id="rId2" xr:uid="{2D8C9359-1E07-49E4-B60D-C8C0CACA5963}"/>
    <hyperlink ref="B29" r:id="rId3" xr:uid="{6B93A75A-105A-428B-B46E-EF8E8EB8634E}"/>
    <hyperlink ref="B10" location="'A. HTT General'!B311" display="5. References to Capital Requirements Regulation (CRR) 129(1)" xr:uid="{E2D07F59-19B4-4949-B8AE-58256D934147}"/>
    <hyperlink ref="C229" r:id="rId4" xr:uid="{9CFF4127-B7E2-40B2-A60A-FCD1440A90F7}"/>
    <hyperlink ref="D252" location="'B2. HTT Public Sector Assets'!B129" display="'B2. HTT Public Sector Assets'!B129" xr:uid="{BD64CC2B-525A-457F-95D2-495CA65215EC}"/>
    <hyperlink ref="F251" location="'B2. HTT Public Sector Assets'!A18" display="'B2. HTT Public Sector Assets'!A18" xr:uid="{1F8921C8-E222-4D4F-A228-A8620B7257B4}"/>
    <hyperlink ref="D251" location="'B1. HTT Mortgage Assets'!B287" display="'B1. HTT Mortgage Assets'!B287" xr:uid="{C97D7F9D-07CD-49D2-B92B-EEBAAF0D2E99}"/>
    <hyperlink ref="D259" location="'B2. HTT Public Sector Assets'!B166" display="'B2. HTT Public Sector Assets'!B166" xr:uid="{A189BA12-518F-4B65-9E49-9ACFD75178B0}"/>
    <hyperlink ref="D249" location="'B2. HTT Public Sector Assets'!B48" display="'B2. HTT Public Sector Assets'!B48" xr:uid="{AAF69D4A-44A8-484A-9BB8-15F1DFCAE2BB}"/>
    <hyperlink ref="C248" location="'A. HTT General'!A39" display="'A. HTT General'!A39" xr:uid="{4986557E-208B-4A73-9557-1D840B69BC8E}"/>
    <hyperlink ref="C249" location="'B1. HTT Mortgage Assets'!B43" display="'B1. HTT Mortgage Assets'!B43" xr:uid="{23A71E40-F36A-46A9-B647-B74B2CD9016D}"/>
    <hyperlink ref="C250" location="'A. HTT General'!A52" display="'A. HTT General'!A52" xr:uid="{39754AF1-3C29-4174-9C71-D5CCC324E593}"/>
    <hyperlink ref="C254" location="'A. HTT General'!B163" display="'A. HTT General'!B163" xr:uid="{9CE7BFC4-B8DD-4589-865F-22E083F8015E}"/>
    <hyperlink ref="C255" location="'A. HTT General'!B137" display="'A. HTT General'!B137" xr:uid="{016BF39D-75C5-4094-8304-F8AEEAB93CFC}"/>
    <hyperlink ref="C256" location="'C. HTT Harmonised Glossary'!B17" display="'C. HTT Harmonised Glossary'!B17" xr:uid="{C4A31DAA-778F-49C0-A55E-7EC07400F024}"/>
    <hyperlink ref="C257" location="'A. HTT General'!B65" display="'A. HTT General'!B65" xr:uid="{39631C48-D4C7-48EB-B138-FA641520616C}"/>
    <hyperlink ref="C258" location="'A. HTT General'!B88" display="'A. HTT General'!B88" xr:uid="{A4A184F4-3532-4D50-999B-4FBA748A5EF8}"/>
    <hyperlink ref="C259" location="'B1. HTT Mortgage Assets'!B180" display="'B1. HTT Mortgage Assets'!B180" xr:uid="{629D215B-5B0E-49E9-B5D1-ED1F87E8CDD4}"/>
    <hyperlink ref="C251" location="'B1. HTT Mortgage Assets'!B186" display="'B1. HTT Mortgage Assets'!B186" xr:uid="{2CAFBF0F-00C4-4F3F-BBAD-7647D7EA9ADC}"/>
    <hyperlink ref="C247" location="'A. HTT General'!A38" display="'A. HTT General'!A38" xr:uid="{F645E12E-87A4-4213-A413-CEB02C2DEE23}"/>
    <hyperlink ref="C253" location="'A. HTT General'!B111" display="'A. HTT General'!B111" xr:uid="{BD639CA0-40A9-426F-B02F-BF0BB05834E6}"/>
    <hyperlink ref="C252" location="'B1. HTT Mortgage Assets'!B149" display="'B1. HTT Mortgage Assets'!B149" xr:uid="{715E896F-7112-4D2B-A6F9-F58930551773}"/>
  </hyperlinks>
  <pageMargins left="0.7" right="0.7" top="0.75" bottom="0.75" header="0.3" footer="0.3"/>
  <pageSetup scale="39" orientation="portrait" r:id="rId5"/>
  <headerFooter>
    <oddFooter>&amp;R&amp;1#&amp;"Calibri"&amp;10&amp;K0078D7Classification : Internal</oddFooter>
  </headerFooter>
  <rowBreaks count="2" manualBreakCount="2">
    <brk id="110" max="16383" man="1"/>
    <brk id="2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C8A2-EBF9-4786-B589-3B669177AFA9}">
  <sheetPr>
    <tabColor theme="5" tint="-0.249977111117893"/>
  </sheetPr>
  <dimension ref="A1:G517"/>
  <sheetViews>
    <sheetView zoomScaleNormal="100" workbookViewId="0"/>
  </sheetViews>
  <sheetFormatPr defaultRowHeight="14.5" x14ac:dyDescent="0.3"/>
  <cols>
    <col min="1" max="1" width="12.6328125" style="163" customWidth="1"/>
    <col min="2" max="2" width="55.36328125" style="163" customWidth="1"/>
    <col min="3" max="3" width="37.26953125" style="163" customWidth="1"/>
    <col min="4" max="4" width="37.1796875" style="163" customWidth="1"/>
    <col min="5" max="5" width="6.08984375" style="163" customWidth="1"/>
    <col min="6" max="6" width="37.81640625" style="163" customWidth="1"/>
    <col min="7" max="7" width="37.81640625" style="156" customWidth="1"/>
    <col min="8" max="16384" width="8.7265625" style="158"/>
  </cols>
  <sheetData>
    <row r="1" spans="1:7" ht="31" x14ac:dyDescent="0.3">
      <c r="A1" s="155" t="s">
        <v>762</v>
      </c>
      <c r="B1" s="155"/>
      <c r="C1" s="156"/>
      <c r="D1" s="156"/>
      <c r="E1" s="156"/>
      <c r="F1" s="157" t="s">
        <v>1372</v>
      </c>
    </row>
    <row r="2" spans="1:7" ht="13.5" thickBot="1" x14ac:dyDescent="0.35">
      <c r="A2" s="156"/>
      <c r="B2" s="156"/>
      <c r="C2" s="156"/>
      <c r="D2" s="156"/>
      <c r="E2" s="156"/>
      <c r="F2" s="156"/>
    </row>
    <row r="3" spans="1:7" ht="19" thickBot="1" x14ac:dyDescent="0.35">
      <c r="A3" s="160"/>
      <c r="B3" s="161" t="s">
        <v>0</v>
      </c>
      <c r="C3" s="162" t="s">
        <v>1373</v>
      </c>
      <c r="D3" s="160"/>
      <c r="E3" s="160"/>
      <c r="F3" s="156"/>
      <c r="G3" s="160"/>
    </row>
    <row r="4" spans="1:7" ht="15" thickBot="1" x14ac:dyDescent="0.35"/>
    <row r="5" spans="1:7" ht="18.5" x14ac:dyDescent="0.3">
      <c r="A5" s="164"/>
      <c r="B5" s="165" t="s">
        <v>424</v>
      </c>
      <c r="C5" s="164"/>
      <c r="E5" s="166"/>
      <c r="F5" s="166"/>
    </row>
    <row r="6" spans="1:7" x14ac:dyDescent="0.3">
      <c r="B6" s="228" t="s">
        <v>425</v>
      </c>
    </row>
    <row r="7" spans="1:7" x14ac:dyDescent="0.3">
      <c r="B7" s="229" t="s">
        <v>426</v>
      </c>
    </row>
    <row r="8" spans="1:7" ht="15" thickBot="1" x14ac:dyDescent="0.35">
      <c r="B8" s="230" t="s">
        <v>427</v>
      </c>
    </row>
    <row r="9" spans="1:7" x14ac:dyDescent="0.3">
      <c r="B9" s="231"/>
    </row>
    <row r="10" spans="1:7" ht="37" x14ac:dyDescent="0.3">
      <c r="A10" s="171" t="s">
        <v>6</v>
      </c>
      <c r="B10" s="171" t="s">
        <v>425</v>
      </c>
      <c r="C10" s="172"/>
      <c r="D10" s="172"/>
      <c r="E10" s="172"/>
      <c r="F10" s="172"/>
      <c r="G10" s="173"/>
    </row>
    <row r="11" spans="1:7" x14ac:dyDescent="0.3">
      <c r="A11" s="180"/>
      <c r="B11" s="181" t="s">
        <v>428</v>
      </c>
      <c r="C11" s="180" t="s">
        <v>53</v>
      </c>
      <c r="D11" s="180"/>
      <c r="E11" s="180"/>
      <c r="F11" s="183" t="s">
        <v>429</v>
      </c>
      <c r="G11" s="183"/>
    </row>
    <row r="12" spans="1:7" x14ac:dyDescent="0.3">
      <c r="A12" s="163" t="s">
        <v>430</v>
      </c>
      <c r="B12" s="163" t="s">
        <v>431</v>
      </c>
      <c r="C12" s="184">
        <v>15240.329765960099</v>
      </c>
      <c r="F12" s="191">
        <f>IF($C$15=0,"",IF(C12="[for completion]","",C12/$C$15))</f>
        <v>1</v>
      </c>
    </row>
    <row r="13" spans="1:7" x14ac:dyDescent="0.3">
      <c r="A13" s="163" t="s">
        <v>432</v>
      </c>
      <c r="B13" s="163" t="s">
        <v>433</v>
      </c>
      <c r="C13" s="184">
        <v>0</v>
      </c>
      <c r="F13" s="191">
        <f>IF($C$15=0,"",IF(C13="[for completion]","",C13/$C$15))</f>
        <v>0</v>
      </c>
    </row>
    <row r="14" spans="1:7" x14ac:dyDescent="0.3">
      <c r="A14" s="163" t="s">
        <v>434</v>
      </c>
      <c r="B14" s="163" t="s">
        <v>65</v>
      </c>
      <c r="C14" s="184">
        <v>0</v>
      </c>
      <c r="F14" s="191">
        <f>IF($C$15=0,"",IF(C14="[for completion]","",C14/$C$15))</f>
        <v>0</v>
      </c>
    </row>
    <row r="15" spans="1:7" x14ac:dyDescent="0.3">
      <c r="A15" s="163" t="s">
        <v>435</v>
      </c>
      <c r="B15" s="232" t="s">
        <v>67</v>
      </c>
      <c r="C15" s="184">
        <f>SUM(C12:C14)</f>
        <v>15240.329765960099</v>
      </c>
      <c r="F15" s="233">
        <f>SUM(F12:F14)</f>
        <v>1</v>
      </c>
    </row>
    <row r="16" spans="1:7" x14ac:dyDescent="0.3">
      <c r="A16" s="163" t="s">
        <v>436</v>
      </c>
      <c r="B16" s="196" t="s">
        <v>437</v>
      </c>
      <c r="C16" s="184"/>
      <c r="F16" s="191">
        <f t="shared" ref="F16:F26" si="0">IF($C$15=0,"",IF(C16="[for completion]","",C16/$C$15))</f>
        <v>0</v>
      </c>
    </row>
    <row r="17" spans="1:7" x14ac:dyDescent="0.3">
      <c r="A17" s="163" t="s">
        <v>438</v>
      </c>
      <c r="B17" s="196" t="s">
        <v>439</v>
      </c>
      <c r="C17" s="184"/>
      <c r="F17" s="191">
        <f t="shared" si="0"/>
        <v>0</v>
      </c>
    </row>
    <row r="18" spans="1:7" x14ac:dyDescent="0.3">
      <c r="A18" s="163" t="s">
        <v>440</v>
      </c>
      <c r="B18" s="196" t="s">
        <v>171</v>
      </c>
      <c r="C18" s="184"/>
      <c r="F18" s="191">
        <f t="shared" si="0"/>
        <v>0</v>
      </c>
    </row>
    <row r="19" spans="1:7" x14ac:dyDescent="0.3">
      <c r="A19" s="163" t="s">
        <v>441</v>
      </c>
      <c r="B19" s="196" t="s">
        <v>171</v>
      </c>
      <c r="C19" s="184"/>
      <c r="F19" s="191">
        <f t="shared" si="0"/>
        <v>0</v>
      </c>
    </row>
    <row r="20" spans="1:7" x14ac:dyDescent="0.3">
      <c r="A20" s="163" t="s">
        <v>442</v>
      </c>
      <c r="B20" s="196" t="s">
        <v>171</v>
      </c>
      <c r="C20" s="184"/>
      <c r="F20" s="191">
        <f t="shared" si="0"/>
        <v>0</v>
      </c>
    </row>
    <row r="21" spans="1:7" x14ac:dyDescent="0.3">
      <c r="A21" s="163" t="s">
        <v>443</v>
      </c>
      <c r="B21" s="196" t="s">
        <v>171</v>
      </c>
      <c r="C21" s="184"/>
      <c r="F21" s="191">
        <f t="shared" si="0"/>
        <v>0</v>
      </c>
    </row>
    <row r="22" spans="1:7" x14ac:dyDescent="0.3">
      <c r="A22" s="163" t="s">
        <v>444</v>
      </c>
      <c r="B22" s="196" t="s">
        <v>171</v>
      </c>
      <c r="C22" s="184"/>
      <c r="F22" s="191">
        <f t="shared" si="0"/>
        <v>0</v>
      </c>
    </row>
    <row r="23" spans="1:7" x14ac:dyDescent="0.3">
      <c r="A23" s="163" t="s">
        <v>445</v>
      </c>
      <c r="B23" s="196" t="s">
        <v>171</v>
      </c>
      <c r="C23" s="184"/>
      <c r="F23" s="191">
        <f t="shared" si="0"/>
        <v>0</v>
      </c>
    </row>
    <row r="24" spans="1:7" x14ac:dyDescent="0.3">
      <c r="A24" s="163" t="s">
        <v>446</v>
      </c>
      <c r="B24" s="196" t="s">
        <v>171</v>
      </c>
      <c r="C24" s="184"/>
      <c r="F24" s="191">
        <f t="shared" si="0"/>
        <v>0</v>
      </c>
    </row>
    <row r="25" spans="1:7" x14ac:dyDescent="0.3">
      <c r="A25" s="163" t="s">
        <v>447</v>
      </c>
      <c r="B25" s="196" t="s">
        <v>171</v>
      </c>
      <c r="C25" s="184"/>
      <c r="F25" s="191">
        <f t="shared" si="0"/>
        <v>0</v>
      </c>
    </row>
    <row r="26" spans="1:7" x14ac:dyDescent="0.3">
      <c r="A26" s="163" t="s">
        <v>1433</v>
      </c>
      <c r="B26" s="196" t="s">
        <v>171</v>
      </c>
      <c r="C26" s="197"/>
      <c r="D26" s="186"/>
      <c r="E26" s="186"/>
      <c r="F26" s="191">
        <f t="shared" si="0"/>
        <v>0</v>
      </c>
    </row>
    <row r="27" spans="1:7" x14ac:dyDescent="0.3">
      <c r="A27" s="180"/>
      <c r="B27" s="181" t="s">
        <v>448</v>
      </c>
      <c r="C27" s="180" t="s">
        <v>449</v>
      </c>
      <c r="D27" s="180" t="s">
        <v>450</v>
      </c>
      <c r="E27" s="182"/>
      <c r="F27" s="180" t="s">
        <v>451</v>
      </c>
      <c r="G27" s="183"/>
    </row>
    <row r="28" spans="1:7" x14ac:dyDescent="0.3">
      <c r="A28" s="163" t="s">
        <v>452</v>
      </c>
      <c r="B28" s="163" t="s">
        <v>453</v>
      </c>
      <c r="C28" s="184">
        <v>224504</v>
      </c>
      <c r="D28" s="184" t="s">
        <v>91</v>
      </c>
      <c r="F28" s="234">
        <f>IF(AND(C28="[For completion]",D28="[For completion]"),"[For completion]",SUM(C28:D28))</f>
        <v>224504</v>
      </c>
    </row>
    <row r="29" spans="1:7" x14ac:dyDescent="0.3">
      <c r="A29" s="163" t="s">
        <v>454</v>
      </c>
      <c r="B29" s="176" t="s">
        <v>455</v>
      </c>
      <c r="C29" s="184">
        <v>106982</v>
      </c>
      <c r="D29" s="184" t="s">
        <v>91</v>
      </c>
      <c r="F29" s="234">
        <f t="shared" ref="F29:F30" si="1">IF(AND(C29="[For completion]",D29="[For completion]"),"[For completion]",SUM(C29:D29))</f>
        <v>106982</v>
      </c>
    </row>
    <row r="30" spans="1:7" x14ac:dyDescent="0.3">
      <c r="A30" s="163" t="s">
        <v>456</v>
      </c>
      <c r="B30" s="176" t="s">
        <v>457</v>
      </c>
      <c r="C30" s="184">
        <v>0</v>
      </c>
      <c r="D30" s="184">
        <v>0</v>
      </c>
      <c r="F30" s="234">
        <f t="shared" si="1"/>
        <v>0</v>
      </c>
    </row>
    <row r="31" spans="1:7" x14ac:dyDescent="0.3">
      <c r="A31" s="163" t="s">
        <v>458</v>
      </c>
      <c r="B31" s="176"/>
    </row>
    <row r="32" spans="1:7" x14ac:dyDescent="0.3">
      <c r="A32" s="163" t="s">
        <v>459</v>
      </c>
      <c r="B32" s="176"/>
    </row>
    <row r="33" spans="1:7" x14ac:dyDescent="0.3">
      <c r="A33" s="163" t="s">
        <v>460</v>
      </c>
      <c r="B33" s="176"/>
    </row>
    <row r="34" spans="1:7" x14ac:dyDescent="0.3">
      <c r="A34" s="163" t="s">
        <v>461</v>
      </c>
      <c r="B34" s="176"/>
    </row>
    <row r="35" spans="1:7" x14ac:dyDescent="0.3">
      <c r="A35" s="180"/>
      <c r="B35" s="181" t="s">
        <v>462</v>
      </c>
      <c r="C35" s="180" t="s">
        <v>463</v>
      </c>
      <c r="D35" s="180" t="s">
        <v>464</v>
      </c>
      <c r="E35" s="182"/>
      <c r="F35" s="183" t="s">
        <v>429</v>
      </c>
      <c r="G35" s="183"/>
    </row>
    <row r="36" spans="1:7" x14ac:dyDescent="0.3">
      <c r="A36" s="163" t="s">
        <v>465</v>
      </c>
      <c r="B36" s="163" t="s">
        <v>466</v>
      </c>
      <c r="C36" s="235">
        <v>4.1008471791465304E-3</v>
      </c>
      <c r="D36" s="235" t="s">
        <v>59</v>
      </c>
      <c r="E36" s="188"/>
      <c r="F36" s="235">
        <v>4.1008471791465304E-3</v>
      </c>
    </row>
    <row r="37" spans="1:7" x14ac:dyDescent="0.3">
      <c r="A37" s="163" t="s">
        <v>467</v>
      </c>
      <c r="C37" s="233"/>
      <c r="D37" s="233"/>
      <c r="E37" s="188"/>
      <c r="F37" s="233"/>
    </row>
    <row r="38" spans="1:7" x14ac:dyDescent="0.3">
      <c r="A38" s="163" t="s">
        <v>468</v>
      </c>
      <c r="C38" s="233"/>
      <c r="D38" s="233"/>
      <c r="E38" s="188"/>
      <c r="F38" s="233"/>
    </row>
    <row r="39" spans="1:7" x14ac:dyDescent="0.3">
      <c r="A39" s="163" t="s">
        <v>469</v>
      </c>
      <c r="C39" s="233"/>
      <c r="D39" s="233"/>
      <c r="E39" s="188"/>
      <c r="F39" s="233"/>
    </row>
    <row r="40" spans="1:7" x14ac:dyDescent="0.3">
      <c r="A40" s="163" t="s">
        <v>470</v>
      </c>
      <c r="C40" s="233"/>
      <c r="D40" s="233"/>
      <c r="E40" s="188"/>
      <c r="F40" s="233"/>
    </row>
    <row r="41" spans="1:7" x14ac:dyDescent="0.3">
      <c r="A41" s="163" t="s">
        <v>471</v>
      </c>
      <c r="C41" s="233"/>
      <c r="D41" s="233"/>
      <c r="E41" s="188"/>
      <c r="F41" s="233"/>
    </row>
    <row r="42" spans="1:7" x14ac:dyDescent="0.3">
      <c r="A42" s="163" t="s">
        <v>472</v>
      </c>
      <c r="C42" s="233"/>
      <c r="D42" s="233"/>
      <c r="E42" s="188"/>
      <c r="F42" s="233"/>
    </row>
    <row r="43" spans="1:7" x14ac:dyDescent="0.3">
      <c r="A43" s="180"/>
      <c r="B43" s="181" t="s">
        <v>473</v>
      </c>
      <c r="C43" s="180" t="s">
        <v>463</v>
      </c>
      <c r="D43" s="180" t="s">
        <v>464</v>
      </c>
      <c r="E43" s="182"/>
      <c r="F43" s="183" t="s">
        <v>429</v>
      </c>
      <c r="G43" s="183"/>
    </row>
    <row r="44" spans="1:7" x14ac:dyDescent="0.3">
      <c r="A44" s="163" t="s">
        <v>474</v>
      </c>
      <c r="B44" s="236" t="s">
        <v>475</v>
      </c>
      <c r="C44" s="237" t="s">
        <v>141</v>
      </c>
      <c r="D44" s="237" t="s">
        <v>59</v>
      </c>
      <c r="E44" s="233"/>
      <c r="F44" s="237">
        <f>SUM(F45:F71)</f>
        <v>0</v>
      </c>
      <c r="G44" s="163"/>
    </row>
    <row r="45" spans="1:7" x14ac:dyDescent="0.3">
      <c r="A45" s="163" t="s">
        <v>476</v>
      </c>
      <c r="B45" s="163" t="s">
        <v>477</v>
      </c>
      <c r="C45" s="235">
        <v>0</v>
      </c>
      <c r="D45" s="235">
        <v>0</v>
      </c>
      <c r="E45" s="188"/>
      <c r="F45" s="235">
        <v>0</v>
      </c>
      <c r="G45" s="163"/>
    </row>
    <row r="46" spans="1:7" x14ac:dyDescent="0.3">
      <c r="A46" s="163" t="s">
        <v>478</v>
      </c>
      <c r="B46" s="163" t="s">
        <v>8</v>
      </c>
      <c r="C46" s="235" t="s">
        <v>141</v>
      </c>
      <c r="D46" s="235" t="s">
        <v>59</v>
      </c>
      <c r="E46" s="188"/>
      <c r="F46" s="235" t="s">
        <v>141</v>
      </c>
      <c r="G46" s="163"/>
    </row>
    <row r="47" spans="1:7" x14ac:dyDescent="0.3">
      <c r="A47" s="163" t="s">
        <v>479</v>
      </c>
      <c r="B47" s="163" t="s">
        <v>480</v>
      </c>
      <c r="C47" s="235">
        <v>0</v>
      </c>
      <c r="D47" s="235">
        <v>0</v>
      </c>
      <c r="E47" s="188"/>
      <c r="F47" s="235">
        <v>0</v>
      </c>
      <c r="G47" s="163"/>
    </row>
    <row r="48" spans="1:7" x14ac:dyDescent="0.3">
      <c r="A48" s="163" t="s">
        <v>481</v>
      </c>
      <c r="B48" s="163" t="s">
        <v>482</v>
      </c>
      <c r="C48" s="235">
        <v>0</v>
      </c>
      <c r="D48" s="235">
        <v>0</v>
      </c>
      <c r="E48" s="188"/>
      <c r="F48" s="235">
        <v>0</v>
      </c>
      <c r="G48" s="163"/>
    </row>
    <row r="49" spans="1:7" x14ac:dyDescent="0.3">
      <c r="A49" s="163" t="s">
        <v>483</v>
      </c>
      <c r="B49" s="163" t="s">
        <v>484</v>
      </c>
      <c r="C49" s="235">
        <v>0</v>
      </c>
      <c r="D49" s="235">
        <v>0</v>
      </c>
      <c r="E49" s="188"/>
      <c r="F49" s="235">
        <v>0</v>
      </c>
      <c r="G49" s="163"/>
    </row>
    <row r="50" spans="1:7" x14ac:dyDescent="0.3">
      <c r="A50" s="163" t="s">
        <v>485</v>
      </c>
      <c r="B50" s="163" t="s">
        <v>1434</v>
      </c>
      <c r="C50" s="235">
        <v>0</v>
      </c>
      <c r="D50" s="235">
        <v>0</v>
      </c>
      <c r="E50" s="188"/>
      <c r="F50" s="235">
        <v>0</v>
      </c>
      <c r="G50" s="163"/>
    </row>
    <row r="51" spans="1:7" x14ac:dyDescent="0.3">
      <c r="A51" s="163" t="s">
        <v>486</v>
      </c>
      <c r="B51" s="163" t="s">
        <v>487</v>
      </c>
      <c r="C51" s="235">
        <v>0</v>
      </c>
      <c r="D51" s="235">
        <v>0</v>
      </c>
      <c r="E51" s="188"/>
      <c r="F51" s="235">
        <v>0</v>
      </c>
      <c r="G51" s="163"/>
    </row>
    <row r="52" spans="1:7" x14ac:dyDescent="0.3">
      <c r="A52" s="163" t="s">
        <v>488</v>
      </c>
      <c r="B52" s="163" t="s">
        <v>489</v>
      </c>
      <c r="C52" s="235">
        <v>0</v>
      </c>
      <c r="D52" s="235">
        <v>0</v>
      </c>
      <c r="E52" s="188"/>
      <c r="F52" s="235">
        <v>0</v>
      </c>
      <c r="G52" s="163"/>
    </row>
    <row r="53" spans="1:7" x14ac:dyDescent="0.3">
      <c r="A53" s="163" t="s">
        <v>490</v>
      </c>
      <c r="B53" s="163" t="s">
        <v>491</v>
      </c>
      <c r="C53" s="235">
        <v>0</v>
      </c>
      <c r="D53" s="235">
        <v>0</v>
      </c>
      <c r="E53" s="188"/>
      <c r="F53" s="235">
        <v>0</v>
      </c>
      <c r="G53" s="163"/>
    </row>
    <row r="54" spans="1:7" x14ac:dyDescent="0.3">
      <c r="A54" s="163" t="s">
        <v>492</v>
      </c>
      <c r="B54" s="163" t="s">
        <v>493</v>
      </c>
      <c r="C54" s="235">
        <v>0</v>
      </c>
      <c r="D54" s="235">
        <v>0</v>
      </c>
      <c r="E54" s="188"/>
      <c r="F54" s="235">
        <v>0</v>
      </c>
      <c r="G54" s="163"/>
    </row>
    <row r="55" spans="1:7" x14ac:dyDescent="0.3">
      <c r="A55" s="163" t="s">
        <v>494</v>
      </c>
      <c r="B55" s="163" t="s">
        <v>495</v>
      </c>
      <c r="C55" s="235">
        <v>0</v>
      </c>
      <c r="D55" s="235">
        <v>0</v>
      </c>
      <c r="E55" s="188"/>
      <c r="F55" s="235">
        <v>0</v>
      </c>
      <c r="G55" s="163"/>
    </row>
    <row r="56" spans="1:7" x14ac:dyDescent="0.3">
      <c r="A56" s="163" t="s">
        <v>496</v>
      </c>
      <c r="B56" s="163" t="s">
        <v>497</v>
      </c>
      <c r="C56" s="235">
        <v>0</v>
      </c>
      <c r="D56" s="235">
        <v>0</v>
      </c>
      <c r="E56" s="188"/>
      <c r="F56" s="235">
        <v>0</v>
      </c>
      <c r="G56" s="163"/>
    </row>
    <row r="57" spans="1:7" x14ac:dyDescent="0.3">
      <c r="A57" s="163" t="s">
        <v>498</v>
      </c>
      <c r="B57" s="163" t="s">
        <v>499</v>
      </c>
      <c r="C57" s="235">
        <v>0</v>
      </c>
      <c r="D57" s="235">
        <v>0</v>
      </c>
      <c r="E57" s="188"/>
      <c r="F57" s="235">
        <v>0</v>
      </c>
      <c r="G57" s="163"/>
    </row>
    <row r="58" spans="1:7" x14ac:dyDescent="0.3">
      <c r="A58" s="163" t="s">
        <v>500</v>
      </c>
      <c r="B58" s="163" t="s">
        <v>501</v>
      </c>
      <c r="C58" s="235">
        <v>0</v>
      </c>
      <c r="D58" s="235">
        <v>0</v>
      </c>
      <c r="E58" s="188"/>
      <c r="F58" s="235">
        <v>0</v>
      </c>
      <c r="G58" s="163"/>
    </row>
    <row r="59" spans="1:7" x14ac:dyDescent="0.3">
      <c r="A59" s="163" t="s">
        <v>502</v>
      </c>
      <c r="B59" s="163" t="s">
        <v>503</v>
      </c>
      <c r="C59" s="235">
        <v>0</v>
      </c>
      <c r="D59" s="235">
        <v>0</v>
      </c>
      <c r="E59" s="188"/>
      <c r="F59" s="235">
        <v>0</v>
      </c>
      <c r="G59" s="163"/>
    </row>
    <row r="60" spans="1:7" x14ac:dyDescent="0.3">
      <c r="A60" s="163" t="s">
        <v>504</v>
      </c>
      <c r="B60" s="163" t="s">
        <v>505</v>
      </c>
      <c r="C60" s="235">
        <v>0</v>
      </c>
      <c r="D60" s="235">
        <v>0</v>
      </c>
      <c r="E60" s="188"/>
      <c r="F60" s="235">
        <v>0</v>
      </c>
      <c r="G60" s="163"/>
    </row>
    <row r="61" spans="1:7" x14ac:dyDescent="0.3">
      <c r="A61" s="163" t="s">
        <v>506</v>
      </c>
      <c r="B61" s="163" t="s">
        <v>507</v>
      </c>
      <c r="C61" s="235">
        <v>0</v>
      </c>
      <c r="D61" s="235">
        <v>0</v>
      </c>
      <c r="E61" s="188"/>
      <c r="F61" s="235">
        <v>0</v>
      </c>
      <c r="G61" s="163"/>
    </row>
    <row r="62" spans="1:7" x14ac:dyDescent="0.3">
      <c r="A62" s="163" t="s">
        <v>508</v>
      </c>
      <c r="B62" s="163" t="s">
        <v>509</v>
      </c>
      <c r="C62" s="235">
        <v>0</v>
      </c>
      <c r="D62" s="235">
        <v>0</v>
      </c>
      <c r="E62" s="188"/>
      <c r="F62" s="235">
        <v>0</v>
      </c>
      <c r="G62" s="163"/>
    </row>
    <row r="63" spans="1:7" x14ac:dyDescent="0.3">
      <c r="A63" s="163" t="s">
        <v>510</v>
      </c>
      <c r="B63" s="163" t="s">
        <v>511</v>
      </c>
      <c r="C63" s="235">
        <v>0</v>
      </c>
      <c r="D63" s="235">
        <v>0</v>
      </c>
      <c r="E63" s="188"/>
      <c r="F63" s="235">
        <v>0</v>
      </c>
      <c r="G63" s="163"/>
    </row>
    <row r="64" spans="1:7" x14ac:dyDescent="0.3">
      <c r="A64" s="163" t="s">
        <v>512</v>
      </c>
      <c r="B64" s="163" t="s">
        <v>513</v>
      </c>
      <c r="C64" s="235">
        <v>0</v>
      </c>
      <c r="D64" s="235">
        <v>0</v>
      </c>
      <c r="E64" s="188"/>
      <c r="F64" s="235">
        <v>0</v>
      </c>
      <c r="G64" s="163"/>
    </row>
    <row r="65" spans="1:7" x14ac:dyDescent="0.3">
      <c r="A65" s="163" t="s">
        <v>514</v>
      </c>
      <c r="B65" s="163" t="s">
        <v>515</v>
      </c>
      <c r="C65" s="235">
        <v>0</v>
      </c>
      <c r="D65" s="235">
        <v>0</v>
      </c>
      <c r="E65" s="188"/>
      <c r="F65" s="235">
        <v>0</v>
      </c>
      <c r="G65" s="163"/>
    </row>
    <row r="66" spans="1:7" x14ac:dyDescent="0.3">
      <c r="A66" s="163" t="s">
        <v>516</v>
      </c>
      <c r="B66" s="163" t="s">
        <v>517</v>
      </c>
      <c r="C66" s="235">
        <v>0</v>
      </c>
      <c r="D66" s="235">
        <v>0</v>
      </c>
      <c r="E66" s="188"/>
      <c r="F66" s="235">
        <v>0</v>
      </c>
      <c r="G66" s="163"/>
    </row>
    <row r="67" spans="1:7" x14ac:dyDescent="0.3">
      <c r="A67" s="163" t="s">
        <v>518</v>
      </c>
      <c r="B67" s="163" t="s">
        <v>519</v>
      </c>
      <c r="C67" s="235">
        <v>0</v>
      </c>
      <c r="D67" s="235">
        <v>0</v>
      </c>
      <c r="E67" s="188"/>
      <c r="F67" s="235">
        <v>0</v>
      </c>
      <c r="G67" s="163"/>
    </row>
    <row r="68" spans="1:7" x14ac:dyDescent="0.3">
      <c r="A68" s="163" t="s">
        <v>520</v>
      </c>
      <c r="B68" s="163" t="s">
        <v>521</v>
      </c>
      <c r="C68" s="235">
        <v>0</v>
      </c>
      <c r="D68" s="235">
        <v>0</v>
      </c>
      <c r="E68" s="188"/>
      <c r="F68" s="235">
        <v>0</v>
      </c>
      <c r="G68" s="163"/>
    </row>
    <row r="69" spans="1:7" x14ac:dyDescent="0.3">
      <c r="A69" s="163" t="s">
        <v>522</v>
      </c>
      <c r="B69" s="163" t="s">
        <v>523</v>
      </c>
      <c r="C69" s="235">
        <v>0</v>
      </c>
      <c r="D69" s="235">
        <v>0</v>
      </c>
      <c r="E69" s="188"/>
      <c r="F69" s="235">
        <v>0</v>
      </c>
      <c r="G69" s="163"/>
    </row>
    <row r="70" spans="1:7" x14ac:dyDescent="0.3">
      <c r="A70" s="163" t="s">
        <v>524</v>
      </c>
      <c r="B70" s="163" t="s">
        <v>525</v>
      </c>
      <c r="C70" s="235">
        <v>0</v>
      </c>
      <c r="D70" s="235">
        <v>0</v>
      </c>
      <c r="E70" s="188"/>
      <c r="F70" s="235">
        <v>0</v>
      </c>
      <c r="G70" s="163"/>
    </row>
    <row r="71" spans="1:7" x14ac:dyDescent="0.3">
      <c r="A71" s="163" t="s">
        <v>526</v>
      </c>
      <c r="B71" s="163" t="s">
        <v>527</v>
      </c>
      <c r="C71" s="235">
        <v>0</v>
      </c>
      <c r="D71" s="235">
        <v>0</v>
      </c>
      <c r="E71" s="188"/>
      <c r="F71" s="235">
        <v>0</v>
      </c>
      <c r="G71" s="163"/>
    </row>
    <row r="72" spans="1:7" x14ac:dyDescent="0.3">
      <c r="A72" s="163" t="s">
        <v>528</v>
      </c>
      <c r="B72" s="236" t="s">
        <v>258</v>
      </c>
      <c r="C72" s="237" t="s">
        <v>59</v>
      </c>
      <c r="D72" s="235" t="s">
        <v>59</v>
      </c>
      <c r="E72" s="233"/>
      <c r="F72" s="235" t="s">
        <v>59</v>
      </c>
      <c r="G72" s="163"/>
    </row>
    <row r="73" spans="1:7" x14ac:dyDescent="0.3">
      <c r="A73" s="163" t="s">
        <v>529</v>
      </c>
      <c r="B73" s="163" t="s">
        <v>530</v>
      </c>
      <c r="C73" s="235">
        <v>0</v>
      </c>
      <c r="D73" s="235">
        <v>0</v>
      </c>
      <c r="E73" s="233"/>
      <c r="F73" s="235">
        <v>0</v>
      </c>
      <c r="G73" s="163"/>
    </row>
    <row r="74" spans="1:7" x14ac:dyDescent="0.3">
      <c r="A74" s="163" t="s">
        <v>531</v>
      </c>
      <c r="B74" s="163" t="s">
        <v>532</v>
      </c>
      <c r="C74" s="235">
        <v>0</v>
      </c>
      <c r="D74" s="235">
        <v>0</v>
      </c>
      <c r="E74" s="233"/>
      <c r="F74" s="235">
        <v>0</v>
      </c>
      <c r="G74" s="163"/>
    </row>
    <row r="75" spans="1:7" x14ac:dyDescent="0.3">
      <c r="A75" s="163" t="s">
        <v>533</v>
      </c>
      <c r="B75" s="163" t="s">
        <v>534</v>
      </c>
      <c r="C75" s="235">
        <v>0</v>
      </c>
      <c r="D75" s="235">
        <v>0</v>
      </c>
      <c r="E75" s="233"/>
      <c r="F75" s="235">
        <v>0</v>
      </c>
      <c r="G75" s="163"/>
    </row>
    <row r="76" spans="1:7" x14ac:dyDescent="0.3">
      <c r="A76" s="163" t="s">
        <v>535</v>
      </c>
      <c r="B76" s="236" t="s">
        <v>65</v>
      </c>
      <c r="C76" s="238" t="s">
        <v>59</v>
      </c>
      <c r="D76" s="235" t="s">
        <v>59</v>
      </c>
      <c r="E76" s="233"/>
      <c r="F76" s="235" t="s">
        <v>59</v>
      </c>
      <c r="G76" s="163"/>
    </row>
    <row r="77" spans="1:7" x14ac:dyDescent="0.3">
      <c r="A77" s="163" t="s">
        <v>536</v>
      </c>
      <c r="B77" s="178" t="s">
        <v>260</v>
      </c>
      <c r="C77" s="235">
        <v>0</v>
      </c>
      <c r="D77" s="235">
        <v>0</v>
      </c>
      <c r="E77" s="233"/>
      <c r="F77" s="235">
        <v>0</v>
      </c>
      <c r="G77" s="163"/>
    </row>
    <row r="78" spans="1:7" x14ac:dyDescent="0.3">
      <c r="A78" s="163" t="s">
        <v>537</v>
      </c>
      <c r="B78" s="163" t="s">
        <v>538</v>
      </c>
      <c r="C78" s="235">
        <v>0</v>
      </c>
      <c r="D78" s="235">
        <v>0</v>
      </c>
      <c r="E78" s="233"/>
      <c r="F78" s="235">
        <v>0</v>
      </c>
      <c r="G78" s="163"/>
    </row>
    <row r="79" spans="1:7" x14ac:dyDescent="0.3">
      <c r="A79" s="163" t="s">
        <v>539</v>
      </c>
      <c r="B79" s="178" t="s">
        <v>262</v>
      </c>
      <c r="C79" s="235">
        <v>0</v>
      </c>
      <c r="D79" s="235">
        <v>0</v>
      </c>
      <c r="E79" s="233"/>
      <c r="F79" s="235">
        <v>0</v>
      </c>
      <c r="G79" s="163"/>
    </row>
    <row r="80" spans="1:7" x14ac:dyDescent="0.3">
      <c r="A80" s="163" t="s">
        <v>540</v>
      </c>
      <c r="B80" s="178" t="s">
        <v>264</v>
      </c>
      <c r="C80" s="235">
        <v>0</v>
      </c>
      <c r="D80" s="235">
        <v>0</v>
      </c>
      <c r="E80" s="233"/>
      <c r="F80" s="235">
        <v>0</v>
      </c>
      <c r="G80" s="163"/>
    </row>
    <row r="81" spans="1:7" x14ac:dyDescent="0.3">
      <c r="A81" s="163" t="s">
        <v>541</v>
      </c>
      <c r="B81" s="178" t="s">
        <v>266</v>
      </c>
      <c r="C81" s="235">
        <v>0</v>
      </c>
      <c r="D81" s="235">
        <v>0</v>
      </c>
      <c r="E81" s="233"/>
      <c r="F81" s="235">
        <v>0</v>
      </c>
      <c r="G81" s="163"/>
    </row>
    <row r="82" spans="1:7" x14ac:dyDescent="0.3">
      <c r="A82" s="163" t="s">
        <v>542</v>
      </c>
      <c r="B82" s="178" t="s">
        <v>268</v>
      </c>
      <c r="C82" s="235">
        <v>0</v>
      </c>
      <c r="D82" s="235">
        <v>0</v>
      </c>
      <c r="E82" s="233"/>
      <c r="F82" s="235">
        <v>0</v>
      </c>
      <c r="G82" s="163"/>
    </row>
    <row r="83" spans="1:7" x14ac:dyDescent="0.3">
      <c r="A83" s="163" t="s">
        <v>543</v>
      </c>
      <c r="B83" s="178" t="s">
        <v>270</v>
      </c>
      <c r="C83" s="235">
        <v>0</v>
      </c>
      <c r="D83" s="235">
        <v>0</v>
      </c>
      <c r="E83" s="233"/>
      <c r="F83" s="235">
        <v>0</v>
      </c>
      <c r="G83" s="163"/>
    </row>
    <row r="84" spans="1:7" x14ac:dyDescent="0.3">
      <c r="A84" s="163" t="s">
        <v>544</v>
      </c>
      <c r="B84" s="178" t="s">
        <v>272</v>
      </c>
      <c r="C84" s="235">
        <v>0</v>
      </c>
      <c r="D84" s="235">
        <v>0</v>
      </c>
      <c r="E84" s="233"/>
      <c r="F84" s="235">
        <v>0</v>
      </c>
      <c r="G84" s="163"/>
    </row>
    <row r="85" spans="1:7" x14ac:dyDescent="0.3">
      <c r="A85" s="163" t="s">
        <v>545</v>
      </c>
      <c r="B85" s="178" t="s">
        <v>274</v>
      </c>
      <c r="C85" s="235">
        <v>0</v>
      </c>
      <c r="D85" s="235">
        <v>0</v>
      </c>
      <c r="E85" s="233"/>
      <c r="F85" s="235">
        <v>0</v>
      </c>
      <c r="G85" s="163"/>
    </row>
    <row r="86" spans="1:7" x14ac:dyDescent="0.3">
      <c r="A86" s="163" t="s">
        <v>546</v>
      </c>
      <c r="B86" s="178" t="s">
        <v>276</v>
      </c>
      <c r="C86" s="235">
        <v>0</v>
      </c>
      <c r="D86" s="235">
        <v>0</v>
      </c>
      <c r="E86" s="233"/>
      <c r="F86" s="235">
        <v>0</v>
      </c>
      <c r="G86" s="163"/>
    </row>
    <row r="87" spans="1:7" x14ac:dyDescent="0.3">
      <c r="A87" s="163" t="s">
        <v>547</v>
      </c>
      <c r="B87" s="178" t="s">
        <v>65</v>
      </c>
      <c r="C87" s="235">
        <v>0</v>
      </c>
      <c r="D87" s="235">
        <v>0</v>
      </c>
      <c r="E87" s="233"/>
      <c r="F87" s="235">
        <v>0</v>
      </c>
      <c r="G87" s="163"/>
    </row>
    <row r="88" spans="1:7" x14ac:dyDescent="0.3">
      <c r="A88" s="163" t="s">
        <v>548</v>
      </c>
      <c r="B88" s="196" t="s">
        <v>171</v>
      </c>
      <c r="C88" s="233"/>
      <c r="D88" s="233"/>
      <c r="E88" s="233"/>
      <c r="F88" s="233"/>
      <c r="G88" s="163"/>
    </row>
    <row r="89" spans="1:7" x14ac:dyDescent="0.3">
      <c r="A89" s="163" t="s">
        <v>549</v>
      </c>
      <c r="B89" s="196" t="s">
        <v>171</v>
      </c>
      <c r="C89" s="233"/>
      <c r="D89" s="233"/>
      <c r="E89" s="233"/>
      <c r="F89" s="233"/>
      <c r="G89" s="163"/>
    </row>
    <row r="90" spans="1:7" x14ac:dyDescent="0.3">
      <c r="A90" s="163" t="s">
        <v>550</v>
      </c>
      <c r="B90" s="196" t="s">
        <v>171</v>
      </c>
      <c r="C90" s="233"/>
      <c r="D90" s="233"/>
      <c r="E90" s="233"/>
      <c r="F90" s="233"/>
      <c r="G90" s="163"/>
    </row>
    <row r="91" spans="1:7" x14ac:dyDescent="0.3">
      <c r="A91" s="163" t="s">
        <v>551</v>
      </c>
      <c r="B91" s="196" t="s">
        <v>171</v>
      </c>
      <c r="C91" s="233"/>
      <c r="D91" s="233"/>
      <c r="E91" s="233"/>
      <c r="F91" s="233"/>
      <c r="G91" s="163"/>
    </row>
    <row r="92" spans="1:7" x14ac:dyDescent="0.3">
      <c r="A92" s="163" t="s">
        <v>552</v>
      </c>
      <c r="B92" s="196" t="s">
        <v>171</v>
      </c>
      <c r="C92" s="233"/>
      <c r="D92" s="233"/>
      <c r="E92" s="233"/>
      <c r="F92" s="233"/>
      <c r="G92" s="163"/>
    </row>
    <row r="93" spans="1:7" x14ac:dyDescent="0.3">
      <c r="A93" s="163" t="s">
        <v>553</v>
      </c>
      <c r="B93" s="196" t="s">
        <v>171</v>
      </c>
      <c r="C93" s="233"/>
      <c r="D93" s="233"/>
      <c r="E93" s="233"/>
      <c r="F93" s="233"/>
      <c r="G93" s="163"/>
    </row>
    <row r="94" spans="1:7" x14ac:dyDescent="0.3">
      <c r="A94" s="163" t="s">
        <v>554</v>
      </c>
      <c r="B94" s="196" t="s">
        <v>171</v>
      </c>
      <c r="C94" s="233"/>
      <c r="D94" s="233"/>
      <c r="E94" s="233"/>
      <c r="F94" s="233"/>
      <c r="G94" s="163"/>
    </row>
    <row r="95" spans="1:7" x14ac:dyDescent="0.3">
      <c r="A95" s="163" t="s">
        <v>555</v>
      </c>
      <c r="B95" s="196" t="s">
        <v>171</v>
      </c>
      <c r="C95" s="233"/>
      <c r="D95" s="233"/>
      <c r="E95" s="233"/>
      <c r="F95" s="233"/>
      <c r="G95" s="163"/>
    </row>
    <row r="96" spans="1:7" x14ac:dyDescent="0.3">
      <c r="A96" s="163" t="s">
        <v>556</v>
      </c>
      <c r="B96" s="196" t="s">
        <v>171</v>
      </c>
      <c r="C96" s="233"/>
      <c r="D96" s="233"/>
      <c r="E96" s="233"/>
      <c r="F96" s="233"/>
      <c r="G96" s="163"/>
    </row>
    <row r="97" spans="1:7" x14ac:dyDescent="0.3">
      <c r="A97" s="163" t="s">
        <v>557</v>
      </c>
      <c r="B97" s="196" t="s">
        <v>171</v>
      </c>
      <c r="C97" s="233"/>
      <c r="D97" s="233"/>
      <c r="E97" s="233"/>
      <c r="F97" s="233"/>
      <c r="G97" s="163"/>
    </row>
    <row r="98" spans="1:7" x14ac:dyDescent="0.3">
      <c r="A98" s="180"/>
      <c r="B98" s="210" t="s">
        <v>1435</v>
      </c>
      <c r="C98" s="180" t="s">
        <v>463</v>
      </c>
      <c r="D98" s="180" t="s">
        <v>464</v>
      </c>
      <c r="E98" s="182"/>
      <c r="F98" s="183" t="s">
        <v>429</v>
      </c>
      <c r="G98" s="183"/>
    </row>
    <row r="99" spans="1:7" x14ac:dyDescent="0.3">
      <c r="A99" s="163" t="s">
        <v>558</v>
      </c>
      <c r="B99" s="233" t="s">
        <v>559</v>
      </c>
      <c r="C99" s="235">
        <v>0.15754025106744701</v>
      </c>
      <c r="D99" s="235">
        <v>0</v>
      </c>
      <c r="E99" s="233"/>
      <c r="F99" s="233">
        <f>SUM(C99:D99)</f>
        <v>0.15754025106744701</v>
      </c>
      <c r="G99" s="163"/>
    </row>
    <row r="100" spans="1:7" x14ac:dyDescent="0.3">
      <c r="A100" s="163" t="s">
        <v>560</v>
      </c>
      <c r="B100" s="233" t="s">
        <v>561</v>
      </c>
      <c r="C100" s="235">
        <v>0.14518170409356801</v>
      </c>
      <c r="D100" s="235">
        <v>0</v>
      </c>
      <c r="E100" s="233"/>
      <c r="F100" s="233">
        <f t="shared" ref="F100:F109" si="2">SUM(C100:D100)</f>
        <v>0.14518170409356801</v>
      </c>
      <c r="G100" s="163"/>
    </row>
    <row r="101" spans="1:7" x14ac:dyDescent="0.3">
      <c r="A101" s="163" t="s">
        <v>562</v>
      </c>
      <c r="B101" s="233" t="s">
        <v>563</v>
      </c>
      <c r="C101" s="235">
        <v>0.15386799927634601</v>
      </c>
      <c r="D101" s="235">
        <v>0</v>
      </c>
      <c r="E101" s="233"/>
      <c r="F101" s="233">
        <f t="shared" si="2"/>
        <v>0.15386799927634601</v>
      </c>
      <c r="G101" s="163"/>
    </row>
    <row r="102" spans="1:7" x14ac:dyDescent="0.3">
      <c r="A102" s="163" t="s">
        <v>564</v>
      </c>
      <c r="B102" s="233" t="s">
        <v>565</v>
      </c>
      <c r="C102" s="235">
        <v>8.53751450599297E-2</v>
      </c>
      <c r="D102" s="235">
        <v>0</v>
      </c>
      <c r="E102" s="233"/>
      <c r="F102" s="233">
        <f t="shared" si="2"/>
        <v>8.53751450599297E-2</v>
      </c>
      <c r="G102" s="163"/>
    </row>
    <row r="103" spans="1:7" x14ac:dyDescent="0.3">
      <c r="A103" s="163" t="s">
        <v>566</v>
      </c>
      <c r="B103" s="233" t="s">
        <v>567</v>
      </c>
      <c r="C103" s="235">
        <v>0.10881862954266</v>
      </c>
      <c r="D103" s="235">
        <v>0</v>
      </c>
      <c r="E103" s="233"/>
      <c r="F103" s="233">
        <f t="shared" si="2"/>
        <v>0.10881862954266</v>
      </c>
      <c r="G103" s="163"/>
    </row>
    <row r="104" spans="1:7" x14ac:dyDescent="0.3">
      <c r="A104" s="163" t="s">
        <v>568</v>
      </c>
      <c r="B104" s="233" t="s">
        <v>569</v>
      </c>
      <c r="C104" s="235">
        <v>8.0604438352362806E-2</v>
      </c>
      <c r="D104" s="235">
        <v>0</v>
      </c>
      <c r="E104" s="233"/>
      <c r="F104" s="233">
        <f t="shared" si="2"/>
        <v>8.0604438352362806E-2</v>
      </c>
      <c r="G104" s="163"/>
    </row>
    <row r="105" spans="1:7" x14ac:dyDescent="0.3">
      <c r="A105" s="163" t="s">
        <v>570</v>
      </c>
      <c r="B105" s="233" t="s">
        <v>571</v>
      </c>
      <c r="C105" s="235">
        <v>7.3355565047353397E-2</v>
      </c>
      <c r="D105" s="235">
        <v>0</v>
      </c>
      <c r="E105" s="233"/>
      <c r="F105" s="233">
        <f t="shared" si="2"/>
        <v>7.3355565047353397E-2</v>
      </c>
      <c r="G105" s="163"/>
    </row>
    <row r="106" spans="1:7" x14ac:dyDescent="0.3">
      <c r="A106" s="163" t="s">
        <v>572</v>
      </c>
      <c r="B106" s="233" t="s">
        <v>573</v>
      </c>
      <c r="C106" s="235">
        <v>6.9089284392769304E-2</v>
      </c>
      <c r="D106" s="235">
        <v>0</v>
      </c>
      <c r="E106" s="233"/>
      <c r="F106" s="233">
        <f t="shared" si="2"/>
        <v>6.9089284392769304E-2</v>
      </c>
      <c r="G106" s="163"/>
    </row>
    <row r="107" spans="1:7" x14ac:dyDescent="0.3">
      <c r="A107" s="163" t="s">
        <v>574</v>
      </c>
      <c r="B107" s="233" t="s">
        <v>575</v>
      </c>
      <c r="C107" s="235">
        <v>5.2347550847089301E-2</v>
      </c>
      <c r="D107" s="235">
        <v>0</v>
      </c>
      <c r="E107" s="233"/>
      <c r="F107" s="233">
        <f t="shared" si="2"/>
        <v>5.2347550847089301E-2</v>
      </c>
      <c r="G107" s="163"/>
    </row>
    <row r="108" spans="1:7" x14ac:dyDescent="0.3">
      <c r="A108" s="163" t="s">
        <v>576</v>
      </c>
      <c r="B108" s="233" t="s">
        <v>577</v>
      </c>
      <c r="C108" s="235">
        <v>4.3213337337422802E-2</v>
      </c>
      <c r="D108" s="235">
        <v>0</v>
      </c>
      <c r="E108" s="233"/>
      <c r="F108" s="233">
        <f t="shared" si="2"/>
        <v>4.3213337337422802E-2</v>
      </c>
      <c r="G108" s="163"/>
    </row>
    <row r="109" spans="1:7" x14ac:dyDescent="0.3">
      <c r="A109" s="163" t="s">
        <v>578</v>
      </c>
      <c r="B109" s="233" t="s">
        <v>511</v>
      </c>
      <c r="C109" s="235">
        <v>2.78602169421793E-2</v>
      </c>
      <c r="D109" s="235">
        <v>0</v>
      </c>
      <c r="E109" s="233"/>
      <c r="F109" s="233">
        <f t="shared" si="2"/>
        <v>2.78602169421793E-2</v>
      </c>
      <c r="G109" s="163"/>
    </row>
    <row r="110" spans="1:7" x14ac:dyDescent="0.3">
      <c r="A110" s="163" t="s">
        <v>579</v>
      </c>
      <c r="B110" s="233" t="s">
        <v>65</v>
      </c>
      <c r="C110" s="235">
        <v>2.74587804087216E-3</v>
      </c>
      <c r="D110" s="235">
        <v>0</v>
      </c>
      <c r="E110" s="233"/>
      <c r="F110" s="233">
        <f>SUM(C110:D110)</f>
        <v>2.74587804087216E-3</v>
      </c>
      <c r="G110" s="163"/>
    </row>
    <row r="111" spans="1:7" x14ac:dyDescent="0.3">
      <c r="A111" s="180"/>
      <c r="B111" s="181" t="s">
        <v>581</v>
      </c>
      <c r="C111" s="180" t="s">
        <v>463</v>
      </c>
      <c r="D111" s="180" t="s">
        <v>464</v>
      </c>
      <c r="E111" s="182"/>
      <c r="F111" s="183" t="s">
        <v>429</v>
      </c>
      <c r="G111" s="183"/>
    </row>
    <row r="112" spans="1:7" x14ac:dyDescent="0.3">
      <c r="A112" s="163" t="s">
        <v>582</v>
      </c>
      <c r="B112" s="163" t="s">
        <v>583</v>
      </c>
      <c r="C112" s="235">
        <v>0.83699267904630403</v>
      </c>
      <c r="D112" s="235">
        <v>0</v>
      </c>
      <c r="E112" s="239"/>
      <c r="F112" s="233">
        <f>SUM(C112:D112)</f>
        <v>0.83699267904630403</v>
      </c>
    </row>
    <row r="113" spans="1:7" x14ac:dyDescent="0.3">
      <c r="A113" s="163" t="s">
        <v>584</v>
      </c>
      <c r="B113" s="163" t="s">
        <v>585</v>
      </c>
      <c r="C113" s="235">
        <v>0</v>
      </c>
      <c r="D113" s="235">
        <v>0</v>
      </c>
      <c r="E113" s="239"/>
      <c r="F113" s="233">
        <f t="shared" ref="F113:F114" si="3">SUM(C113:D113)</f>
        <v>0</v>
      </c>
    </row>
    <row r="114" spans="1:7" x14ac:dyDescent="0.3">
      <c r="A114" s="163" t="s">
        <v>586</v>
      </c>
      <c r="B114" s="163" t="s">
        <v>65</v>
      </c>
      <c r="C114" s="235">
        <v>0.16300732095369599</v>
      </c>
      <c r="D114" s="235">
        <v>0</v>
      </c>
      <c r="E114" s="239"/>
      <c r="F114" s="233">
        <f t="shared" si="3"/>
        <v>0.16300732095369599</v>
      </c>
    </row>
    <row r="115" spans="1:7" x14ac:dyDescent="0.3">
      <c r="A115" s="163" t="s">
        <v>587</v>
      </c>
      <c r="C115" s="233"/>
      <c r="D115" s="233"/>
      <c r="E115" s="239"/>
      <c r="F115" s="233"/>
    </row>
    <row r="116" spans="1:7" x14ac:dyDescent="0.3">
      <c r="A116" s="163" t="s">
        <v>588</v>
      </c>
      <c r="C116" s="233"/>
      <c r="D116" s="233"/>
      <c r="E116" s="239"/>
      <c r="F116" s="233"/>
    </row>
    <row r="117" spans="1:7" x14ac:dyDescent="0.3">
      <c r="A117" s="163" t="s">
        <v>589</v>
      </c>
      <c r="C117" s="233"/>
      <c r="D117" s="233"/>
      <c r="E117" s="239"/>
      <c r="F117" s="233"/>
    </row>
    <row r="118" spans="1:7" x14ac:dyDescent="0.3">
      <c r="A118" s="163" t="s">
        <v>590</v>
      </c>
      <c r="C118" s="233"/>
      <c r="D118" s="233"/>
      <c r="E118" s="239"/>
      <c r="F118" s="233"/>
    </row>
    <row r="119" spans="1:7" x14ac:dyDescent="0.3">
      <c r="A119" s="163" t="s">
        <v>591</v>
      </c>
      <c r="C119" s="233"/>
      <c r="D119" s="233"/>
      <c r="E119" s="239"/>
      <c r="F119" s="233"/>
    </row>
    <row r="120" spans="1:7" x14ac:dyDescent="0.3">
      <c r="A120" s="163" t="s">
        <v>592</v>
      </c>
      <c r="C120" s="233"/>
      <c r="D120" s="233"/>
      <c r="E120" s="239"/>
      <c r="F120" s="233"/>
    </row>
    <row r="121" spans="1:7" x14ac:dyDescent="0.3">
      <c r="A121" s="180"/>
      <c r="B121" s="181" t="s">
        <v>593</v>
      </c>
      <c r="C121" s="180" t="s">
        <v>463</v>
      </c>
      <c r="D121" s="180" t="s">
        <v>464</v>
      </c>
      <c r="E121" s="182"/>
      <c r="F121" s="183" t="s">
        <v>429</v>
      </c>
      <c r="G121" s="183"/>
    </row>
    <row r="122" spans="1:7" x14ac:dyDescent="0.3">
      <c r="A122" s="163" t="s">
        <v>594</v>
      </c>
      <c r="B122" s="163" t="s">
        <v>595</v>
      </c>
      <c r="C122" s="235">
        <v>4.4627970318538102E-2</v>
      </c>
      <c r="D122" s="235">
        <v>0</v>
      </c>
      <c r="E122" s="239"/>
      <c r="F122" s="233">
        <f>SUM(C122:D122)</f>
        <v>4.4627970318538102E-2</v>
      </c>
    </row>
    <row r="123" spans="1:7" x14ac:dyDescent="0.3">
      <c r="A123" s="163" t="s">
        <v>596</v>
      </c>
      <c r="B123" s="163" t="s">
        <v>597</v>
      </c>
      <c r="C123" s="235">
        <v>0.95537202968146195</v>
      </c>
      <c r="D123" s="235">
        <v>0</v>
      </c>
      <c r="E123" s="239"/>
      <c r="F123" s="233">
        <f t="shared" ref="F123:F124" si="4">SUM(C123:D123)</f>
        <v>0.95537202968146195</v>
      </c>
    </row>
    <row r="124" spans="1:7" x14ac:dyDescent="0.3">
      <c r="A124" s="163" t="s">
        <v>598</v>
      </c>
      <c r="B124" s="163" t="s">
        <v>65</v>
      </c>
      <c r="C124" s="235">
        <v>0</v>
      </c>
      <c r="D124" s="235">
        <v>0</v>
      </c>
      <c r="E124" s="239"/>
      <c r="F124" s="233">
        <f t="shared" si="4"/>
        <v>0</v>
      </c>
    </row>
    <row r="125" spans="1:7" x14ac:dyDescent="0.3">
      <c r="A125" s="163" t="s">
        <v>599</v>
      </c>
      <c r="E125" s="156"/>
    </row>
    <row r="126" spans="1:7" x14ac:dyDescent="0.3">
      <c r="A126" s="163" t="s">
        <v>600</v>
      </c>
      <c r="E126" s="156"/>
    </row>
    <row r="127" spans="1:7" x14ac:dyDescent="0.3">
      <c r="A127" s="163" t="s">
        <v>601</v>
      </c>
      <c r="E127" s="156"/>
    </row>
    <row r="128" spans="1:7" x14ac:dyDescent="0.3">
      <c r="A128" s="163" t="s">
        <v>602</v>
      </c>
      <c r="E128" s="156"/>
    </row>
    <row r="129" spans="1:7" x14ac:dyDescent="0.3">
      <c r="A129" s="163" t="s">
        <v>603</v>
      </c>
      <c r="E129" s="156"/>
    </row>
    <row r="130" spans="1:7" x14ac:dyDescent="0.3">
      <c r="A130" s="163" t="s">
        <v>604</v>
      </c>
      <c r="E130" s="156"/>
    </row>
    <row r="131" spans="1:7" x14ac:dyDescent="0.3">
      <c r="A131" s="180"/>
      <c r="B131" s="181" t="s">
        <v>605</v>
      </c>
      <c r="C131" s="180" t="s">
        <v>463</v>
      </c>
      <c r="D131" s="180" t="s">
        <v>464</v>
      </c>
      <c r="E131" s="182"/>
      <c r="F131" s="183" t="s">
        <v>429</v>
      </c>
      <c r="G131" s="183"/>
    </row>
    <row r="132" spans="1:7" x14ac:dyDescent="0.3">
      <c r="A132" s="163" t="s">
        <v>606</v>
      </c>
      <c r="B132" s="202" t="s">
        <v>607</v>
      </c>
      <c r="C132" s="235">
        <v>5.4863346570593399E-2</v>
      </c>
      <c r="D132" s="235">
        <v>0</v>
      </c>
      <c r="E132" s="239"/>
      <c r="F132" s="233">
        <f>SUM(C132:D132)</f>
        <v>5.4863346570593399E-2</v>
      </c>
    </row>
    <row r="133" spans="1:7" x14ac:dyDescent="0.3">
      <c r="A133" s="163" t="s">
        <v>608</v>
      </c>
      <c r="B133" s="202" t="s">
        <v>1436</v>
      </c>
      <c r="C133" s="235">
        <v>0.119310839799631</v>
      </c>
      <c r="D133" s="235">
        <v>0</v>
      </c>
      <c r="E133" s="239"/>
      <c r="F133" s="233">
        <f t="shared" ref="F133:F136" si="5">SUM(C133:D133)</f>
        <v>0.119310839799631</v>
      </c>
    </row>
    <row r="134" spans="1:7" x14ac:dyDescent="0.3">
      <c r="A134" s="163" t="s">
        <v>609</v>
      </c>
      <c r="B134" s="202" t="s">
        <v>1437</v>
      </c>
      <c r="C134" s="235">
        <v>0.31562456152319301</v>
      </c>
      <c r="D134" s="235">
        <v>0</v>
      </c>
      <c r="E134" s="233"/>
      <c r="F134" s="233">
        <f t="shared" si="5"/>
        <v>0.31562456152319301</v>
      </c>
    </row>
    <row r="135" spans="1:7" x14ac:dyDescent="0.3">
      <c r="A135" s="163" t="s">
        <v>610</v>
      </c>
      <c r="B135" s="202" t="s">
        <v>1438</v>
      </c>
      <c r="C135" s="235">
        <v>0.13789232548260499</v>
      </c>
      <c r="D135" s="235">
        <v>0</v>
      </c>
      <c r="E135" s="233"/>
      <c r="F135" s="233">
        <f t="shared" si="5"/>
        <v>0.13789232548260499</v>
      </c>
    </row>
    <row r="136" spans="1:7" x14ac:dyDescent="0.3">
      <c r="A136" s="163" t="s">
        <v>611</v>
      </c>
      <c r="B136" s="202" t="s">
        <v>1439</v>
      </c>
      <c r="C136" s="235">
        <v>0.37230892662397802</v>
      </c>
      <c r="D136" s="235">
        <v>0</v>
      </c>
      <c r="E136" s="233"/>
      <c r="F136" s="233">
        <f t="shared" si="5"/>
        <v>0.37230892662397802</v>
      </c>
    </row>
    <row r="137" spans="1:7" x14ac:dyDescent="0.3">
      <c r="A137" s="163" t="s">
        <v>612</v>
      </c>
      <c r="B137" s="176"/>
      <c r="C137" s="233"/>
      <c r="D137" s="233"/>
      <c r="E137" s="233"/>
      <c r="F137" s="233"/>
    </row>
    <row r="138" spans="1:7" x14ac:dyDescent="0.3">
      <c r="A138" s="163" t="s">
        <v>613</v>
      </c>
      <c r="B138" s="176"/>
      <c r="C138" s="233"/>
      <c r="D138" s="233"/>
      <c r="E138" s="233"/>
      <c r="F138" s="233"/>
    </row>
    <row r="139" spans="1:7" x14ac:dyDescent="0.3">
      <c r="A139" s="163" t="s">
        <v>614</v>
      </c>
      <c r="B139" s="202"/>
      <c r="C139" s="233"/>
      <c r="D139" s="233"/>
      <c r="E139" s="233"/>
      <c r="F139" s="233"/>
    </row>
    <row r="140" spans="1:7" x14ac:dyDescent="0.3">
      <c r="A140" s="163" t="s">
        <v>615</v>
      </c>
      <c r="B140" s="202"/>
      <c r="C140" s="233"/>
      <c r="D140" s="233"/>
      <c r="E140" s="233"/>
      <c r="F140" s="233"/>
    </row>
    <row r="141" spans="1:7" x14ac:dyDescent="0.3">
      <c r="A141" s="180"/>
      <c r="B141" s="181" t="s">
        <v>616</v>
      </c>
      <c r="C141" s="180" t="s">
        <v>463</v>
      </c>
      <c r="D141" s="180" t="s">
        <v>464</v>
      </c>
      <c r="E141" s="182"/>
      <c r="F141" s="183" t="s">
        <v>429</v>
      </c>
      <c r="G141" s="183"/>
    </row>
    <row r="142" spans="1:7" x14ac:dyDescent="0.3">
      <c r="A142" s="163" t="s">
        <v>617</v>
      </c>
      <c r="B142" s="163" t="s">
        <v>1440</v>
      </c>
      <c r="C142" s="235">
        <v>1.7742280131231099E-4</v>
      </c>
      <c r="D142" s="233">
        <v>0</v>
      </c>
      <c r="E142" s="239"/>
      <c r="F142" s="240">
        <f>SUM(C142:D142)</f>
        <v>1.7742280131231099E-4</v>
      </c>
    </row>
    <row r="143" spans="1:7" x14ac:dyDescent="0.3">
      <c r="A143" s="163" t="s">
        <v>618</v>
      </c>
      <c r="B143" s="241"/>
      <c r="C143" s="233"/>
      <c r="D143" s="233"/>
      <c r="E143" s="239"/>
      <c r="F143" s="233"/>
    </row>
    <row r="144" spans="1:7" x14ac:dyDescent="0.3">
      <c r="A144" s="163" t="s">
        <v>619</v>
      </c>
      <c r="B144" s="241"/>
      <c r="C144" s="233"/>
      <c r="D144" s="233"/>
      <c r="E144" s="239"/>
      <c r="F144" s="233"/>
    </row>
    <row r="145" spans="1:7" x14ac:dyDescent="0.3">
      <c r="A145" s="163" t="s">
        <v>620</v>
      </c>
      <c r="B145" s="241"/>
      <c r="C145" s="233"/>
      <c r="D145" s="233"/>
      <c r="E145" s="239"/>
      <c r="F145" s="233"/>
    </row>
    <row r="146" spans="1:7" x14ac:dyDescent="0.3">
      <c r="A146" s="163" t="s">
        <v>621</v>
      </c>
      <c r="B146" s="241"/>
      <c r="C146" s="233"/>
      <c r="D146" s="233"/>
      <c r="E146" s="239"/>
      <c r="F146" s="233"/>
    </row>
    <row r="147" spans="1:7" ht="18.5" x14ac:dyDescent="0.3">
      <c r="A147" s="242"/>
      <c r="B147" s="243" t="s">
        <v>426</v>
      </c>
      <c r="C147" s="242"/>
      <c r="D147" s="242"/>
      <c r="E147" s="242"/>
      <c r="F147" s="244"/>
      <c r="G147" s="244"/>
    </row>
    <row r="148" spans="1:7" x14ac:dyDescent="0.3">
      <c r="A148" s="180"/>
      <c r="B148" s="181" t="s">
        <v>622</v>
      </c>
      <c r="C148" s="180" t="s">
        <v>623</v>
      </c>
      <c r="D148" s="180" t="s">
        <v>624</v>
      </c>
      <c r="E148" s="182"/>
      <c r="F148" s="180" t="s">
        <v>463</v>
      </c>
      <c r="G148" s="180" t="s">
        <v>625</v>
      </c>
    </row>
    <row r="149" spans="1:7" x14ac:dyDescent="0.3">
      <c r="A149" s="163" t="s">
        <v>626</v>
      </c>
      <c r="B149" s="178" t="s">
        <v>627</v>
      </c>
      <c r="C149" s="184">
        <v>67.8844464506641</v>
      </c>
      <c r="E149" s="174"/>
      <c r="F149" s="201"/>
      <c r="G149" s="201"/>
    </row>
    <row r="150" spans="1:7" x14ac:dyDescent="0.3">
      <c r="A150" s="174"/>
      <c r="B150" s="245"/>
      <c r="C150" s="174"/>
      <c r="D150" s="174"/>
      <c r="E150" s="174"/>
      <c r="F150" s="201"/>
      <c r="G150" s="201"/>
    </row>
    <row r="151" spans="1:7" x14ac:dyDescent="0.3">
      <c r="B151" s="178" t="s">
        <v>628</v>
      </c>
      <c r="C151" s="174"/>
      <c r="D151" s="174"/>
      <c r="E151" s="174"/>
      <c r="F151" s="201"/>
      <c r="G151" s="201"/>
    </row>
    <row r="152" spans="1:7" x14ac:dyDescent="0.3">
      <c r="A152" s="163" t="s">
        <v>629</v>
      </c>
      <c r="B152" s="178" t="s">
        <v>630</v>
      </c>
      <c r="C152" s="184">
        <v>7116.8694250098897</v>
      </c>
      <c r="D152" s="184">
        <v>175774</v>
      </c>
      <c r="E152" s="174"/>
      <c r="F152" s="191">
        <f>IF($C$176=0,"",IF(C152="[for completion]","",IF(C152="","",C152/$C$176)))</f>
        <v>0.46697607822803283</v>
      </c>
      <c r="G152" s="191">
        <f>IF($D$176=0,"",IF(D152="[for completion]","",IF(D152="","",D152/$D$176)))</f>
        <v>0.78294373374193782</v>
      </c>
    </row>
    <row r="153" spans="1:7" x14ac:dyDescent="0.3">
      <c r="A153" s="163" t="s">
        <v>631</v>
      </c>
      <c r="B153" s="178" t="s">
        <v>632</v>
      </c>
      <c r="C153" s="184">
        <v>5373.6593077699699</v>
      </c>
      <c r="D153" s="184">
        <v>39432</v>
      </c>
      <c r="E153" s="174"/>
      <c r="F153" s="191">
        <f t="shared" ref="F153:F175" si="6">IF($C$176=0,"",IF(C153="[for completion]","",IF(C153="","",C153/$C$176)))</f>
        <v>0.35259468727325982</v>
      </c>
      <c r="G153" s="191">
        <f t="shared" ref="G153:G175" si="7">IF($D$176=0,"",IF(D153="[for completion]","",IF(D153="","",D153/$D$176)))</f>
        <v>0.17564052310871967</v>
      </c>
    </row>
    <row r="154" spans="1:7" x14ac:dyDescent="0.3">
      <c r="A154" s="163" t="s">
        <v>633</v>
      </c>
      <c r="B154" s="178" t="s">
        <v>634</v>
      </c>
      <c r="C154" s="184">
        <v>1608.7132116600001</v>
      </c>
      <c r="D154" s="184">
        <v>6742</v>
      </c>
      <c r="E154" s="174"/>
      <c r="F154" s="191">
        <f t="shared" si="6"/>
        <v>0.10555632564153251</v>
      </c>
      <c r="G154" s="191">
        <f t="shared" si="7"/>
        <v>3.003064533371343E-2</v>
      </c>
    </row>
    <row r="155" spans="1:7" x14ac:dyDescent="0.3">
      <c r="A155" s="163" t="s">
        <v>635</v>
      </c>
      <c r="B155" s="178" t="s">
        <v>636</v>
      </c>
      <c r="C155" s="184">
        <v>530.49397877000001</v>
      </c>
      <c r="D155" s="184">
        <v>1554</v>
      </c>
      <c r="E155" s="174"/>
      <c r="F155" s="191">
        <f t="shared" si="6"/>
        <v>3.4808562998084748E-2</v>
      </c>
      <c r="G155" s="191">
        <f t="shared" si="7"/>
        <v>6.9219256672486901E-3</v>
      </c>
    </row>
    <row r="156" spans="1:7" x14ac:dyDescent="0.3">
      <c r="A156" s="163" t="s">
        <v>637</v>
      </c>
      <c r="B156" s="178" t="s">
        <v>638</v>
      </c>
      <c r="C156" s="184">
        <v>610.59384275000002</v>
      </c>
      <c r="D156" s="184">
        <v>1002</v>
      </c>
      <c r="E156" s="174"/>
      <c r="F156" s="191">
        <f t="shared" si="6"/>
        <v>4.0064345859090002E-2</v>
      </c>
      <c r="G156" s="191">
        <f t="shared" si="7"/>
        <v>4.46317214838043E-3</v>
      </c>
    </row>
    <row r="157" spans="1:7" x14ac:dyDescent="0.3">
      <c r="A157" s="163" t="s">
        <v>639</v>
      </c>
      <c r="B157" s="178" t="s">
        <v>580</v>
      </c>
      <c r="C157" s="246"/>
      <c r="D157" s="246"/>
      <c r="E157" s="174"/>
      <c r="F157" s="191" t="str">
        <f t="shared" si="6"/>
        <v/>
      </c>
      <c r="G157" s="191" t="str">
        <f t="shared" si="7"/>
        <v/>
      </c>
    </row>
    <row r="158" spans="1:7" x14ac:dyDescent="0.3">
      <c r="A158" s="163" t="s">
        <v>640</v>
      </c>
      <c r="B158" s="178" t="s">
        <v>580</v>
      </c>
      <c r="C158" s="246"/>
      <c r="D158" s="246"/>
      <c r="E158" s="174"/>
      <c r="F158" s="191" t="str">
        <f t="shared" si="6"/>
        <v/>
      </c>
      <c r="G158" s="191" t="str">
        <f t="shared" si="7"/>
        <v/>
      </c>
    </row>
    <row r="159" spans="1:7" x14ac:dyDescent="0.3">
      <c r="A159" s="163" t="s">
        <v>641</v>
      </c>
      <c r="B159" s="178" t="s">
        <v>580</v>
      </c>
      <c r="C159" s="246"/>
      <c r="D159" s="246"/>
      <c r="E159" s="174"/>
      <c r="F159" s="191" t="str">
        <f t="shared" si="6"/>
        <v/>
      </c>
      <c r="G159" s="191" t="str">
        <f t="shared" si="7"/>
        <v/>
      </c>
    </row>
    <row r="160" spans="1:7" x14ac:dyDescent="0.3">
      <c r="A160" s="163" t="s">
        <v>642</v>
      </c>
      <c r="B160" s="178" t="s">
        <v>580</v>
      </c>
      <c r="C160" s="246"/>
      <c r="D160" s="246"/>
      <c r="E160" s="174"/>
      <c r="F160" s="191" t="str">
        <f t="shared" si="6"/>
        <v/>
      </c>
      <c r="G160" s="191" t="str">
        <f t="shared" si="7"/>
        <v/>
      </c>
    </row>
    <row r="161" spans="1:7" x14ac:dyDescent="0.3">
      <c r="A161" s="163" t="s">
        <v>643</v>
      </c>
      <c r="B161" s="178" t="s">
        <v>580</v>
      </c>
      <c r="C161" s="246"/>
      <c r="D161" s="246"/>
      <c r="E161" s="178"/>
      <c r="F161" s="191" t="str">
        <f t="shared" si="6"/>
        <v/>
      </c>
      <c r="G161" s="191" t="str">
        <f t="shared" si="7"/>
        <v/>
      </c>
    </row>
    <row r="162" spans="1:7" x14ac:dyDescent="0.3">
      <c r="A162" s="163" t="s">
        <v>644</v>
      </c>
      <c r="B162" s="178" t="s">
        <v>580</v>
      </c>
      <c r="C162" s="246"/>
      <c r="D162" s="246"/>
      <c r="E162" s="178"/>
      <c r="F162" s="191" t="str">
        <f t="shared" si="6"/>
        <v/>
      </c>
      <c r="G162" s="191" t="str">
        <f t="shared" si="7"/>
        <v/>
      </c>
    </row>
    <row r="163" spans="1:7" x14ac:dyDescent="0.3">
      <c r="A163" s="163" t="s">
        <v>645</v>
      </c>
      <c r="B163" s="178" t="s">
        <v>580</v>
      </c>
      <c r="C163" s="246"/>
      <c r="D163" s="246"/>
      <c r="E163" s="178"/>
      <c r="F163" s="191" t="str">
        <f t="shared" si="6"/>
        <v/>
      </c>
      <c r="G163" s="191" t="str">
        <f t="shared" si="7"/>
        <v/>
      </c>
    </row>
    <row r="164" spans="1:7" x14ac:dyDescent="0.3">
      <c r="A164" s="163" t="s">
        <v>646</v>
      </c>
      <c r="B164" s="178" t="s">
        <v>580</v>
      </c>
      <c r="C164" s="246"/>
      <c r="D164" s="246"/>
      <c r="E164" s="178"/>
      <c r="F164" s="191" t="str">
        <f t="shared" si="6"/>
        <v/>
      </c>
      <c r="G164" s="191" t="str">
        <f t="shared" si="7"/>
        <v/>
      </c>
    </row>
    <row r="165" spans="1:7" x14ac:dyDescent="0.3">
      <c r="A165" s="163" t="s">
        <v>647</v>
      </c>
      <c r="B165" s="178" t="s">
        <v>580</v>
      </c>
      <c r="C165" s="246"/>
      <c r="D165" s="246"/>
      <c r="E165" s="178"/>
      <c r="F165" s="191" t="str">
        <f t="shared" si="6"/>
        <v/>
      </c>
      <c r="G165" s="191" t="str">
        <f t="shared" si="7"/>
        <v/>
      </c>
    </row>
    <row r="166" spans="1:7" x14ac:dyDescent="0.3">
      <c r="A166" s="163" t="s">
        <v>648</v>
      </c>
      <c r="B166" s="178" t="s">
        <v>580</v>
      </c>
      <c r="C166" s="246"/>
      <c r="D166" s="246"/>
      <c r="E166" s="178"/>
      <c r="F166" s="191" t="str">
        <f t="shared" si="6"/>
        <v/>
      </c>
      <c r="G166" s="191" t="str">
        <f t="shared" si="7"/>
        <v/>
      </c>
    </row>
    <row r="167" spans="1:7" x14ac:dyDescent="0.3">
      <c r="A167" s="163" t="s">
        <v>649</v>
      </c>
      <c r="B167" s="178" t="s">
        <v>580</v>
      </c>
      <c r="C167" s="246"/>
      <c r="D167" s="246"/>
      <c r="F167" s="191" t="str">
        <f t="shared" si="6"/>
        <v/>
      </c>
      <c r="G167" s="191" t="str">
        <f t="shared" si="7"/>
        <v/>
      </c>
    </row>
    <row r="168" spans="1:7" x14ac:dyDescent="0.3">
      <c r="A168" s="163" t="s">
        <v>650</v>
      </c>
      <c r="B168" s="178" t="s">
        <v>580</v>
      </c>
      <c r="C168" s="246"/>
      <c r="D168" s="246"/>
      <c r="E168" s="247"/>
      <c r="F168" s="191" t="str">
        <f t="shared" si="6"/>
        <v/>
      </c>
      <c r="G168" s="191" t="str">
        <f t="shared" si="7"/>
        <v/>
      </c>
    </row>
    <row r="169" spans="1:7" x14ac:dyDescent="0.3">
      <c r="A169" s="163" t="s">
        <v>651</v>
      </c>
      <c r="B169" s="178" t="s">
        <v>580</v>
      </c>
      <c r="C169" s="246"/>
      <c r="D169" s="246"/>
      <c r="E169" s="247"/>
      <c r="F169" s="191" t="str">
        <f t="shared" si="6"/>
        <v/>
      </c>
      <c r="G169" s="191" t="str">
        <f t="shared" si="7"/>
        <v/>
      </c>
    </row>
    <row r="170" spans="1:7" x14ac:dyDescent="0.3">
      <c r="A170" s="163" t="s">
        <v>652</v>
      </c>
      <c r="B170" s="178" t="s">
        <v>580</v>
      </c>
      <c r="C170" s="246"/>
      <c r="D170" s="246"/>
      <c r="E170" s="247"/>
      <c r="F170" s="191" t="str">
        <f t="shared" si="6"/>
        <v/>
      </c>
      <c r="G170" s="191" t="str">
        <f t="shared" si="7"/>
        <v/>
      </c>
    </row>
    <row r="171" spans="1:7" x14ac:dyDescent="0.3">
      <c r="A171" s="163" t="s">
        <v>653</v>
      </c>
      <c r="B171" s="178" t="s">
        <v>580</v>
      </c>
      <c r="C171" s="246"/>
      <c r="D171" s="246"/>
      <c r="E171" s="247"/>
      <c r="F171" s="191" t="str">
        <f t="shared" si="6"/>
        <v/>
      </c>
      <c r="G171" s="191" t="str">
        <f t="shared" si="7"/>
        <v/>
      </c>
    </row>
    <row r="172" spans="1:7" x14ac:dyDescent="0.3">
      <c r="A172" s="163" t="s">
        <v>654</v>
      </c>
      <c r="B172" s="178" t="s">
        <v>580</v>
      </c>
      <c r="C172" s="246"/>
      <c r="D172" s="246"/>
      <c r="E172" s="247"/>
      <c r="F172" s="191" t="str">
        <f t="shared" si="6"/>
        <v/>
      </c>
      <c r="G172" s="191" t="str">
        <f t="shared" si="7"/>
        <v/>
      </c>
    </row>
    <row r="173" spans="1:7" x14ac:dyDescent="0.3">
      <c r="A173" s="163" t="s">
        <v>655</v>
      </c>
      <c r="B173" s="178" t="s">
        <v>580</v>
      </c>
      <c r="C173" s="246"/>
      <c r="D173" s="246"/>
      <c r="E173" s="247"/>
      <c r="F173" s="191" t="str">
        <f t="shared" si="6"/>
        <v/>
      </c>
      <c r="G173" s="191" t="str">
        <f t="shared" si="7"/>
        <v/>
      </c>
    </row>
    <row r="174" spans="1:7" x14ac:dyDescent="0.3">
      <c r="A174" s="163" t="s">
        <v>656</v>
      </c>
      <c r="B174" s="178" t="s">
        <v>580</v>
      </c>
      <c r="C174" s="246"/>
      <c r="D174" s="246"/>
      <c r="E174" s="247"/>
      <c r="F174" s="191" t="str">
        <f t="shared" si="6"/>
        <v/>
      </c>
      <c r="G174" s="191" t="str">
        <f t="shared" si="7"/>
        <v/>
      </c>
    </row>
    <row r="175" spans="1:7" x14ac:dyDescent="0.3">
      <c r="A175" s="163" t="s">
        <v>657</v>
      </c>
      <c r="B175" s="178" t="s">
        <v>580</v>
      </c>
      <c r="C175" s="246"/>
      <c r="D175" s="246"/>
      <c r="E175" s="247"/>
      <c r="F175" s="191" t="str">
        <f t="shared" si="6"/>
        <v/>
      </c>
      <c r="G175" s="191" t="str">
        <f t="shared" si="7"/>
        <v/>
      </c>
    </row>
    <row r="176" spans="1:7" x14ac:dyDescent="0.3">
      <c r="A176" s="163" t="s">
        <v>658</v>
      </c>
      <c r="B176" s="193" t="s">
        <v>67</v>
      </c>
      <c r="C176" s="194">
        <f>SUM(C152:C175)</f>
        <v>15240.329765959861</v>
      </c>
      <c r="D176" s="190">
        <f>SUM(D152:D175)</f>
        <v>224504</v>
      </c>
      <c r="E176" s="247"/>
      <c r="F176" s="248">
        <f>SUM(F152:F175)</f>
        <v>1</v>
      </c>
      <c r="G176" s="248">
        <f>SUM(G152:G175)</f>
        <v>1</v>
      </c>
    </row>
    <row r="177" spans="1:7" x14ac:dyDescent="0.3">
      <c r="A177" s="180"/>
      <c r="B177" s="187" t="s">
        <v>659</v>
      </c>
      <c r="C177" s="180" t="s">
        <v>623</v>
      </c>
      <c r="D177" s="180" t="s">
        <v>624</v>
      </c>
      <c r="E177" s="182"/>
      <c r="F177" s="180" t="s">
        <v>463</v>
      </c>
      <c r="G177" s="180" t="s">
        <v>625</v>
      </c>
    </row>
    <row r="178" spans="1:7" x14ac:dyDescent="0.3">
      <c r="A178" s="163" t="s">
        <v>660</v>
      </c>
      <c r="B178" s="163" t="s">
        <v>661</v>
      </c>
      <c r="C178" s="233">
        <v>0.58788831942852704</v>
      </c>
      <c r="F178" s="188"/>
      <c r="G178" s="188"/>
    </row>
    <row r="179" spans="1:7" x14ac:dyDescent="0.3">
      <c r="F179" s="188"/>
      <c r="G179" s="188"/>
    </row>
    <row r="180" spans="1:7" x14ac:dyDescent="0.3">
      <c r="B180" s="178" t="s">
        <v>662</v>
      </c>
      <c r="F180" s="188"/>
      <c r="G180" s="188"/>
    </row>
    <row r="181" spans="1:7" x14ac:dyDescent="0.3">
      <c r="A181" s="163" t="s">
        <v>663</v>
      </c>
      <c r="B181" s="163" t="s">
        <v>664</v>
      </c>
      <c r="C181" s="184">
        <v>4358.2703795499901</v>
      </c>
      <c r="D181" s="184">
        <v>96119</v>
      </c>
      <c r="F181" s="191">
        <f t="shared" ref="F181:F195" si="8">IF($C$189=0,"",IF(C181="[for completion]","",C181/$C$189))</f>
        <v>0.28596955882702763</v>
      </c>
      <c r="G181" s="191">
        <f t="shared" ref="G181:G195" si="9">IF($D$189=0,"",IF(D181="[for completion]","",D181/$D$189))</f>
        <v>0.42813936500017818</v>
      </c>
    </row>
    <row r="182" spans="1:7" x14ac:dyDescent="0.3">
      <c r="A182" s="163" t="s">
        <v>665</v>
      </c>
      <c r="B182" s="163" t="s">
        <v>666</v>
      </c>
      <c r="C182" s="184">
        <v>1575.9807691000001</v>
      </c>
      <c r="D182" s="184">
        <v>25193</v>
      </c>
      <c r="F182" s="191">
        <f t="shared" si="8"/>
        <v>0.10340857404673952</v>
      </c>
      <c r="G182" s="191">
        <f t="shared" si="9"/>
        <v>0.1122162634073335</v>
      </c>
    </row>
    <row r="183" spans="1:7" x14ac:dyDescent="0.3">
      <c r="A183" s="163" t="s">
        <v>667</v>
      </c>
      <c r="B183" s="163" t="s">
        <v>668</v>
      </c>
      <c r="C183" s="184">
        <v>1776.2394646600101</v>
      </c>
      <c r="D183" s="184">
        <v>25231</v>
      </c>
      <c r="F183" s="191">
        <f t="shared" si="8"/>
        <v>0.11654862407421974</v>
      </c>
      <c r="G183" s="191">
        <f t="shared" si="9"/>
        <v>0.11238552542493675</v>
      </c>
    </row>
    <row r="184" spans="1:7" x14ac:dyDescent="0.3">
      <c r="A184" s="163" t="s">
        <v>669</v>
      </c>
      <c r="B184" s="163" t="s">
        <v>670</v>
      </c>
      <c r="C184" s="184">
        <v>1944.78107592999</v>
      </c>
      <c r="D184" s="184">
        <v>24379</v>
      </c>
      <c r="F184" s="191">
        <f t="shared" si="8"/>
        <v>0.1276075456237013</v>
      </c>
      <c r="G184" s="191">
        <f t="shared" si="9"/>
        <v>0.10859049281972705</v>
      </c>
    </row>
    <row r="185" spans="1:7" x14ac:dyDescent="0.3">
      <c r="A185" s="163" t="s">
        <v>671</v>
      </c>
      <c r="B185" s="163" t="s">
        <v>672</v>
      </c>
      <c r="C185" s="184">
        <v>2170.1586884099902</v>
      </c>
      <c r="D185" s="184">
        <v>23673</v>
      </c>
      <c r="F185" s="191">
        <f t="shared" si="8"/>
        <v>0.14239578288241156</v>
      </c>
      <c r="G185" s="191">
        <f t="shared" si="9"/>
        <v>0.10544578270320351</v>
      </c>
    </row>
    <row r="186" spans="1:7" x14ac:dyDescent="0.3">
      <c r="A186" s="163" t="s">
        <v>673</v>
      </c>
      <c r="B186" s="163" t="s">
        <v>674</v>
      </c>
      <c r="C186" s="184">
        <v>2067.8322375999901</v>
      </c>
      <c r="D186" s="184">
        <v>19025</v>
      </c>
      <c r="F186" s="191">
        <f t="shared" si="8"/>
        <v>0.1356815941226282</v>
      </c>
      <c r="G186" s="191">
        <f t="shared" si="9"/>
        <v>8.4742365392153365E-2</v>
      </c>
    </row>
    <row r="187" spans="1:7" x14ac:dyDescent="0.3">
      <c r="A187" s="163" t="s">
        <v>675</v>
      </c>
      <c r="B187" s="163" t="s">
        <v>676</v>
      </c>
      <c r="C187" s="184">
        <v>913.79743408000195</v>
      </c>
      <c r="D187" s="184">
        <v>6967</v>
      </c>
      <c r="F187" s="191">
        <f t="shared" si="8"/>
        <v>5.9959164146238725E-2</v>
      </c>
      <c r="G187" s="191">
        <f t="shared" si="9"/>
        <v>3.1032854648469516E-2</v>
      </c>
    </row>
    <row r="188" spans="1:7" x14ac:dyDescent="0.3">
      <c r="A188" s="163" t="s">
        <v>677</v>
      </c>
      <c r="B188" s="163" t="s">
        <v>678</v>
      </c>
      <c r="C188" s="184">
        <v>433.26971663</v>
      </c>
      <c r="D188" s="184">
        <v>3917</v>
      </c>
      <c r="F188" s="191">
        <f t="shared" si="8"/>
        <v>2.8429156277033407E-2</v>
      </c>
      <c r="G188" s="191">
        <f t="shared" si="9"/>
        <v>1.7447350603998147E-2</v>
      </c>
    </row>
    <row r="189" spans="1:7" x14ac:dyDescent="0.3">
      <c r="A189" s="163" t="s">
        <v>679</v>
      </c>
      <c r="B189" s="193" t="s">
        <v>67</v>
      </c>
      <c r="C189" s="184">
        <f>SUM(C181:C188)</f>
        <v>15240.329765959972</v>
      </c>
      <c r="D189" s="246">
        <f>SUM(D181:D188)</f>
        <v>224504</v>
      </c>
      <c r="F189" s="233">
        <f>SUM(F181:F188)</f>
        <v>1</v>
      </c>
      <c r="G189" s="233">
        <f>SUM(G181:G188)</f>
        <v>1</v>
      </c>
    </row>
    <row r="190" spans="1:7" x14ac:dyDescent="0.3">
      <c r="A190" s="163" t="s">
        <v>680</v>
      </c>
      <c r="B190" s="196" t="s">
        <v>681</v>
      </c>
      <c r="C190" s="184"/>
      <c r="D190" s="246"/>
      <c r="F190" s="191">
        <f t="shared" si="8"/>
        <v>0</v>
      </c>
      <c r="G190" s="191">
        <f t="shared" si="9"/>
        <v>0</v>
      </c>
    </row>
    <row r="191" spans="1:7" x14ac:dyDescent="0.3">
      <c r="A191" s="163" t="s">
        <v>682</v>
      </c>
      <c r="B191" s="196" t="s">
        <v>683</v>
      </c>
      <c r="C191" s="184"/>
      <c r="D191" s="246"/>
      <c r="F191" s="191">
        <f t="shared" si="8"/>
        <v>0</v>
      </c>
      <c r="G191" s="191">
        <f t="shared" si="9"/>
        <v>0</v>
      </c>
    </row>
    <row r="192" spans="1:7" x14ac:dyDescent="0.3">
      <c r="A192" s="163" t="s">
        <v>684</v>
      </c>
      <c r="B192" s="196" t="s">
        <v>685</v>
      </c>
      <c r="C192" s="184"/>
      <c r="D192" s="246"/>
      <c r="F192" s="191">
        <f t="shared" si="8"/>
        <v>0</v>
      </c>
      <c r="G192" s="191">
        <f t="shared" si="9"/>
        <v>0</v>
      </c>
    </row>
    <row r="193" spans="1:7" x14ac:dyDescent="0.3">
      <c r="A193" s="163" t="s">
        <v>686</v>
      </c>
      <c r="B193" s="196" t="s">
        <v>687</v>
      </c>
      <c r="C193" s="184"/>
      <c r="D193" s="246"/>
      <c r="F193" s="191">
        <f t="shared" si="8"/>
        <v>0</v>
      </c>
      <c r="G193" s="191">
        <f t="shared" si="9"/>
        <v>0</v>
      </c>
    </row>
    <row r="194" spans="1:7" x14ac:dyDescent="0.3">
      <c r="A194" s="163" t="s">
        <v>688</v>
      </c>
      <c r="B194" s="196" t="s">
        <v>689</v>
      </c>
      <c r="C194" s="184"/>
      <c r="D194" s="246"/>
      <c r="F194" s="191">
        <f t="shared" si="8"/>
        <v>0</v>
      </c>
      <c r="G194" s="191">
        <f t="shared" si="9"/>
        <v>0</v>
      </c>
    </row>
    <row r="195" spans="1:7" x14ac:dyDescent="0.3">
      <c r="A195" s="163" t="s">
        <v>690</v>
      </c>
      <c r="B195" s="196" t="s">
        <v>691</v>
      </c>
      <c r="C195" s="184"/>
      <c r="D195" s="246"/>
      <c r="F195" s="191">
        <f t="shared" si="8"/>
        <v>0</v>
      </c>
      <c r="G195" s="191">
        <f t="shared" si="9"/>
        <v>0</v>
      </c>
    </row>
    <row r="196" spans="1:7" x14ac:dyDescent="0.3">
      <c r="A196" s="163" t="s">
        <v>692</v>
      </c>
      <c r="B196" s="196"/>
      <c r="F196" s="191"/>
      <c r="G196" s="191"/>
    </row>
    <row r="197" spans="1:7" x14ac:dyDescent="0.3">
      <c r="A197" s="163" t="s">
        <v>693</v>
      </c>
      <c r="B197" s="196"/>
      <c r="F197" s="191"/>
      <c r="G197" s="191"/>
    </row>
    <row r="198" spans="1:7" x14ac:dyDescent="0.3">
      <c r="A198" s="163" t="s">
        <v>694</v>
      </c>
      <c r="B198" s="196"/>
      <c r="F198" s="191"/>
      <c r="G198" s="191"/>
    </row>
    <row r="199" spans="1:7" x14ac:dyDescent="0.3">
      <c r="A199" s="180"/>
      <c r="B199" s="187" t="s">
        <v>695</v>
      </c>
      <c r="C199" s="180" t="s">
        <v>623</v>
      </c>
      <c r="D199" s="180" t="s">
        <v>624</v>
      </c>
      <c r="E199" s="182"/>
      <c r="F199" s="180" t="s">
        <v>463</v>
      </c>
      <c r="G199" s="180" t="s">
        <v>625</v>
      </c>
    </row>
    <row r="200" spans="1:7" x14ac:dyDescent="0.3">
      <c r="A200" s="163" t="s">
        <v>696</v>
      </c>
      <c r="B200" s="163" t="s">
        <v>661</v>
      </c>
      <c r="C200" s="233">
        <v>0.53332530127107203</v>
      </c>
      <c r="F200" s="188"/>
      <c r="G200" s="188"/>
    </row>
    <row r="201" spans="1:7" x14ac:dyDescent="0.3">
      <c r="F201" s="188"/>
      <c r="G201" s="188"/>
    </row>
    <row r="202" spans="1:7" x14ac:dyDescent="0.3">
      <c r="B202" s="178" t="s">
        <v>662</v>
      </c>
      <c r="F202" s="188"/>
      <c r="G202" s="188"/>
    </row>
    <row r="203" spans="1:7" x14ac:dyDescent="0.3">
      <c r="A203" s="163" t="s">
        <v>697</v>
      </c>
      <c r="B203" s="163" t="s">
        <v>664</v>
      </c>
      <c r="C203" s="184">
        <v>5214.6110132800104</v>
      </c>
      <c r="D203" s="184">
        <v>112255</v>
      </c>
      <c r="F203" s="191">
        <f>IF($C$211=0,"",IF(C203="[Mark as ND1 if not relevant]","",C203/$C$211))</f>
        <v>0.34215867329374267</v>
      </c>
      <c r="G203" s="191">
        <f>IF($D$211=0,"",IF(D203="[Mark as ND1 if not relevant]","",D203/$D$211))</f>
        <v>0.50001336279086339</v>
      </c>
    </row>
    <row r="204" spans="1:7" x14ac:dyDescent="0.3">
      <c r="A204" s="163" t="s">
        <v>698</v>
      </c>
      <c r="B204" s="163" t="s">
        <v>666</v>
      </c>
      <c r="C204" s="184">
        <v>1677.09974547</v>
      </c>
      <c r="D204" s="184">
        <v>24238</v>
      </c>
      <c r="F204" s="191">
        <f t="shared" ref="F204:F210" si="10">IF($C$211=0,"",IF(C204="[Mark as ND1 if not relevant]","",C204/$C$211))</f>
        <v>0.11004353391459296</v>
      </c>
      <c r="G204" s="191">
        <f t="shared" ref="G204:G210" si="11">IF($D$211=0,"",IF(D204="[Mark as ND1 if not relevant]","",D204/$D$211))</f>
        <v>0.10796244164914656</v>
      </c>
    </row>
    <row r="205" spans="1:7" x14ac:dyDescent="0.3">
      <c r="A205" s="163" t="s">
        <v>699</v>
      </c>
      <c r="B205" s="163" t="s">
        <v>668</v>
      </c>
      <c r="C205" s="184">
        <v>1802.18463337</v>
      </c>
      <c r="D205" s="184">
        <v>23146</v>
      </c>
      <c r="F205" s="191">
        <f t="shared" si="10"/>
        <v>0.11825102612905822</v>
      </c>
      <c r="G205" s="191">
        <f t="shared" si="11"/>
        <v>0.1030983857748637</v>
      </c>
    </row>
    <row r="206" spans="1:7" x14ac:dyDescent="0.3">
      <c r="A206" s="163" t="s">
        <v>700</v>
      </c>
      <c r="B206" s="163" t="s">
        <v>670</v>
      </c>
      <c r="C206" s="184">
        <v>1858.95965416999</v>
      </c>
      <c r="D206" s="184">
        <v>21359</v>
      </c>
      <c r="F206" s="191">
        <f t="shared" si="10"/>
        <v>0.12197634058562593</v>
      </c>
      <c r="G206" s="191">
        <f t="shared" si="11"/>
        <v>9.5138616683889815E-2</v>
      </c>
    </row>
    <row r="207" spans="1:7" x14ac:dyDescent="0.3">
      <c r="A207" s="163" t="s">
        <v>701</v>
      </c>
      <c r="B207" s="163" t="s">
        <v>672</v>
      </c>
      <c r="C207" s="184">
        <v>1850.16915225</v>
      </c>
      <c r="D207" s="184">
        <v>18879</v>
      </c>
      <c r="F207" s="191">
        <f t="shared" si="10"/>
        <v>0.12139954847843518</v>
      </c>
      <c r="G207" s="191">
        <f t="shared" si="11"/>
        <v>8.4092042903467196E-2</v>
      </c>
    </row>
    <row r="208" spans="1:7" x14ac:dyDescent="0.3">
      <c r="A208" s="163" t="s">
        <v>702</v>
      </c>
      <c r="B208" s="163" t="s">
        <v>674</v>
      </c>
      <c r="C208" s="184">
        <v>1589.8429669</v>
      </c>
      <c r="D208" s="184">
        <v>13491</v>
      </c>
      <c r="F208" s="191">
        <f t="shared" si="10"/>
        <v>0.10431814739671771</v>
      </c>
      <c r="G208" s="191">
        <f t="shared" si="11"/>
        <v>6.0092470512774825E-2</v>
      </c>
    </row>
    <row r="209" spans="1:7" x14ac:dyDescent="0.3">
      <c r="A209" s="163" t="s">
        <v>703</v>
      </c>
      <c r="B209" s="163" t="s">
        <v>676</v>
      </c>
      <c r="C209" s="184">
        <v>818.28991320000205</v>
      </c>
      <c r="D209" s="184">
        <v>5909</v>
      </c>
      <c r="F209" s="191">
        <f t="shared" si="10"/>
        <v>5.3692402052066567E-2</v>
      </c>
      <c r="G209" s="191">
        <f t="shared" si="11"/>
        <v>2.6320243737305349E-2</v>
      </c>
    </row>
    <row r="210" spans="1:7" x14ac:dyDescent="0.3">
      <c r="A210" s="163" t="s">
        <v>704</v>
      </c>
      <c r="B210" s="163" t="s">
        <v>678</v>
      </c>
      <c r="C210" s="184">
        <v>429.17268732000002</v>
      </c>
      <c r="D210" s="184">
        <v>5227</v>
      </c>
      <c r="F210" s="191">
        <f t="shared" si="10"/>
        <v>2.8160328149760744E-2</v>
      </c>
      <c r="G210" s="191">
        <f t="shared" si="11"/>
        <v>2.3282435947689129E-2</v>
      </c>
    </row>
    <row r="211" spans="1:7" x14ac:dyDescent="0.3">
      <c r="A211" s="163" t="s">
        <v>705</v>
      </c>
      <c r="B211" s="193" t="s">
        <v>67</v>
      </c>
      <c r="C211" s="184">
        <f>SUM(C203:C210)</f>
        <v>15240.329765960003</v>
      </c>
      <c r="D211" s="246">
        <f>SUM(D203:D210)</f>
        <v>224504</v>
      </c>
      <c r="F211" s="233">
        <f>SUM(F203:F210)</f>
        <v>1</v>
      </c>
      <c r="G211" s="233">
        <f>SUM(G203:G210)</f>
        <v>0.99999999999999989</v>
      </c>
    </row>
    <row r="212" spans="1:7" x14ac:dyDescent="0.3">
      <c r="A212" s="163" t="s">
        <v>706</v>
      </c>
      <c r="B212" s="196" t="s">
        <v>681</v>
      </c>
      <c r="C212" s="184"/>
      <c r="D212" s="246"/>
      <c r="F212" s="191">
        <f t="shared" ref="F212:F217" si="12">IF($C$211=0,"",IF(C212="[for completion]","",C212/$C$211))</f>
        <v>0</v>
      </c>
      <c r="G212" s="191">
        <f t="shared" ref="G212:G217" si="13">IF($D$211=0,"",IF(D212="[for completion]","",D212/$D$211))</f>
        <v>0</v>
      </c>
    </row>
    <row r="213" spans="1:7" x14ac:dyDescent="0.3">
      <c r="A213" s="163" t="s">
        <v>707</v>
      </c>
      <c r="B213" s="196" t="s">
        <v>683</v>
      </c>
      <c r="C213" s="184"/>
      <c r="D213" s="246"/>
      <c r="F213" s="191">
        <f t="shared" si="12"/>
        <v>0</v>
      </c>
      <c r="G213" s="191">
        <f t="shared" si="13"/>
        <v>0</v>
      </c>
    </row>
    <row r="214" spans="1:7" x14ac:dyDescent="0.3">
      <c r="A214" s="163" t="s">
        <v>708</v>
      </c>
      <c r="B214" s="196" t="s">
        <v>685</v>
      </c>
      <c r="C214" s="184"/>
      <c r="D214" s="246"/>
      <c r="F214" s="191">
        <f t="shared" si="12"/>
        <v>0</v>
      </c>
      <c r="G214" s="191">
        <f t="shared" si="13"/>
        <v>0</v>
      </c>
    </row>
    <row r="215" spans="1:7" x14ac:dyDescent="0.3">
      <c r="A215" s="163" t="s">
        <v>709</v>
      </c>
      <c r="B215" s="196" t="s">
        <v>687</v>
      </c>
      <c r="C215" s="184"/>
      <c r="D215" s="246"/>
      <c r="F215" s="191">
        <f t="shared" si="12"/>
        <v>0</v>
      </c>
      <c r="G215" s="191">
        <f t="shared" si="13"/>
        <v>0</v>
      </c>
    </row>
    <row r="216" spans="1:7" x14ac:dyDescent="0.3">
      <c r="A216" s="163" t="s">
        <v>710</v>
      </c>
      <c r="B216" s="196" t="s">
        <v>689</v>
      </c>
      <c r="C216" s="184"/>
      <c r="D216" s="246"/>
      <c r="F216" s="191">
        <f t="shared" si="12"/>
        <v>0</v>
      </c>
      <c r="G216" s="191">
        <f t="shared" si="13"/>
        <v>0</v>
      </c>
    </row>
    <row r="217" spans="1:7" x14ac:dyDescent="0.3">
      <c r="A217" s="163" t="s">
        <v>711</v>
      </c>
      <c r="B217" s="196" t="s">
        <v>691</v>
      </c>
      <c r="C217" s="184"/>
      <c r="D217" s="246"/>
      <c r="F217" s="191">
        <f t="shared" si="12"/>
        <v>0</v>
      </c>
      <c r="G217" s="191">
        <f t="shared" si="13"/>
        <v>0</v>
      </c>
    </row>
    <row r="218" spans="1:7" x14ac:dyDescent="0.3">
      <c r="A218" s="163" t="s">
        <v>712</v>
      </c>
      <c r="B218" s="196"/>
      <c r="F218" s="192"/>
      <c r="G218" s="192"/>
    </row>
    <row r="219" spans="1:7" x14ac:dyDescent="0.3">
      <c r="A219" s="163" t="s">
        <v>713</v>
      </c>
      <c r="B219" s="196"/>
      <c r="F219" s="192"/>
      <c r="G219" s="192"/>
    </row>
    <row r="220" spans="1:7" x14ac:dyDescent="0.3">
      <c r="A220" s="163" t="s">
        <v>714</v>
      </c>
      <c r="B220" s="196"/>
      <c r="F220" s="192"/>
      <c r="G220" s="192"/>
    </row>
    <row r="221" spans="1:7" x14ac:dyDescent="0.3">
      <c r="A221" s="180"/>
      <c r="B221" s="187" t="s">
        <v>715</v>
      </c>
      <c r="C221" s="180" t="s">
        <v>463</v>
      </c>
      <c r="D221" s="180"/>
      <c r="E221" s="182"/>
      <c r="F221" s="180"/>
      <c r="G221" s="180"/>
    </row>
    <row r="222" spans="1:7" x14ac:dyDescent="0.3">
      <c r="A222" s="163" t="s">
        <v>716</v>
      </c>
      <c r="B222" s="163" t="s">
        <v>1441</v>
      </c>
      <c r="C222" s="233">
        <v>0</v>
      </c>
      <c r="E222" s="247"/>
      <c r="F222" s="247"/>
      <c r="G222" s="247"/>
    </row>
    <row r="223" spans="1:7" x14ac:dyDescent="0.3">
      <c r="A223" s="163" t="s">
        <v>717</v>
      </c>
      <c r="B223" s="163" t="s">
        <v>718</v>
      </c>
      <c r="C223" s="233">
        <v>0</v>
      </c>
      <c r="E223" s="247"/>
      <c r="F223" s="247"/>
    </row>
    <row r="224" spans="1:7" x14ac:dyDescent="0.3">
      <c r="A224" s="163" t="s">
        <v>719</v>
      </c>
      <c r="B224" s="163" t="s">
        <v>720</v>
      </c>
      <c r="C224" s="233">
        <v>0</v>
      </c>
      <c r="E224" s="247"/>
      <c r="F224" s="247"/>
    </row>
    <row r="225" spans="1:7" x14ac:dyDescent="0.3">
      <c r="A225" s="163" t="s">
        <v>721</v>
      </c>
      <c r="B225" s="163" t="s">
        <v>722</v>
      </c>
      <c r="C225" s="233">
        <v>0</v>
      </c>
      <c r="E225" s="247"/>
      <c r="F225" s="247"/>
    </row>
    <row r="226" spans="1:7" x14ac:dyDescent="0.3">
      <c r="A226" s="163" t="s">
        <v>723</v>
      </c>
      <c r="B226" s="178" t="s">
        <v>724</v>
      </c>
      <c r="C226" s="233">
        <v>0</v>
      </c>
      <c r="D226" s="174"/>
      <c r="E226" s="174"/>
      <c r="F226" s="201"/>
      <c r="G226" s="201"/>
    </row>
    <row r="227" spans="1:7" x14ac:dyDescent="0.3">
      <c r="A227" s="163" t="s">
        <v>725</v>
      </c>
      <c r="B227" s="163" t="s">
        <v>65</v>
      </c>
      <c r="C227" s="233">
        <v>1</v>
      </c>
      <c r="E227" s="247"/>
      <c r="F227" s="247"/>
    </row>
    <row r="228" spans="1:7" x14ac:dyDescent="0.3">
      <c r="A228" s="163" t="s">
        <v>726</v>
      </c>
      <c r="B228" s="196" t="s">
        <v>728</v>
      </c>
      <c r="C228" s="249"/>
      <c r="E228" s="247"/>
      <c r="F228" s="247"/>
    </row>
    <row r="229" spans="1:7" x14ac:dyDescent="0.3">
      <c r="A229" s="163" t="s">
        <v>727</v>
      </c>
      <c r="B229" s="196" t="s">
        <v>730</v>
      </c>
      <c r="C229" s="233"/>
      <c r="E229" s="247"/>
      <c r="F229" s="247"/>
    </row>
    <row r="230" spans="1:7" x14ac:dyDescent="0.3">
      <c r="A230" s="163" t="s">
        <v>729</v>
      </c>
      <c r="B230" s="196" t="s">
        <v>732</v>
      </c>
      <c r="C230" s="233"/>
      <c r="E230" s="247"/>
      <c r="F230" s="247"/>
    </row>
    <row r="231" spans="1:7" x14ac:dyDescent="0.3">
      <c r="A231" s="163" t="s">
        <v>731</v>
      </c>
      <c r="B231" s="196" t="s">
        <v>734</v>
      </c>
      <c r="C231" s="233"/>
      <c r="E231" s="247"/>
      <c r="F231" s="247"/>
    </row>
    <row r="232" spans="1:7" x14ac:dyDescent="0.3">
      <c r="A232" s="163" t="s">
        <v>733</v>
      </c>
      <c r="B232" s="196" t="s">
        <v>171</v>
      </c>
      <c r="C232" s="233"/>
      <c r="E232" s="247"/>
      <c r="F232" s="247"/>
    </row>
    <row r="233" spans="1:7" x14ac:dyDescent="0.3">
      <c r="A233" s="163" t="s">
        <v>735</v>
      </c>
      <c r="B233" s="196" t="s">
        <v>171</v>
      </c>
      <c r="C233" s="233"/>
      <c r="E233" s="247"/>
      <c r="F233" s="247"/>
    </row>
    <row r="234" spans="1:7" x14ac:dyDescent="0.3">
      <c r="A234" s="163" t="s">
        <v>736</v>
      </c>
      <c r="B234" s="196" t="s">
        <v>171</v>
      </c>
      <c r="C234" s="233"/>
      <c r="E234" s="247"/>
      <c r="F234" s="247"/>
    </row>
    <row r="235" spans="1:7" x14ac:dyDescent="0.3">
      <c r="A235" s="163" t="s">
        <v>737</v>
      </c>
      <c r="B235" s="196" t="s">
        <v>171</v>
      </c>
      <c r="C235" s="233"/>
      <c r="E235" s="247"/>
      <c r="F235" s="247"/>
    </row>
    <row r="236" spans="1:7" x14ac:dyDescent="0.3">
      <c r="A236" s="163" t="s">
        <v>738</v>
      </c>
      <c r="B236" s="196" t="s">
        <v>171</v>
      </c>
      <c r="C236" s="233"/>
      <c r="E236" s="247"/>
      <c r="F236" s="247"/>
    </row>
    <row r="237" spans="1:7" x14ac:dyDescent="0.3">
      <c r="A237" s="163" t="s">
        <v>739</v>
      </c>
      <c r="B237" s="196" t="s">
        <v>171</v>
      </c>
      <c r="C237" s="233"/>
      <c r="E237" s="247"/>
      <c r="F237" s="247"/>
    </row>
    <row r="238" spans="1:7" x14ac:dyDescent="0.3">
      <c r="A238" s="180"/>
      <c r="B238" s="187" t="s">
        <v>740</v>
      </c>
      <c r="C238" s="180" t="s">
        <v>463</v>
      </c>
      <c r="D238" s="180"/>
      <c r="E238" s="182"/>
      <c r="F238" s="180"/>
      <c r="G238" s="183"/>
    </row>
    <row r="239" spans="1:7" x14ac:dyDescent="0.3">
      <c r="A239" s="163" t="s">
        <v>741</v>
      </c>
      <c r="B239" s="163" t="s">
        <v>742</v>
      </c>
      <c r="C239" s="233">
        <v>1</v>
      </c>
      <c r="E239" s="156"/>
      <c r="F239" s="156"/>
    </row>
    <row r="240" spans="1:7" x14ac:dyDescent="0.3">
      <c r="A240" s="163" t="s">
        <v>743</v>
      </c>
      <c r="B240" s="163" t="s">
        <v>744</v>
      </c>
      <c r="C240" s="233">
        <v>0</v>
      </c>
      <c r="E240" s="156"/>
      <c r="F240" s="156"/>
    </row>
    <row r="241" spans="1:7" x14ac:dyDescent="0.3">
      <c r="A241" s="163" t="s">
        <v>745</v>
      </c>
      <c r="B241" s="163" t="s">
        <v>65</v>
      </c>
      <c r="C241" s="233">
        <v>0</v>
      </c>
      <c r="E241" s="156"/>
      <c r="F241" s="156"/>
    </row>
    <row r="242" spans="1:7" x14ac:dyDescent="0.3">
      <c r="A242" s="163" t="s">
        <v>746</v>
      </c>
      <c r="C242" s="233"/>
      <c r="E242" s="156"/>
      <c r="F242" s="156"/>
    </row>
    <row r="243" spans="1:7" x14ac:dyDescent="0.3">
      <c r="A243" s="163" t="s">
        <v>747</v>
      </c>
      <c r="C243" s="233"/>
      <c r="E243" s="156"/>
      <c r="F243" s="156"/>
    </row>
    <row r="244" spans="1:7" x14ac:dyDescent="0.3">
      <c r="A244" s="163" t="s">
        <v>748</v>
      </c>
      <c r="C244" s="233"/>
      <c r="E244" s="156"/>
      <c r="F244" s="156"/>
    </row>
    <row r="245" spans="1:7" x14ac:dyDescent="0.3">
      <c r="A245" s="163" t="s">
        <v>749</v>
      </c>
      <c r="C245" s="233"/>
      <c r="E245" s="156"/>
      <c r="F245" s="156"/>
    </row>
    <row r="246" spans="1:7" x14ac:dyDescent="0.3">
      <c r="A246" s="163" t="s">
        <v>750</v>
      </c>
      <c r="C246" s="233"/>
      <c r="E246" s="156"/>
      <c r="F246" s="156"/>
    </row>
    <row r="247" spans="1:7" x14ac:dyDescent="0.3">
      <c r="A247" s="163" t="s">
        <v>751</v>
      </c>
      <c r="C247" s="233"/>
      <c r="E247" s="156"/>
      <c r="F247" s="156"/>
    </row>
    <row r="248" spans="1:7" x14ac:dyDescent="0.3">
      <c r="A248" s="181"/>
      <c r="B248" s="181" t="s">
        <v>1442</v>
      </c>
      <c r="C248" s="181" t="s">
        <v>53</v>
      </c>
      <c r="D248" s="181" t="s">
        <v>1443</v>
      </c>
      <c r="E248" s="181"/>
      <c r="F248" s="181" t="s">
        <v>463</v>
      </c>
      <c r="G248" s="181" t="s">
        <v>1444</v>
      </c>
    </row>
    <row r="249" spans="1:7" x14ac:dyDescent="0.3">
      <c r="A249" s="163" t="s">
        <v>1445</v>
      </c>
      <c r="B249" s="178" t="s">
        <v>580</v>
      </c>
      <c r="C249" s="184"/>
      <c r="E249" s="166"/>
      <c r="F249" s="191" t="str">
        <f>IF($C$267=0,"",IF(C249="[For completion]","",C249/$C$267))</f>
        <v/>
      </c>
      <c r="G249" s="191" t="str">
        <f>IF($D$267=0,"",IF(D249="[For completion]","",D249/$D$267))</f>
        <v/>
      </c>
    </row>
    <row r="250" spans="1:7" x14ac:dyDescent="0.3">
      <c r="A250" s="163" t="s">
        <v>1446</v>
      </c>
      <c r="B250" s="178" t="s">
        <v>580</v>
      </c>
      <c r="C250" s="184"/>
      <c r="E250" s="166"/>
      <c r="F250" s="191" t="str">
        <f t="shared" ref="F250:F266" si="14">IF($C$267=0,"",IF(C250="[For completion]","",C250/$C$267))</f>
        <v/>
      </c>
      <c r="G250" s="191" t="str">
        <f t="shared" ref="G250:G266" si="15">IF($D$267=0,"",IF(D250="[For completion]","",D250/$D$267))</f>
        <v/>
      </c>
    </row>
    <row r="251" spans="1:7" x14ac:dyDescent="0.3">
      <c r="A251" s="163" t="s">
        <v>1447</v>
      </c>
      <c r="B251" s="178" t="s">
        <v>580</v>
      </c>
      <c r="C251" s="184"/>
      <c r="E251" s="166"/>
      <c r="F251" s="191" t="str">
        <f t="shared" si="14"/>
        <v/>
      </c>
      <c r="G251" s="191" t="str">
        <f t="shared" si="15"/>
        <v/>
      </c>
    </row>
    <row r="252" spans="1:7" x14ac:dyDescent="0.3">
      <c r="A252" s="163" t="s">
        <v>1448</v>
      </c>
      <c r="B252" s="178" t="s">
        <v>580</v>
      </c>
      <c r="C252" s="184"/>
      <c r="E252" s="166"/>
      <c r="F252" s="191" t="str">
        <f t="shared" si="14"/>
        <v/>
      </c>
      <c r="G252" s="191" t="str">
        <f t="shared" si="15"/>
        <v/>
      </c>
    </row>
    <row r="253" spans="1:7" x14ac:dyDescent="0.3">
      <c r="A253" s="163" t="s">
        <v>1449</v>
      </c>
      <c r="B253" s="178" t="s">
        <v>580</v>
      </c>
      <c r="C253" s="184"/>
      <c r="E253" s="166"/>
      <c r="F253" s="191" t="str">
        <f t="shared" si="14"/>
        <v/>
      </c>
      <c r="G253" s="191" t="str">
        <f t="shared" si="15"/>
        <v/>
      </c>
    </row>
    <row r="254" spans="1:7" x14ac:dyDescent="0.3">
      <c r="A254" s="163" t="s">
        <v>1450</v>
      </c>
      <c r="B254" s="178" t="s">
        <v>580</v>
      </c>
      <c r="C254" s="184"/>
      <c r="E254" s="166"/>
      <c r="F254" s="191" t="str">
        <f t="shared" si="14"/>
        <v/>
      </c>
      <c r="G254" s="191" t="str">
        <f t="shared" si="15"/>
        <v/>
      </c>
    </row>
    <row r="255" spans="1:7" x14ac:dyDescent="0.3">
      <c r="A255" s="163" t="s">
        <v>1451</v>
      </c>
      <c r="B255" s="178" t="s">
        <v>580</v>
      </c>
      <c r="C255" s="184"/>
      <c r="E255" s="166"/>
      <c r="F255" s="191" t="str">
        <f t="shared" si="14"/>
        <v/>
      </c>
      <c r="G255" s="191" t="str">
        <f t="shared" si="15"/>
        <v/>
      </c>
    </row>
    <row r="256" spans="1:7" x14ac:dyDescent="0.3">
      <c r="A256" s="163" t="s">
        <v>1452</v>
      </c>
      <c r="B256" s="178" t="s">
        <v>580</v>
      </c>
      <c r="C256" s="184"/>
      <c r="E256" s="166"/>
      <c r="F256" s="191" t="str">
        <f t="shared" si="14"/>
        <v/>
      </c>
      <c r="G256" s="191" t="str">
        <f t="shared" si="15"/>
        <v/>
      </c>
    </row>
    <row r="257" spans="1:7" x14ac:dyDescent="0.3">
      <c r="A257" s="163" t="s">
        <v>1453</v>
      </c>
      <c r="B257" s="178" t="s">
        <v>580</v>
      </c>
      <c r="C257" s="184"/>
      <c r="E257" s="166"/>
      <c r="F257" s="191" t="str">
        <f t="shared" si="14"/>
        <v/>
      </c>
      <c r="G257" s="191" t="str">
        <f t="shared" si="15"/>
        <v/>
      </c>
    </row>
    <row r="258" spans="1:7" x14ac:dyDescent="0.3">
      <c r="A258" s="163" t="s">
        <v>1454</v>
      </c>
      <c r="B258" s="178" t="s">
        <v>580</v>
      </c>
      <c r="C258" s="184"/>
      <c r="E258" s="166"/>
      <c r="F258" s="191" t="str">
        <f t="shared" si="14"/>
        <v/>
      </c>
      <c r="G258" s="191" t="str">
        <f t="shared" si="15"/>
        <v/>
      </c>
    </row>
    <row r="259" spans="1:7" x14ac:dyDescent="0.3">
      <c r="A259" s="163" t="s">
        <v>1455</v>
      </c>
      <c r="B259" s="178" t="s">
        <v>580</v>
      </c>
      <c r="C259" s="184"/>
      <c r="E259" s="166"/>
      <c r="F259" s="191" t="str">
        <f t="shared" si="14"/>
        <v/>
      </c>
      <c r="G259" s="191" t="str">
        <f t="shared" si="15"/>
        <v/>
      </c>
    </row>
    <row r="260" spans="1:7" x14ac:dyDescent="0.3">
      <c r="A260" s="163" t="s">
        <v>1456</v>
      </c>
      <c r="B260" s="178" t="s">
        <v>580</v>
      </c>
      <c r="C260" s="184"/>
      <c r="E260" s="166"/>
      <c r="F260" s="191" t="str">
        <f t="shared" si="14"/>
        <v/>
      </c>
      <c r="G260" s="191" t="str">
        <f t="shared" si="15"/>
        <v/>
      </c>
    </row>
    <row r="261" spans="1:7" x14ac:dyDescent="0.3">
      <c r="A261" s="163" t="s">
        <v>1457</v>
      </c>
      <c r="B261" s="178" t="s">
        <v>580</v>
      </c>
      <c r="C261" s="184"/>
      <c r="E261" s="166"/>
      <c r="F261" s="191" t="str">
        <f t="shared" si="14"/>
        <v/>
      </c>
      <c r="G261" s="191" t="str">
        <f t="shared" si="15"/>
        <v/>
      </c>
    </row>
    <row r="262" spans="1:7" x14ac:dyDescent="0.3">
      <c r="A262" s="163" t="s">
        <v>1458</v>
      </c>
      <c r="B262" s="178" t="s">
        <v>580</v>
      </c>
      <c r="C262" s="184"/>
      <c r="E262" s="166"/>
      <c r="F262" s="191" t="str">
        <f t="shared" si="14"/>
        <v/>
      </c>
      <c r="G262" s="191" t="str">
        <f t="shared" si="15"/>
        <v/>
      </c>
    </row>
    <row r="263" spans="1:7" x14ac:dyDescent="0.3">
      <c r="A263" s="163" t="s">
        <v>1459</v>
      </c>
      <c r="B263" s="178" t="s">
        <v>580</v>
      </c>
      <c r="C263" s="184"/>
      <c r="E263" s="166"/>
      <c r="F263" s="191" t="str">
        <f t="shared" si="14"/>
        <v/>
      </c>
      <c r="G263" s="191" t="str">
        <f t="shared" si="15"/>
        <v/>
      </c>
    </row>
    <row r="264" spans="1:7" x14ac:dyDescent="0.3">
      <c r="A264" s="163" t="s">
        <v>1460</v>
      </c>
      <c r="B264" s="178" t="s">
        <v>580</v>
      </c>
      <c r="C264" s="184"/>
      <c r="E264" s="166"/>
      <c r="F264" s="191" t="str">
        <f t="shared" si="14"/>
        <v/>
      </c>
      <c r="G264" s="191" t="str">
        <f t="shared" si="15"/>
        <v/>
      </c>
    </row>
    <row r="265" spans="1:7" x14ac:dyDescent="0.3">
      <c r="A265" s="163" t="s">
        <v>1461</v>
      </c>
      <c r="B265" s="178" t="s">
        <v>580</v>
      </c>
      <c r="C265" s="184"/>
      <c r="E265" s="166"/>
      <c r="F265" s="191" t="str">
        <f t="shared" si="14"/>
        <v/>
      </c>
      <c r="G265" s="191" t="str">
        <f t="shared" si="15"/>
        <v/>
      </c>
    </row>
    <row r="266" spans="1:7" x14ac:dyDescent="0.3">
      <c r="A266" s="163" t="s">
        <v>1462</v>
      </c>
      <c r="B266" s="178" t="s">
        <v>1463</v>
      </c>
      <c r="C266" s="184"/>
      <c r="E266" s="166"/>
      <c r="F266" s="191" t="str">
        <f t="shared" si="14"/>
        <v/>
      </c>
      <c r="G266" s="191" t="str">
        <f t="shared" si="15"/>
        <v/>
      </c>
    </row>
    <row r="267" spans="1:7" x14ac:dyDescent="0.3">
      <c r="A267" s="163" t="s">
        <v>1464</v>
      </c>
      <c r="B267" s="178" t="s">
        <v>67</v>
      </c>
      <c r="C267" s="184">
        <f>SUM(C249:C266)</f>
        <v>0</v>
      </c>
      <c r="D267" s="163">
        <f>SUM(D249:D266)</f>
        <v>0</v>
      </c>
      <c r="E267" s="166"/>
      <c r="F267" s="188">
        <f>SUM(F249:F266)</f>
        <v>0</v>
      </c>
      <c r="G267" s="188">
        <f>SUM(G249:G266)</f>
        <v>0</v>
      </c>
    </row>
    <row r="268" spans="1:7" x14ac:dyDescent="0.3">
      <c r="A268" s="163" t="s">
        <v>1465</v>
      </c>
      <c r="B268" s="178"/>
      <c r="E268" s="166"/>
      <c r="F268" s="166"/>
      <c r="G268" s="166"/>
    </row>
    <row r="269" spans="1:7" x14ac:dyDescent="0.3">
      <c r="A269" s="163" t="s">
        <v>1466</v>
      </c>
      <c r="B269" s="178"/>
      <c r="E269" s="166"/>
      <c r="F269" s="166"/>
      <c r="G269" s="166"/>
    </row>
    <row r="270" spans="1:7" x14ac:dyDescent="0.3">
      <c r="A270" s="163" t="s">
        <v>1467</v>
      </c>
      <c r="B270" s="178"/>
      <c r="E270" s="166"/>
      <c r="F270" s="166"/>
      <c r="G270" s="166"/>
    </row>
    <row r="271" spans="1:7" ht="29" x14ac:dyDescent="0.3">
      <c r="A271" s="181"/>
      <c r="B271" s="181" t="s">
        <v>1468</v>
      </c>
      <c r="C271" s="181" t="s">
        <v>53</v>
      </c>
      <c r="D271" s="181" t="s">
        <v>1443</v>
      </c>
      <c r="E271" s="181"/>
      <c r="F271" s="181" t="s">
        <v>463</v>
      </c>
      <c r="G271" s="181" t="s">
        <v>1444</v>
      </c>
    </row>
    <row r="272" spans="1:7" x14ac:dyDescent="0.3">
      <c r="A272" s="163" t="s">
        <v>1469</v>
      </c>
      <c r="B272" s="178" t="s">
        <v>580</v>
      </c>
      <c r="C272" s="184"/>
      <c r="E272" s="166"/>
      <c r="F272" s="191" t="str">
        <f>IF($C$290=0,"",IF(C272="[For completion]","",C272/$C$290))</f>
        <v/>
      </c>
      <c r="G272" s="191" t="str">
        <f>IF($D$290=0,"",IF(D272="[For completion]","",D272/$D$290))</f>
        <v/>
      </c>
    </row>
    <row r="273" spans="1:7" x14ac:dyDescent="0.3">
      <c r="A273" s="163" t="s">
        <v>1470</v>
      </c>
      <c r="B273" s="178" t="s">
        <v>580</v>
      </c>
      <c r="C273" s="184"/>
      <c r="E273" s="166"/>
      <c r="F273" s="166"/>
      <c r="G273" s="166"/>
    </row>
    <row r="274" spans="1:7" x14ac:dyDescent="0.3">
      <c r="A274" s="163" t="s">
        <v>1471</v>
      </c>
      <c r="B274" s="178" t="s">
        <v>580</v>
      </c>
      <c r="C274" s="184"/>
      <c r="E274" s="166"/>
      <c r="F274" s="166"/>
      <c r="G274" s="166"/>
    </row>
    <row r="275" spans="1:7" x14ac:dyDescent="0.3">
      <c r="A275" s="163" t="s">
        <v>1472</v>
      </c>
      <c r="B275" s="178" t="s">
        <v>580</v>
      </c>
      <c r="C275" s="184"/>
      <c r="E275" s="166"/>
      <c r="F275" s="166"/>
      <c r="G275" s="166"/>
    </row>
    <row r="276" spans="1:7" x14ac:dyDescent="0.3">
      <c r="A276" s="163" t="s">
        <v>1473</v>
      </c>
      <c r="B276" s="178" t="s">
        <v>580</v>
      </c>
      <c r="C276" s="184"/>
      <c r="E276" s="166"/>
      <c r="F276" s="166"/>
      <c r="G276" s="166"/>
    </row>
    <row r="277" spans="1:7" x14ac:dyDescent="0.3">
      <c r="A277" s="163" t="s">
        <v>1474</v>
      </c>
      <c r="B277" s="178" t="s">
        <v>580</v>
      </c>
      <c r="C277" s="184"/>
      <c r="E277" s="166"/>
      <c r="F277" s="166"/>
      <c r="G277" s="166"/>
    </row>
    <row r="278" spans="1:7" x14ac:dyDescent="0.3">
      <c r="A278" s="163" t="s">
        <v>1475</v>
      </c>
      <c r="B278" s="178" t="s">
        <v>580</v>
      </c>
      <c r="C278" s="184"/>
      <c r="E278" s="166"/>
      <c r="F278" s="166"/>
      <c r="G278" s="166"/>
    </row>
    <row r="279" spans="1:7" x14ac:dyDescent="0.3">
      <c r="A279" s="163" t="s">
        <v>1476</v>
      </c>
      <c r="B279" s="178" t="s">
        <v>580</v>
      </c>
      <c r="C279" s="184"/>
      <c r="E279" s="166"/>
      <c r="F279" s="166"/>
      <c r="G279" s="166"/>
    </row>
    <row r="280" spans="1:7" x14ac:dyDescent="0.3">
      <c r="A280" s="163" t="s">
        <v>1477</v>
      </c>
      <c r="B280" s="178" t="s">
        <v>580</v>
      </c>
      <c r="C280" s="184"/>
      <c r="E280" s="166"/>
      <c r="F280" s="166"/>
      <c r="G280" s="166"/>
    </row>
    <row r="281" spans="1:7" x14ac:dyDescent="0.3">
      <c r="A281" s="163" t="s">
        <v>1478</v>
      </c>
      <c r="B281" s="178" t="s">
        <v>580</v>
      </c>
      <c r="C281" s="184"/>
      <c r="E281" s="166"/>
      <c r="F281" s="166"/>
      <c r="G281" s="166"/>
    </row>
    <row r="282" spans="1:7" x14ac:dyDescent="0.3">
      <c r="A282" s="163" t="s">
        <v>1479</v>
      </c>
      <c r="B282" s="178" t="s">
        <v>580</v>
      </c>
      <c r="C282" s="184"/>
      <c r="E282" s="166"/>
      <c r="F282" s="166"/>
      <c r="G282" s="166"/>
    </row>
    <row r="283" spans="1:7" x14ac:dyDescent="0.3">
      <c r="A283" s="163" t="s">
        <v>1480</v>
      </c>
      <c r="B283" s="178" t="s">
        <v>580</v>
      </c>
      <c r="C283" s="184"/>
      <c r="E283" s="166"/>
      <c r="F283" s="166"/>
      <c r="G283" s="166"/>
    </row>
    <row r="284" spans="1:7" x14ac:dyDescent="0.3">
      <c r="A284" s="163" t="s">
        <v>1481</v>
      </c>
      <c r="B284" s="178" t="s">
        <v>580</v>
      </c>
      <c r="C284" s="184"/>
      <c r="E284" s="166"/>
      <c r="F284" s="166"/>
      <c r="G284" s="166"/>
    </row>
    <row r="285" spans="1:7" x14ac:dyDescent="0.3">
      <c r="A285" s="163" t="s">
        <v>1482</v>
      </c>
      <c r="B285" s="178" t="s">
        <v>580</v>
      </c>
      <c r="C285" s="184"/>
      <c r="E285" s="166"/>
      <c r="F285" s="166"/>
      <c r="G285" s="166"/>
    </row>
    <row r="286" spans="1:7" x14ac:dyDescent="0.3">
      <c r="A286" s="163" t="s">
        <v>1483</v>
      </c>
      <c r="B286" s="178" t="s">
        <v>580</v>
      </c>
      <c r="C286" s="184"/>
      <c r="E286" s="166"/>
      <c r="F286" s="166"/>
      <c r="G286" s="166"/>
    </row>
    <row r="287" spans="1:7" x14ac:dyDescent="0.3">
      <c r="A287" s="163" t="s">
        <v>1484</v>
      </c>
      <c r="B287" s="178" t="s">
        <v>580</v>
      </c>
      <c r="C287" s="184"/>
      <c r="E287" s="166"/>
      <c r="F287" s="166"/>
      <c r="G287" s="166"/>
    </row>
    <row r="288" spans="1:7" x14ac:dyDescent="0.3">
      <c r="A288" s="163" t="s">
        <v>1485</v>
      </c>
      <c r="B288" s="178" t="s">
        <v>580</v>
      </c>
      <c r="C288" s="184"/>
      <c r="E288" s="166"/>
      <c r="F288" s="166"/>
      <c r="G288" s="166"/>
    </row>
    <row r="289" spans="1:7" x14ac:dyDescent="0.3">
      <c r="A289" s="163" t="s">
        <v>1486</v>
      </c>
      <c r="B289" s="178" t="s">
        <v>1463</v>
      </c>
      <c r="C289" s="184"/>
      <c r="E289" s="166"/>
      <c r="F289" s="166"/>
      <c r="G289" s="166"/>
    </row>
    <row r="290" spans="1:7" x14ac:dyDescent="0.3">
      <c r="A290" s="163" t="s">
        <v>1487</v>
      </c>
      <c r="B290" s="178" t="s">
        <v>67</v>
      </c>
      <c r="C290" s="184">
        <f>SUM(C272:C289)</f>
        <v>0</v>
      </c>
      <c r="D290" s="163">
        <f>SUM(D272:D289)</f>
        <v>0</v>
      </c>
      <c r="E290" s="166"/>
      <c r="F290" s="188">
        <f>SUM(F272:F289)</f>
        <v>0</v>
      </c>
      <c r="G290" s="188">
        <f>SUM(G272:G289)</f>
        <v>0</v>
      </c>
    </row>
    <row r="291" spans="1:7" x14ac:dyDescent="0.3">
      <c r="A291" s="163" t="s">
        <v>1488</v>
      </c>
      <c r="B291" s="178"/>
      <c r="E291" s="166"/>
      <c r="F291" s="166"/>
      <c r="G291" s="166"/>
    </row>
    <row r="292" spans="1:7" x14ac:dyDescent="0.3">
      <c r="A292" s="163" t="s">
        <v>1489</v>
      </c>
      <c r="B292" s="178"/>
      <c r="E292" s="166"/>
      <c r="F292" s="166"/>
      <c r="G292" s="166"/>
    </row>
    <row r="293" spans="1:7" x14ac:dyDescent="0.3">
      <c r="A293" s="163" t="s">
        <v>1490</v>
      </c>
      <c r="B293" s="178"/>
      <c r="E293" s="166"/>
      <c r="F293" s="166"/>
      <c r="G293" s="166"/>
    </row>
    <row r="294" spans="1:7" x14ac:dyDescent="0.3">
      <c r="A294" s="181"/>
      <c r="B294" s="181" t="s">
        <v>1491</v>
      </c>
      <c r="C294" s="181" t="s">
        <v>53</v>
      </c>
      <c r="D294" s="181" t="s">
        <v>1443</v>
      </c>
      <c r="E294" s="181"/>
      <c r="F294" s="181" t="s">
        <v>463</v>
      </c>
      <c r="G294" s="181" t="s">
        <v>1444</v>
      </c>
    </row>
    <row r="295" spans="1:7" x14ac:dyDescent="0.3">
      <c r="A295" s="163" t="s">
        <v>1492</v>
      </c>
      <c r="B295" s="178" t="s">
        <v>1493</v>
      </c>
      <c r="C295" s="184"/>
      <c r="E295" s="166"/>
      <c r="F295" s="191" t="str">
        <f>IF($C$305=0,"",IF(C295="[For completion]","",C295/$C$305))</f>
        <v/>
      </c>
      <c r="G295" s="191" t="str">
        <f>IF($D$305=0,"",IF(D295="[For completion]","",D295/$D$305))</f>
        <v/>
      </c>
    </row>
    <row r="296" spans="1:7" x14ac:dyDescent="0.3">
      <c r="A296" s="163" t="s">
        <v>1494</v>
      </c>
      <c r="B296" s="178" t="s">
        <v>1495</v>
      </c>
      <c r="C296" s="184"/>
      <c r="E296" s="166"/>
      <c r="F296" s="191" t="str">
        <f t="shared" ref="F296:F304" si="16">IF($C$305=0,"",IF(C296="[For completion]","",C296/$C$305))</f>
        <v/>
      </c>
      <c r="G296" s="191" t="str">
        <f t="shared" ref="G296:G304" si="17">IF($D$305=0,"",IF(D296="[For completion]","",D296/$D$305))</f>
        <v/>
      </c>
    </row>
    <row r="297" spans="1:7" x14ac:dyDescent="0.3">
      <c r="A297" s="163" t="s">
        <v>1496</v>
      </c>
      <c r="B297" s="178" t="s">
        <v>1497</v>
      </c>
      <c r="C297" s="184"/>
      <c r="E297" s="166"/>
      <c r="F297" s="191" t="str">
        <f t="shared" si="16"/>
        <v/>
      </c>
      <c r="G297" s="191" t="str">
        <f t="shared" si="17"/>
        <v/>
      </c>
    </row>
    <row r="298" spans="1:7" x14ac:dyDescent="0.3">
      <c r="A298" s="163" t="s">
        <v>1498</v>
      </c>
      <c r="B298" s="178" t="s">
        <v>1499</v>
      </c>
      <c r="C298" s="184"/>
      <c r="E298" s="166"/>
      <c r="F298" s="191" t="str">
        <f t="shared" si="16"/>
        <v/>
      </c>
      <c r="G298" s="191" t="str">
        <f t="shared" si="17"/>
        <v/>
      </c>
    </row>
    <row r="299" spans="1:7" x14ac:dyDescent="0.3">
      <c r="A299" s="163" t="s">
        <v>1500</v>
      </c>
      <c r="B299" s="178" t="s">
        <v>1501</v>
      </c>
      <c r="C299" s="184"/>
      <c r="E299" s="166"/>
      <c r="F299" s="191" t="str">
        <f t="shared" si="16"/>
        <v/>
      </c>
      <c r="G299" s="191" t="str">
        <f t="shared" si="17"/>
        <v/>
      </c>
    </row>
    <row r="300" spans="1:7" x14ac:dyDescent="0.3">
      <c r="A300" s="163" t="s">
        <v>1502</v>
      </c>
      <c r="B300" s="178" t="s">
        <v>1503</v>
      </c>
      <c r="C300" s="184"/>
      <c r="E300" s="166"/>
      <c r="F300" s="191" t="str">
        <f t="shared" si="16"/>
        <v/>
      </c>
      <c r="G300" s="191" t="str">
        <f t="shared" si="17"/>
        <v/>
      </c>
    </row>
    <row r="301" spans="1:7" x14ac:dyDescent="0.3">
      <c r="A301" s="163" t="s">
        <v>1504</v>
      </c>
      <c r="B301" s="178" t="s">
        <v>1505</v>
      </c>
      <c r="C301" s="184"/>
      <c r="E301" s="166"/>
      <c r="F301" s="191" t="str">
        <f t="shared" si="16"/>
        <v/>
      </c>
      <c r="G301" s="191" t="str">
        <f t="shared" si="17"/>
        <v/>
      </c>
    </row>
    <row r="302" spans="1:7" x14ac:dyDescent="0.3">
      <c r="A302" s="163" t="s">
        <v>1506</v>
      </c>
      <c r="B302" s="178" t="s">
        <v>1507</v>
      </c>
      <c r="C302" s="184"/>
      <c r="E302" s="166"/>
      <c r="F302" s="191" t="str">
        <f t="shared" si="16"/>
        <v/>
      </c>
      <c r="G302" s="191" t="str">
        <f t="shared" si="17"/>
        <v/>
      </c>
    </row>
    <row r="303" spans="1:7" x14ac:dyDescent="0.3">
      <c r="A303" s="163" t="s">
        <v>1508</v>
      </c>
      <c r="B303" s="178" t="s">
        <v>1509</v>
      </c>
      <c r="C303" s="184"/>
      <c r="E303" s="166"/>
      <c r="F303" s="191" t="str">
        <f t="shared" si="16"/>
        <v/>
      </c>
      <c r="G303" s="191" t="str">
        <f t="shared" si="17"/>
        <v/>
      </c>
    </row>
    <row r="304" spans="1:7" x14ac:dyDescent="0.3">
      <c r="A304" s="163" t="s">
        <v>1510</v>
      </c>
      <c r="B304" s="163" t="s">
        <v>1463</v>
      </c>
      <c r="C304" s="184"/>
      <c r="E304" s="158"/>
      <c r="F304" s="191" t="str">
        <f t="shared" si="16"/>
        <v/>
      </c>
      <c r="G304" s="191" t="str">
        <f t="shared" si="17"/>
        <v/>
      </c>
    </row>
    <row r="305" spans="1:7" x14ac:dyDescent="0.3">
      <c r="A305" s="163" t="s">
        <v>1511</v>
      </c>
      <c r="B305" s="178" t="s">
        <v>67</v>
      </c>
      <c r="C305" s="184">
        <f>SUM(C295:C303)</f>
        <v>0</v>
      </c>
      <c r="D305" s="163">
        <f>SUM(D295:D303)</f>
        <v>0</v>
      </c>
      <c r="E305" s="166"/>
      <c r="F305" s="188">
        <f>SUM(F295:F304)</f>
        <v>0</v>
      </c>
      <c r="G305" s="188">
        <f>SUM(G295:G304)</f>
        <v>0</v>
      </c>
    </row>
    <row r="306" spans="1:7" x14ac:dyDescent="0.3">
      <c r="A306" s="163" t="s">
        <v>1512</v>
      </c>
      <c r="B306" s="178"/>
      <c r="E306" s="166"/>
      <c r="F306" s="166"/>
      <c r="G306" s="166"/>
    </row>
    <row r="307" spans="1:7" x14ac:dyDescent="0.3">
      <c r="A307" s="181"/>
      <c r="B307" s="181" t="s">
        <v>1513</v>
      </c>
      <c r="C307" s="181" t="s">
        <v>53</v>
      </c>
      <c r="D307" s="181" t="s">
        <v>1443</v>
      </c>
      <c r="E307" s="181"/>
      <c r="F307" s="181" t="s">
        <v>463</v>
      </c>
      <c r="G307" s="181" t="s">
        <v>1444</v>
      </c>
    </row>
    <row r="308" spans="1:7" x14ac:dyDescent="0.3">
      <c r="A308" s="163" t="s">
        <v>1514</v>
      </c>
      <c r="B308" s="178" t="s">
        <v>1515</v>
      </c>
      <c r="C308" s="184"/>
      <c r="E308" s="166"/>
      <c r="F308" s="191" t="str">
        <f>IF($C$315=0,"",IF(C308="[For completion]","",C308/$C$315))</f>
        <v/>
      </c>
      <c r="G308" s="191" t="str">
        <f>IF($D$315=0,"",IF(D308="[For completion]","",D308/$D$315))</f>
        <v/>
      </c>
    </row>
    <row r="309" spans="1:7" x14ac:dyDescent="0.3">
      <c r="A309" s="163" t="s">
        <v>1516</v>
      </c>
      <c r="B309" s="250" t="s">
        <v>1517</v>
      </c>
      <c r="C309" s="184"/>
      <c r="E309" s="166"/>
      <c r="F309" s="191" t="str">
        <f t="shared" ref="F309:F314" si="18">IF($C$315=0,"",IF(C309="[For completion]","",C309/$C$315))</f>
        <v/>
      </c>
      <c r="G309" s="191" t="str">
        <f t="shared" ref="G309:G314" si="19">IF($D$315=0,"",IF(D309="[For completion]","",D309/$D$315))</f>
        <v/>
      </c>
    </row>
    <row r="310" spans="1:7" x14ac:dyDescent="0.3">
      <c r="A310" s="163" t="s">
        <v>1518</v>
      </c>
      <c r="B310" s="178" t="s">
        <v>1519</v>
      </c>
      <c r="C310" s="184"/>
      <c r="E310" s="166"/>
      <c r="F310" s="191" t="str">
        <f t="shared" si="18"/>
        <v/>
      </c>
      <c r="G310" s="191" t="str">
        <f t="shared" si="19"/>
        <v/>
      </c>
    </row>
    <row r="311" spans="1:7" x14ac:dyDescent="0.3">
      <c r="A311" s="163" t="s">
        <v>1520</v>
      </c>
      <c r="B311" s="178" t="s">
        <v>1521</v>
      </c>
      <c r="C311" s="184"/>
      <c r="E311" s="166"/>
      <c r="F311" s="191" t="str">
        <f t="shared" si="18"/>
        <v/>
      </c>
      <c r="G311" s="191" t="str">
        <f t="shared" si="19"/>
        <v/>
      </c>
    </row>
    <row r="312" spans="1:7" x14ac:dyDescent="0.3">
      <c r="A312" s="163" t="s">
        <v>1522</v>
      </c>
      <c r="B312" s="178" t="s">
        <v>1523</v>
      </c>
      <c r="C312" s="184"/>
      <c r="E312" s="166"/>
      <c r="F312" s="191" t="str">
        <f t="shared" si="18"/>
        <v/>
      </c>
      <c r="G312" s="191" t="str">
        <f t="shared" si="19"/>
        <v/>
      </c>
    </row>
    <row r="313" spans="1:7" x14ac:dyDescent="0.3">
      <c r="A313" s="163" t="s">
        <v>1524</v>
      </c>
      <c r="B313" s="178" t="s">
        <v>1525</v>
      </c>
      <c r="C313" s="184"/>
      <c r="E313" s="166"/>
      <c r="F313" s="191" t="str">
        <f t="shared" si="18"/>
        <v/>
      </c>
      <c r="G313" s="191" t="str">
        <f t="shared" si="19"/>
        <v/>
      </c>
    </row>
    <row r="314" spans="1:7" x14ac:dyDescent="0.3">
      <c r="A314" s="163" t="s">
        <v>1526</v>
      </c>
      <c r="B314" s="178" t="s">
        <v>1527</v>
      </c>
      <c r="C314" s="184"/>
      <c r="E314" s="166"/>
      <c r="F314" s="191" t="str">
        <f t="shared" si="18"/>
        <v/>
      </c>
      <c r="G314" s="191" t="str">
        <f t="shared" si="19"/>
        <v/>
      </c>
    </row>
    <row r="315" spans="1:7" x14ac:dyDescent="0.3">
      <c r="A315" s="163" t="s">
        <v>1528</v>
      </c>
      <c r="B315" s="178" t="s">
        <v>67</v>
      </c>
      <c r="C315" s="184">
        <f>SUM(C308:C314)</f>
        <v>0</v>
      </c>
      <c r="D315" s="163">
        <f>SUM(D308:D314)</f>
        <v>0</v>
      </c>
      <c r="E315" s="166"/>
      <c r="F315" s="188">
        <f>SUM(F308:F314)</f>
        <v>0</v>
      </c>
      <c r="G315" s="188">
        <f>SUM(G308:G314)</f>
        <v>0</v>
      </c>
    </row>
    <row r="316" spans="1:7" x14ac:dyDescent="0.3">
      <c r="A316" s="163" t="s">
        <v>1529</v>
      </c>
      <c r="B316" s="178"/>
      <c r="E316" s="166"/>
      <c r="F316" s="166"/>
      <c r="G316" s="166"/>
    </row>
    <row r="317" spans="1:7" x14ac:dyDescent="0.3">
      <c r="A317" s="181"/>
      <c r="B317" s="181" t="s">
        <v>1530</v>
      </c>
      <c r="C317" s="181" t="s">
        <v>53</v>
      </c>
      <c r="D317" s="181" t="s">
        <v>1443</v>
      </c>
      <c r="E317" s="181"/>
      <c r="F317" s="181" t="s">
        <v>463</v>
      </c>
      <c r="G317" s="181" t="s">
        <v>1444</v>
      </c>
    </row>
    <row r="318" spans="1:7" x14ac:dyDescent="0.3">
      <c r="A318" s="163" t="s">
        <v>1531</v>
      </c>
      <c r="B318" s="178" t="s">
        <v>1532</v>
      </c>
      <c r="C318" s="184"/>
      <c r="E318" s="166"/>
      <c r="F318" s="191" t="str">
        <f>IF($C$322=0,"",IF(C318="[For completion]","",C318/$C$322))</f>
        <v/>
      </c>
      <c r="G318" s="191" t="str">
        <f>IF($D$322=0,"",IF(D318="[For completion]","",D318/$D$322))</f>
        <v/>
      </c>
    </row>
    <row r="319" spans="1:7" x14ac:dyDescent="0.3">
      <c r="A319" s="163" t="s">
        <v>1533</v>
      </c>
      <c r="B319" s="250" t="s">
        <v>1534</v>
      </c>
      <c r="C319" s="184"/>
      <c r="E319" s="166"/>
      <c r="F319" s="191" t="str">
        <f t="shared" ref="F319:F321" si="20">IF($C$322=0,"",IF(C319="[For completion]","",C319/$C$322))</f>
        <v/>
      </c>
      <c r="G319" s="191" t="str">
        <f t="shared" ref="G319:G321" si="21">IF($D$322=0,"",IF(D319="[For completion]","",D319/$D$322))</f>
        <v/>
      </c>
    </row>
    <row r="320" spans="1:7" x14ac:dyDescent="0.3">
      <c r="A320" s="163" t="s">
        <v>1535</v>
      </c>
      <c r="B320" s="178" t="s">
        <v>1527</v>
      </c>
      <c r="C320" s="184"/>
      <c r="E320" s="166"/>
      <c r="F320" s="191" t="str">
        <f t="shared" si="20"/>
        <v/>
      </c>
      <c r="G320" s="191" t="str">
        <f t="shared" si="21"/>
        <v/>
      </c>
    </row>
    <row r="321" spans="1:7" x14ac:dyDescent="0.3">
      <c r="A321" s="163" t="s">
        <v>1536</v>
      </c>
      <c r="B321" s="163" t="s">
        <v>1463</v>
      </c>
      <c r="C321" s="184"/>
      <c r="E321" s="166"/>
      <c r="F321" s="191" t="str">
        <f t="shared" si="20"/>
        <v/>
      </c>
      <c r="G321" s="191" t="str">
        <f t="shared" si="21"/>
        <v/>
      </c>
    </row>
    <row r="322" spans="1:7" x14ac:dyDescent="0.3">
      <c r="A322" s="163" t="s">
        <v>1537</v>
      </c>
      <c r="B322" s="178" t="s">
        <v>67</v>
      </c>
      <c r="C322" s="184">
        <f>SUM(C318:C321)</f>
        <v>0</v>
      </c>
      <c r="D322" s="163">
        <f>SUM(D318:D321)</f>
        <v>0</v>
      </c>
      <c r="E322" s="166"/>
      <c r="F322" s="188">
        <f>SUM(F318:F321)</f>
        <v>0</v>
      </c>
      <c r="G322" s="188">
        <f>SUM(G318:G321)</f>
        <v>0</v>
      </c>
    </row>
    <row r="323" spans="1:7" x14ac:dyDescent="0.3">
      <c r="A323" s="163" t="s">
        <v>1538</v>
      </c>
      <c r="B323" s="178"/>
      <c r="E323" s="166"/>
      <c r="F323" s="166"/>
      <c r="G323" s="166"/>
    </row>
    <row r="324" spans="1:7" x14ac:dyDescent="0.3">
      <c r="A324" s="181"/>
      <c r="B324" s="181" t="s">
        <v>1539</v>
      </c>
      <c r="C324" s="181" t="s">
        <v>53</v>
      </c>
      <c r="D324" s="181" t="s">
        <v>1443</v>
      </c>
      <c r="E324" s="181"/>
      <c r="F324" s="181" t="s">
        <v>463</v>
      </c>
      <c r="G324" s="181" t="s">
        <v>1444</v>
      </c>
    </row>
    <row r="325" spans="1:7" x14ac:dyDescent="0.3">
      <c r="A325" s="163" t="s">
        <v>1540</v>
      </c>
      <c r="B325" s="178" t="s">
        <v>580</v>
      </c>
      <c r="C325" s="184"/>
      <c r="E325" s="156"/>
      <c r="F325" s="191" t="str">
        <f>IF($C$343=0,"",IF(C325="[For completion]","",C325/$C$343))</f>
        <v/>
      </c>
      <c r="G325" s="191" t="str">
        <f>IF($D$343=0,"",IF(D325="[For completion]","",D325/$D$343))</f>
        <v/>
      </c>
    </row>
    <row r="326" spans="1:7" x14ac:dyDescent="0.3">
      <c r="A326" s="163" t="s">
        <v>1541</v>
      </c>
      <c r="B326" s="178" t="s">
        <v>580</v>
      </c>
      <c r="C326" s="184"/>
      <c r="E326" s="156"/>
      <c r="F326" s="191" t="str">
        <f t="shared" ref="F326:F343" si="22">IF($C$343=0,"",IF(C326="[For completion]","",C326/$C$343))</f>
        <v/>
      </c>
      <c r="G326" s="191" t="str">
        <f t="shared" ref="G326:G343" si="23">IF($D$343=0,"",IF(D326="[For completion]","",D326/$D$343))</f>
        <v/>
      </c>
    </row>
    <row r="327" spans="1:7" x14ac:dyDescent="0.3">
      <c r="A327" s="163" t="s">
        <v>1542</v>
      </c>
      <c r="B327" s="178" t="s">
        <v>580</v>
      </c>
      <c r="C327" s="184"/>
      <c r="E327" s="156"/>
      <c r="F327" s="191" t="str">
        <f t="shared" si="22"/>
        <v/>
      </c>
      <c r="G327" s="191" t="str">
        <f t="shared" si="23"/>
        <v/>
      </c>
    </row>
    <row r="328" spans="1:7" x14ac:dyDescent="0.3">
      <c r="A328" s="163" t="s">
        <v>1543</v>
      </c>
      <c r="B328" s="178" t="s">
        <v>580</v>
      </c>
      <c r="C328" s="184"/>
      <c r="E328" s="156"/>
      <c r="F328" s="191" t="str">
        <f t="shared" si="22"/>
        <v/>
      </c>
      <c r="G328" s="191" t="str">
        <f t="shared" si="23"/>
        <v/>
      </c>
    </row>
    <row r="329" spans="1:7" x14ac:dyDescent="0.3">
      <c r="A329" s="163" t="s">
        <v>1544</v>
      </c>
      <c r="B329" s="178" t="s">
        <v>580</v>
      </c>
      <c r="C329" s="184"/>
      <c r="E329" s="156"/>
      <c r="F329" s="191" t="str">
        <f t="shared" si="22"/>
        <v/>
      </c>
      <c r="G329" s="191" t="str">
        <f t="shared" si="23"/>
        <v/>
      </c>
    </row>
    <row r="330" spans="1:7" x14ac:dyDescent="0.3">
      <c r="A330" s="163" t="s">
        <v>1545</v>
      </c>
      <c r="B330" s="178" t="s">
        <v>580</v>
      </c>
      <c r="C330" s="184"/>
      <c r="E330" s="156"/>
      <c r="F330" s="191" t="str">
        <f t="shared" si="22"/>
        <v/>
      </c>
      <c r="G330" s="191" t="str">
        <f t="shared" si="23"/>
        <v/>
      </c>
    </row>
    <row r="331" spans="1:7" x14ac:dyDescent="0.3">
      <c r="A331" s="163" t="s">
        <v>1546</v>
      </c>
      <c r="B331" s="178" t="s">
        <v>580</v>
      </c>
      <c r="C331" s="184"/>
      <c r="E331" s="156"/>
      <c r="F331" s="191" t="str">
        <f t="shared" si="22"/>
        <v/>
      </c>
      <c r="G331" s="191" t="str">
        <f t="shared" si="23"/>
        <v/>
      </c>
    </row>
    <row r="332" spans="1:7" x14ac:dyDescent="0.3">
      <c r="A332" s="163" t="s">
        <v>1547</v>
      </c>
      <c r="B332" s="178" t="s">
        <v>580</v>
      </c>
      <c r="C332" s="184"/>
      <c r="E332" s="156"/>
      <c r="F332" s="191" t="str">
        <f t="shared" si="22"/>
        <v/>
      </c>
      <c r="G332" s="191" t="str">
        <f t="shared" si="23"/>
        <v/>
      </c>
    </row>
    <row r="333" spans="1:7" x14ac:dyDescent="0.3">
      <c r="A333" s="163" t="s">
        <v>1548</v>
      </c>
      <c r="B333" s="178" t="s">
        <v>580</v>
      </c>
      <c r="C333" s="184"/>
      <c r="E333" s="156"/>
      <c r="F333" s="191" t="str">
        <f t="shared" si="22"/>
        <v/>
      </c>
      <c r="G333" s="191" t="str">
        <f t="shared" si="23"/>
        <v/>
      </c>
    </row>
    <row r="334" spans="1:7" x14ac:dyDescent="0.3">
      <c r="A334" s="163" t="s">
        <v>1549</v>
      </c>
      <c r="B334" s="178" t="s">
        <v>580</v>
      </c>
      <c r="C334" s="184"/>
      <c r="E334" s="156"/>
      <c r="F334" s="191" t="str">
        <f t="shared" si="22"/>
        <v/>
      </c>
      <c r="G334" s="191" t="str">
        <f t="shared" si="23"/>
        <v/>
      </c>
    </row>
    <row r="335" spans="1:7" x14ac:dyDescent="0.3">
      <c r="A335" s="163" t="s">
        <v>1550</v>
      </c>
      <c r="B335" s="178" t="s">
        <v>580</v>
      </c>
      <c r="C335" s="184"/>
      <c r="E335" s="156"/>
      <c r="F335" s="191" t="str">
        <f t="shared" si="22"/>
        <v/>
      </c>
      <c r="G335" s="191" t="str">
        <f t="shared" si="23"/>
        <v/>
      </c>
    </row>
    <row r="336" spans="1:7" x14ac:dyDescent="0.3">
      <c r="A336" s="163" t="s">
        <v>1551</v>
      </c>
      <c r="B336" s="178" t="s">
        <v>580</v>
      </c>
      <c r="C336" s="184"/>
      <c r="E336" s="156"/>
      <c r="F336" s="191" t="str">
        <f t="shared" si="22"/>
        <v/>
      </c>
      <c r="G336" s="191" t="str">
        <f t="shared" si="23"/>
        <v/>
      </c>
    </row>
    <row r="337" spans="1:7" x14ac:dyDescent="0.3">
      <c r="A337" s="163" t="s">
        <v>1552</v>
      </c>
      <c r="B337" s="178" t="s">
        <v>580</v>
      </c>
      <c r="C337" s="184"/>
      <c r="E337" s="156"/>
      <c r="F337" s="191" t="str">
        <f t="shared" si="22"/>
        <v/>
      </c>
      <c r="G337" s="191" t="str">
        <f t="shared" si="23"/>
        <v/>
      </c>
    </row>
    <row r="338" spans="1:7" x14ac:dyDescent="0.3">
      <c r="A338" s="163" t="s">
        <v>1553</v>
      </c>
      <c r="B338" s="178" t="s">
        <v>580</v>
      </c>
      <c r="C338" s="184"/>
      <c r="E338" s="156"/>
      <c r="F338" s="191" t="str">
        <f t="shared" si="22"/>
        <v/>
      </c>
      <c r="G338" s="191" t="str">
        <f t="shared" si="23"/>
        <v/>
      </c>
    </row>
    <row r="339" spans="1:7" x14ac:dyDescent="0.3">
      <c r="A339" s="163" t="s">
        <v>1554</v>
      </c>
      <c r="B339" s="178" t="s">
        <v>580</v>
      </c>
      <c r="C339" s="184"/>
      <c r="E339" s="156"/>
      <c r="F339" s="191" t="str">
        <f t="shared" si="22"/>
        <v/>
      </c>
      <c r="G339" s="191" t="str">
        <f t="shared" si="23"/>
        <v/>
      </c>
    </row>
    <row r="340" spans="1:7" x14ac:dyDescent="0.3">
      <c r="A340" s="163" t="s">
        <v>1555</v>
      </c>
      <c r="B340" s="178" t="s">
        <v>580</v>
      </c>
      <c r="C340" s="184"/>
      <c r="E340" s="156"/>
      <c r="F340" s="191" t="str">
        <f t="shared" si="22"/>
        <v/>
      </c>
      <c r="G340" s="191" t="str">
        <f t="shared" si="23"/>
        <v/>
      </c>
    </row>
    <row r="341" spans="1:7" x14ac:dyDescent="0.3">
      <c r="A341" s="163" t="s">
        <v>1556</v>
      </c>
      <c r="B341" s="178" t="s">
        <v>580</v>
      </c>
      <c r="C341" s="184"/>
      <c r="E341" s="156"/>
      <c r="F341" s="191" t="str">
        <f t="shared" si="22"/>
        <v/>
      </c>
      <c r="G341" s="191" t="str">
        <f t="shared" si="23"/>
        <v/>
      </c>
    </row>
    <row r="342" spans="1:7" x14ac:dyDescent="0.3">
      <c r="A342" s="163" t="s">
        <v>1557</v>
      </c>
      <c r="B342" s="178" t="s">
        <v>1463</v>
      </c>
      <c r="C342" s="184"/>
      <c r="E342" s="156"/>
      <c r="F342" s="191" t="str">
        <f t="shared" si="22"/>
        <v/>
      </c>
      <c r="G342" s="191" t="str">
        <f t="shared" si="23"/>
        <v/>
      </c>
    </row>
    <row r="343" spans="1:7" x14ac:dyDescent="0.3">
      <c r="A343" s="163" t="s">
        <v>1558</v>
      </c>
      <c r="B343" s="178" t="s">
        <v>67</v>
      </c>
      <c r="C343" s="184">
        <f>SUM(C325:C342)</f>
        <v>0</v>
      </c>
      <c r="D343" s="163">
        <f>SUM(D325:D342)</f>
        <v>0</v>
      </c>
      <c r="E343" s="156"/>
      <c r="F343" s="191" t="str">
        <f t="shared" si="22"/>
        <v/>
      </c>
      <c r="G343" s="191" t="str">
        <f t="shared" si="23"/>
        <v/>
      </c>
    </row>
    <row r="344" spans="1:7" ht="18.5" x14ac:dyDescent="0.3">
      <c r="A344" s="242"/>
      <c r="B344" s="243" t="s">
        <v>1559</v>
      </c>
      <c r="C344" s="242"/>
      <c r="D344" s="242"/>
      <c r="E344" s="242"/>
      <c r="F344" s="244"/>
      <c r="G344" s="244"/>
    </row>
    <row r="345" spans="1:7" x14ac:dyDescent="0.3">
      <c r="A345" s="180"/>
      <c r="B345" s="180" t="s">
        <v>1560</v>
      </c>
      <c r="C345" s="180" t="s">
        <v>623</v>
      </c>
      <c r="D345" s="180" t="s">
        <v>624</v>
      </c>
      <c r="E345" s="180"/>
      <c r="F345" s="180" t="s">
        <v>464</v>
      </c>
      <c r="G345" s="180" t="s">
        <v>625</v>
      </c>
    </row>
    <row r="346" spans="1:7" x14ac:dyDescent="0.3">
      <c r="A346" s="163" t="s">
        <v>1561</v>
      </c>
      <c r="B346" s="163" t="s">
        <v>627</v>
      </c>
      <c r="C346" s="184" t="s">
        <v>1562</v>
      </c>
      <c r="D346" s="174"/>
      <c r="E346" s="174"/>
      <c r="F346" s="201"/>
      <c r="G346" s="201"/>
    </row>
    <row r="347" spans="1:7" x14ac:dyDescent="0.3">
      <c r="A347" s="174"/>
      <c r="D347" s="174"/>
      <c r="E347" s="174"/>
      <c r="F347" s="201"/>
      <c r="G347" s="201"/>
    </row>
    <row r="348" spans="1:7" x14ac:dyDescent="0.3">
      <c r="B348" s="163" t="s">
        <v>628</v>
      </c>
      <c r="D348" s="174"/>
      <c r="E348" s="174"/>
      <c r="F348" s="201"/>
      <c r="G348" s="201"/>
    </row>
    <row r="349" spans="1:7" x14ac:dyDescent="0.3">
      <c r="A349" s="163" t="s">
        <v>1563</v>
      </c>
      <c r="B349" s="178" t="s">
        <v>580</v>
      </c>
      <c r="C349" s="184" t="s">
        <v>1562</v>
      </c>
      <c r="D349" s="246" t="s">
        <v>1562</v>
      </c>
      <c r="E349" s="174"/>
      <c r="F349" s="191" t="str">
        <f t="shared" ref="F349:F372" si="24">IF($C$373=0,"",IF(C349="[for completion]","",C349/$C$373))</f>
        <v/>
      </c>
      <c r="G349" s="191" t="str">
        <f t="shared" ref="G349:G372" si="25">IF($D$373=0,"",IF(D349="[for completion]","",D349/$D$373))</f>
        <v/>
      </c>
    </row>
    <row r="350" spans="1:7" x14ac:dyDescent="0.3">
      <c r="A350" s="163" t="s">
        <v>1564</v>
      </c>
      <c r="B350" s="178" t="s">
        <v>580</v>
      </c>
      <c r="C350" s="184" t="s">
        <v>1562</v>
      </c>
      <c r="D350" s="246" t="s">
        <v>1562</v>
      </c>
      <c r="E350" s="174"/>
      <c r="F350" s="191" t="str">
        <f t="shared" si="24"/>
        <v/>
      </c>
      <c r="G350" s="191" t="str">
        <f t="shared" si="25"/>
        <v/>
      </c>
    </row>
    <row r="351" spans="1:7" x14ac:dyDescent="0.3">
      <c r="A351" s="163" t="s">
        <v>1565</v>
      </c>
      <c r="B351" s="178" t="s">
        <v>580</v>
      </c>
      <c r="C351" s="184" t="s">
        <v>1562</v>
      </c>
      <c r="D351" s="246" t="s">
        <v>1562</v>
      </c>
      <c r="E351" s="174"/>
      <c r="F351" s="191" t="str">
        <f t="shared" si="24"/>
        <v/>
      </c>
      <c r="G351" s="191" t="str">
        <f t="shared" si="25"/>
        <v/>
      </c>
    </row>
    <row r="352" spans="1:7" x14ac:dyDescent="0.3">
      <c r="A352" s="163" t="s">
        <v>1566</v>
      </c>
      <c r="B352" s="178" t="s">
        <v>580</v>
      </c>
      <c r="C352" s="184" t="s">
        <v>1562</v>
      </c>
      <c r="D352" s="246" t="s">
        <v>1562</v>
      </c>
      <c r="E352" s="174"/>
      <c r="F352" s="191" t="str">
        <f t="shared" si="24"/>
        <v/>
      </c>
      <c r="G352" s="191" t="str">
        <f t="shared" si="25"/>
        <v/>
      </c>
    </row>
    <row r="353" spans="1:7" x14ac:dyDescent="0.3">
      <c r="A353" s="163" t="s">
        <v>1567</v>
      </c>
      <c r="B353" s="178" t="s">
        <v>580</v>
      </c>
      <c r="C353" s="184" t="s">
        <v>1562</v>
      </c>
      <c r="D353" s="246" t="s">
        <v>1562</v>
      </c>
      <c r="E353" s="174"/>
      <c r="F353" s="191" t="str">
        <f t="shared" si="24"/>
        <v/>
      </c>
      <c r="G353" s="191" t="str">
        <f t="shared" si="25"/>
        <v/>
      </c>
    </row>
    <row r="354" spans="1:7" x14ac:dyDescent="0.3">
      <c r="A354" s="163" t="s">
        <v>1568</v>
      </c>
      <c r="B354" s="178" t="s">
        <v>580</v>
      </c>
      <c r="C354" s="184" t="s">
        <v>1562</v>
      </c>
      <c r="D354" s="246" t="s">
        <v>1562</v>
      </c>
      <c r="E354" s="174"/>
      <c r="F354" s="191" t="str">
        <f t="shared" si="24"/>
        <v/>
      </c>
      <c r="G354" s="191" t="str">
        <f t="shared" si="25"/>
        <v/>
      </c>
    </row>
    <row r="355" spans="1:7" x14ac:dyDescent="0.3">
      <c r="A355" s="163" t="s">
        <v>1569</v>
      </c>
      <c r="B355" s="178" t="s">
        <v>580</v>
      </c>
      <c r="C355" s="184" t="s">
        <v>1562</v>
      </c>
      <c r="D355" s="246" t="s">
        <v>1562</v>
      </c>
      <c r="E355" s="174"/>
      <c r="F355" s="191" t="str">
        <f t="shared" si="24"/>
        <v/>
      </c>
      <c r="G355" s="191" t="str">
        <f t="shared" si="25"/>
        <v/>
      </c>
    </row>
    <row r="356" spans="1:7" x14ac:dyDescent="0.3">
      <c r="A356" s="163" t="s">
        <v>1570</v>
      </c>
      <c r="B356" s="178" t="s">
        <v>580</v>
      </c>
      <c r="C356" s="184" t="s">
        <v>1562</v>
      </c>
      <c r="D356" s="246" t="s">
        <v>1562</v>
      </c>
      <c r="E356" s="174"/>
      <c r="F356" s="191" t="str">
        <f t="shared" si="24"/>
        <v/>
      </c>
      <c r="G356" s="191" t="str">
        <f t="shared" si="25"/>
        <v/>
      </c>
    </row>
    <row r="357" spans="1:7" x14ac:dyDescent="0.3">
      <c r="A357" s="163" t="s">
        <v>1571</v>
      </c>
      <c r="B357" s="178" t="s">
        <v>580</v>
      </c>
      <c r="C357" s="184" t="s">
        <v>1562</v>
      </c>
      <c r="D357" s="246" t="s">
        <v>1562</v>
      </c>
      <c r="E357" s="174"/>
      <c r="F357" s="191" t="str">
        <f t="shared" si="24"/>
        <v/>
      </c>
      <c r="G357" s="191" t="str">
        <f t="shared" si="25"/>
        <v/>
      </c>
    </row>
    <row r="358" spans="1:7" x14ac:dyDescent="0.3">
      <c r="A358" s="163" t="s">
        <v>1572</v>
      </c>
      <c r="B358" s="178" t="s">
        <v>580</v>
      </c>
      <c r="C358" s="184" t="s">
        <v>1562</v>
      </c>
      <c r="D358" s="246" t="s">
        <v>1562</v>
      </c>
      <c r="E358" s="178"/>
      <c r="F358" s="191" t="str">
        <f t="shared" si="24"/>
        <v/>
      </c>
      <c r="G358" s="191" t="str">
        <f t="shared" si="25"/>
        <v/>
      </c>
    </row>
    <row r="359" spans="1:7" x14ac:dyDescent="0.3">
      <c r="A359" s="163" t="s">
        <v>1573</v>
      </c>
      <c r="B359" s="178" t="s">
        <v>580</v>
      </c>
      <c r="C359" s="184" t="s">
        <v>1562</v>
      </c>
      <c r="D359" s="246" t="s">
        <v>1562</v>
      </c>
      <c r="E359" s="178"/>
      <c r="F359" s="191" t="str">
        <f t="shared" si="24"/>
        <v/>
      </c>
      <c r="G359" s="191" t="str">
        <f t="shared" si="25"/>
        <v/>
      </c>
    </row>
    <row r="360" spans="1:7" x14ac:dyDescent="0.3">
      <c r="A360" s="163" t="s">
        <v>1574</v>
      </c>
      <c r="B360" s="178" t="s">
        <v>580</v>
      </c>
      <c r="C360" s="184" t="s">
        <v>1562</v>
      </c>
      <c r="D360" s="246" t="s">
        <v>1562</v>
      </c>
      <c r="E360" s="178"/>
      <c r="F360" s="191" t="str">
        <f t="shared" si="24"/>
        <v/>
      </c>
      <c r="G360" s="191" t="str">
        <f t="shared" si="25"/>
        <v/>
      </c>
    </row>
    <row r="361" spans="1:7" x14ac:dyDescent="0.3">
      <c r="A361" s="163" t="s">
        <v>1575</v>
      </c>
      <c r="B361" s="178" t="s">
        <v>580</v>
      </c>
      <c r="C361" s="184" t="s">
        <v>1562</v>
      </c>
      <c r="D361" s="246" t="s">
        <v>1562</v>
      </c>
      <c r="E361" s="178"/>
      <c r="F361" s="191" t="str">
        <f t="shared" si="24"/>
        <v/>
      </c>
      <c r="G361" s="191" t="str">
        <f t="shared" si="25"/>
        <v/>
      </c>
    </row>
    <row r="362" spans="1:7" x14ac:dyDescent="0.3">
      <c r="A362" s="163" t="s">
        <v>1576</v>
      </c>
      <c r="B362" s="178" t="s">
        <v>580</v>
      </c>
      <c r="C362" s="184" t="s">
        <v>1562</v>
      </c>
      <c r="D362" s="246" t="s">
        <v>1562</v>
      </c>
      <c r="E362" s="178"/>
      <c r="F362" s="191" t="str">
        <f t="shared" si="24"/>
        <v/>
      </c>
      <c r="G362" s="191" t="str">
        <f t="shared" si="25"/>
        <v/>
      </c>
    </row>
    <row r="363" spans="1:7" x14ac:dyDescent="0.3">
      <c r="A363" s="163" t="s">
        <v>1577</v>
      </c>
      <c r="B363" s="178" t="s">
        <v>580</v>
      </c>
      <c r="C363" s="184" t="s">
        <v>1562</v>
      </c>
      <c r="D363" s="246" t="s">
        <v>1562</v>
      </c>
      <c r="E363" s="178"/>
      <c r="F363" s="191" t="str">
        <f t="shared" si="24"/>
        <v/>
      </c>
      <c r="G363" s="191" t="str">
        <f t="shared" si="25"/>
        <v/>
      </c>
    </row>
    <row r="364" spans="1:7" x14ac:dyDescent="0.3">
      <c r="A364" s="163" t="s">
        <v>1578</v>
      </c>
      <c r="B364" s="178" t="s">
        <v>580</v>
      </c>
      <c r="C364" s="184" t="s">
        <v>1562</v>
      </c>
      <c r="D364" s="246" t="s">
        <v>1562</v>
      </c>
      <c r="F364" s="191" t="str">
        <f t="shared" si="24"/>
        <v/>
      </c>
      <c r="G364" s="191" t="str">
        <f t="shared" si="25"/>
        <v/>
      </c>
    </row>
    <row r="365" spans="1:7" x14ac:dyDescent="0.3">
      <c r="A365" s="163" t="s">
        <v>1579</v>
      </c>
      <c r="B365" s="178" t="s">
        <v>580</v>
      </c>
      <c r="C365" s="184" t="s">
        <v>1562</v>
      </c>
      <c r="D365" s="246" t="s">
        <v>1562</v>
      </c>
      <c r="E365" s="247"/>
      <c r="F365" s="191" t="str">
        <f t="shared" si="24"/>
        <v/>
      </c>
      <c r="G365" s="191" t="str">
        <f t="shared" si="25"/>
        <v/>
      </c>
    </row>
    <row r="366" spans="1:7" x14ac:dyDescent="0.3">
      <c r="A366" s="163" t="s">
        <v>1580</v>
      </c>
      <c r="B366" s="178" t="s">
        <v>580</v>
      </c>
      <c r="C366" s="184" t="s">
        <v>1562</v>
      </c>
      <c r="D366" s="246" t="s">
        <v>1562</v>
      </c>
      <c r="E366" s="247"/>
      <c r="F366" s="191" t="str">
        <f t="shared" si="24"/>
        <v/>
      </c>
      <c r="G366" s="191" t="str">
        <f t="shared" si="25"/>
        <v/>
      </c>
    </row>
    <row r="367" spans="1:7" x14ac:dyDescent="0.3">
      <c r="A367" s="163" t="s">
        <v>1581</v>
      </c>
      <c r="B367" s="178" t="s">
        <v>580</v>
      </c>
      <c r="C367" s="184" t="s">
        <v>1562</v>
      </c>
      <c r="D367" s="246" t="s">
        <v>1562</v>
      </c>
      <c r="E367" s="247"/>
      <c r="F367" s="191" t="str">
        <f t="shared" si="24"/>
        <v/>
      </c>
      <c r="G367" s="191" t="str">
        <f t="shared" si="25"/>
        <v/>
      </c>
    </row>
    <row r="368" spans="1:7" x14ac:dyDescent="0.3">
      <c r="A368" s="163" t="s">
        <v>1582</v>
      </c>
      <c r="B368" s="178" t="s">
        <v>580</v>
      </c>
      <c r="C368" s="184" t="s">
        <v>1562</v>
      </c>
      <c r="D368" s="246" t="s">
        <v>1562</v>
      </c>
      <c r="E368" s="247"/>
      <c r="F368" s="191" t="str">
        <f t="shared" si="24"/>
        <v/>
      </c>
      <c r="G368" s="191" t="str">
        <f t="shared" si="25"/>
        <v/>
      </c>
    </row>
    <row r="369" spans="1:7" x14ac:dyDescent="0.3">
      <c r="A369" s="163" t="s">
        <v>1583</v>
      </c>
      <c r="B369" s="178" t="s">
        <v>580</v>
      </c>
      <c r="C369" s="184" t="s">
        <v>1562</v>
      </c>
      <c r="D369" s="246" t="s">
        <v>1562</v>
      </c>
      <c r="E369" s="247"/>
      <c r="F369" s="191" t="str">
        <f t="shared" si="24"/>
        <v/>
      </c>
      <c r="G369" s="191" t="str">
        <f t="shared" si="25"/>
        <v/>
      </c>
    </row>
    <row r="370" spans="1:7" x14ac:dyDescent="0.3">
      <c r="A370" s="163" t="s">
        <v>1584</v>
      </c>
      <c r="B370" s="178" t="s">
        <v>580</v>
      </c>
      <c r="C370" s="184" t="s">
        <v>1562</v>
      </c>
      <c r="D370" s="246" t="s">
        <v>1562</v>
      </c>
      <c r="E370" s="247"/>
      <c r="F370" s="191" t="str">
        <f t="shared" si="24"/>
        <v/>
      </c>
      <c r="G370" s="191" t="str">
        <f t="shared" si="25"/>
        <v/>
      </c>
    </row>
    <row r="371" spans="1:7" x14ac:dyDescent="0.3">
      <c r="A371" s="163" t="s">
        <v>1585</v>
      </c>
      <c r="B371" s="178" t="s">
        <v>580</v>
      </c>
      <c r="C371" s="184" t="s">
        <v>1562</v>
      </c>
      <c r="D371" s="246" t="s">
        <v>1562</v>
      </c>
      <c r="E371" s="247"/>
      <c r="F371" s="191" t="str">
        <f t="shared" si="24"/>
        <v/>
      </c>
      <c r="G371" s="191" t="str">
        <f t="shared" si="25"/>
        <v/>
      </c>
    </row>
    <row r="372" spans="1:7" x14ac:dyDescent="0.3">
      <c r="A372" s="163" t="s">
        <v>1586</v>
      </c>
      <c r="B372" s="178" t="s">
        <v>580</v>
      </c>
      <c r="C372" s="184" t="s">
        <v>1562</v>
      </c>
      <c r="D372" s="246" t="s">
        <v>1562</v>
      </c>
      <c r="E372" s="247"/>
      <c r="F372" s="191" t="str">
        <f t="shared" si="24"/>
        <v/>
      </c>
      <c r="G372" s="191" t="str">
        <f t="shared" si="25"/>
        <v/>
      </c>
    </row>
    <row r="373" spans="1:7" x14ac:dyDescent="0.3">
      <c r="A373" s="163" t="s">
        <v>1587</v>
      </c>
      <c r="B373" s="178" t="s">
        <v>67</v>
      </c>
      <c r="C373" s="194">
        <f>SUM(C349:C372)</f>
        <v>0</v>
      </c>
      <c r="D373" s="190">
        <f>SUM(D349:D372)</f>
        <v>0</v>
      </c>
      <c r="E373" s="247"/>
      <c r="F373" s="248">
        <f>SUM(F349:F372)</f>
        <v>0</v>
      </c>
      <c r="G373" s="248">
        <f>SUM(G349:G372)</f>
        <v>0</v>
      </c>
    </row>
    <row r="374" spans="1:7" x14ac:dyDescent="0.3">
      <c r="A374" s="180"/>
      <c r="B374" s="180" t="s">
        <v>1588</v>
      </c>
      <c r="C374" s="180" t="s">
        <v>623</v>
      </c>
      <c r="D374" s="180" t="s">
        <v>624</v>
      </c>
      <c r="E374" s="180"/>
      <c r="F374" s="180" t="s">
        <v>464</v>
      </c>
      <c r="G374" s="180" t="s">
        <v>625</v>
      </c>
    </row>
    <row r="375" spans="1:7" x14ac:dyDescent="0.3">
      <c r="A375" s="163" t="s">
        <v>1589</v>
      </c>
      <c r="B375" s="163" t="s">
        <v>661</v>
      </c>
      <c r="C375" s="233" t="s">
        <v>1562</v>
      </c>
      <c r="G375" s="163"/>
    </row>
    <row r="376" spans="1:7" x14ac:dyDescent="0.3">
      <c r="G376" s="163"/>
    </row>
    <row r="377" spans="1:7" x14ac:dyDescent="0.3">
      <c r="B377" s="178" t="s">
        <v>662</v>
      </c>
      <c r="G377" s="163"/>
    </row>
    <row r="378" spans="1:7" x14ac:dyDescent="0.3">
      <c r="A378" s="163" t="s">
        <v>1590</v>
      </c>
      <c r="B378" s="163" t="s">
        <v>664</v>
      </c>
      <c r="C378" s="184" t="s">
        <v>1562</v>
      </c>
      <c r="D378" s="246" t="s">
        <v>1562</v>
      </c>
      <c r="F378" s="191" t="str">
        <f>IF($C$386=0,"",IF(C378="[for completion]","",C378/$C$386))</f>
        <v/>
      </c>
      <c r="G378" s="191" t="str">
        <f>IF($D$386=0,"",IF(D378="[for completion]","",D378/$D$386))</f>
        <v/>
      </c>
    </row>
    <row r="379" spans="1:7" x14ac:dyDescent="0.3">
      <c r="A379" s="163" t="s">
        <v>1591</v>
      </c>
      <c r="B379" s="163" t="s">
        <v>666</v>
      </c>
      <c r="C379" s="184" t="s">
        <v>1562</v>
      </c>
      <c r="D379" s="246" t="s">
        <v>1562</v>
      </c>
      <c r="F379" s="191" t="str">
        <f t="shared" ref="F379:F392" si="26">IF($C$386=0,"",IF(C379="[for completion]","",C379/$C$386))</f>
        <v/>
      </c>
      <c r="G379" s="191" t="str">
        <f t="shared" ref="G379:G392" si="27">IF($D$386=0,"",IF(D379="[for completion]","",D379/$D$386))</f>
        <v/>
      </c>
    </row>
    <row r="380" spans="1:7" x14ac:dyDescent="0.3">
      <c r="A380" s="163" t="s">
        <v>1592</v>
      </c>
      <c r="B380" s="163" t="s">
        <v>668</v>
      </c>
      <c r="C380" s="184" t="s">
        <v>1562</v>
      </c>
      <c r="D380" s="246" t="s">
        <v>1562</v>
      </c>
      <c r="F380" s="191" t="str">
        <f t="shared" si="26"/>
        <v/>
      </c>
      <c r="G380" s="191" t="str">
        <f t="shared" si="27"/>
        <v/>
      </c>
    </row>
    <row r="381" spans="1:7" x14ac:dyDescent="0.3">
      <c r="A381" s="163" t="s">
        <v>1593</v>
      </c>
      <c r="B381" s="163" t="s">
        <v>670</v>
      </c>
      <c r="C381" s="184" t="s">
        <v>1562</v>
      </c>
      <c r="D381" s="246" t="s">
        <v>1562</v>
      </c>
      <c r="F381" s="191" t="str">
        <f t="shared" si="26"/>
        <v/>
      </c>
      <c r="G381" s="191" t="str">
        <f t="shared" si="27"/>
        <v/>
      </c>
    </row>
    <row r="382" spans="1:7" x14ac:dyDescent="0.3">
      <c r="A382" s="163" t="s">
        <v>1594</v>
      </c>
      <c r="B382" s="163" t="s">
        <v>672</v>
      </c>
      <c r="C382" s="184" t="s">
        <v>1562</v>
      </c>
      <c r="D382" s="246" t="s">
        <v>1562</v>
      </c>
      <c r="F382" s="191" t="str">
        <f t="shared" si="26"/>
        <v/>
      </c>
      <c r="G382" s="191" t="str">
        <f t="shared" si="27"/>
        <v/>
      </c>
    </row>
    <row r="383" spans="1:7" x14ac:dyDescent="0.3">
      <c r="A383" s="163" t="s">
        <v>1595</v>
      </c>
      <c r="B383" s="163" t="s">
        <v>674</v>
      </c>
      <c r="C383" s="184" t="s">
        <v>1562</v>
      </c>
      <c r="D383" s="246" t="s">
        <v>1562</v>
      </c>
      <c r="F383" s="191" t="str">
        <f t="shared" si="26"/>
        <v/>
      </c>
      <c r="G383" s="191" t="str">
        <f t="shared" si="27"/>
        <v/>
      </c>
    </row>
    <row r="384" spans="1:7" x14ac:dyDescent="0.3">
      <c r="A384" s="163" t="s">
        <v>1596</v>
      </c>
      <c r="B384" s="163" t="s">
        <v>676</v>
      </c>
      <c r="C384" s="184" t="s">
        <v>1562</v>
      </c>
      <c r="D384" s="246" t="s">
        <v>1562</v>
      </c>
      <c r="F384" s="191" t="str">
        <f t="shared" si="26"/>
        <v/>
      </c>
      <c r="G384" s="191" t="str">
        <f t="shared" si="27"/>
        <v/>
      </c>
    </row>
    <row r="385" spans="1:7" x14ac:dyDescent="0.3">
      <c r="A385" s="163" t="s">
        <v>1597</v>
      </c>
      <c r="B385" s="163" t="s">
        <v>678</v>
      </c>
      <c r="C385" s="184" t="s">
        <v>1562</v>
      </c>
      <c r="D385" s="246" t="s">
        <v>1562</v>
      </c>
      <c r="F385" s="191" t="str">
        <f t="shared" si="26"/>
        <v/>
      </c>
      <c r="G385" s="191" t="str">
        <f t="shared" si="27"/>
        <v/>
      </c>
    </row>
    <row r="386" spans="1:7" x14ac:dyDescent="0.3">
      <c r="A386" s="163" t="s">
        <v>1598</v>
      </c>
      <c r="B386" s="193" t="s">
        <v>67</v>
      </c>
      <c r="C386" s="184">
        <f>SUM(C378:C385)</f>
        <v>0</v>
      </c>
      <c r="D386" s="246">
        <f>SUM(D378:D385)</f>
        <v>0</v>
      </c>
      <c r="F386" s="233">
        <f>SUM(F378:F385)</f>
        <v>0</v>
      </c>
      <c r="G386" s="233">
        <f>SUM(G378:G385)</f>
        <v>0</v>
      </c>
    </row>
    <row r="387" spans="1:7" x14ac:dyDescent="0.3">
      <c r="A387" s="163" t="s">
        <v>1599</v>
      </c>
      <c r="B387" s="196" t="s">
        <v>681</v>
      </c>
      <c r="C387" s="184"/>
      <c r="D387" s="246"/>
      <c r="F387" s="191" t="str">
        <f t="shared" si="26"/>
        <v/>
      </c>
      <c r="G387" s="191" t="str">
        <f t="shared" si="27"/>
        <v/>
      </c>
    </row>
    <row r="388" spans="1:7" x14ac:dyDescent="0.3">
      <c r="A388" s="163" t="s">
        <v>1600</v>
      </c>
      <c r="B388" s="196" t="s">
        <v>683</v>
      </c>
      <c r="C388" s="184"/>
      <c r="D388" s="246"/>
      <c r="F388" s="191" t="str">
        <f t="shared" si="26"/>
        <v/>
      </c>
      <c r="G388" s="191" t="str">
        <f t="shared" si="27"/>
        <v/>
      </c>
    </row>
    <row r="389" spans="1:7" x14ac:dyDescent="0.3">
      <c r="A389" s="163" t="s">
        <v>1601</v>
      </c>
      <c r="B389" s="196" t="s">
        <v>685</v>
      </c>
      <c r="C389" s="184"/>
      <c r="D389" s="246"/>
      <c r="F389" s="191" t="str">
        <f t="shared" si="26"/>
        <v/>
      </c>
      <c r="G389" s="191" t="str">
        <f t="shared" si="27"/>
        <v/>
      </c>
    </row>
    <row r="390" spans="1:7" x14ac:dyDescent="0.3">
      <c r="A390" s="163" t="s">
        <v>1602</v>
      </c>
      <c r="B390" s="196" t="s">
        <v>687</v>
      </c>
      <c r="C390" s="184"/>
      <c r="D390" s="246"/>
      <c r="F390" s="191" t="str">
        <f t="shared" si="26"/>
        <v/>
      </c>
      <c r="G390" s="191" t="str">
        <f t="shared" si="27"/>
        <v/>
      </c>
    </row>
    <row r="391" spans="1:7" x14ac:dyDescent="0.3">
      <c r="A391" s="163" t="s">
        <v>1603</v>
      </c>
      <c r="B391" s="196" t="s">
        <v>689</v>
      </c>
      <c r="C391" s="184"/>
      <c r="D391" s="246"/>
      <c r="F391" s="191" t="str">
        <f t="shared" si="26"/>
        <v/>
      </c>
      <c r="G391" s="191" t="str">
        <f t="shared" si="27"/>
        <v/>
      </c>
    </row>
    <row r="392" spans="1:7" x14ac:dyDescent="0.3">
      <c r="A392" s="163" t="s">
        <v>1604</v>
      </c>
      <c r="B392" s="196" t="s">
        <v>691</v>
      </c>
      <c r="C392" s="184"/>
      <c r="D392" s="246"/>
      <c r="F392" s="191" t="str">
        <f t="shared" si="26"/>
        <v/>
      </c>
      <c r="G392" s="191" t="str">
        <f t="shared" si="27"/>
        <v/>
      </c>
    </row>
    <row r="393" spans="1:7" x14ac:dyDescent="0.3">
      <c r="A393" s="163" t="s">
        <v>1605</v>
      </c>
      <c r="B393" s="196"/>
      <c r="F393" s="192"/>
      <c r="G393" s="192"/>
    </row>
    <row r="394" spans="1:7" x14ac:dyDescent="0.3">
      <c r="A394" s="163" t="s">
        <v>1606</v>
      </c>
      <c r="B394" s="196"/>
      <c r="F394" s="192"/>
      <c r="G394" s="192"/>
    </row>
    <row r="395" spans="1:7" x14ac:dyDescent="0.3">
      <c r="A395" s="163" t="s">
        <v>1607</v>
      </c>
      <c r="B395" s="196"/>
      <c r="F395" s="247"/>
      <c r="G395" s="247"/>
    </row>
    <row r="396" spans="1:7" x14ac:dyDescent="0.3">
      <c r="A396" s="180"/>
      <c r="B396" s="180" t="s">
        <v>1608</v>
      </c>
      <c r="C396" s="180" t="s">
        <v>623</v>
      </c>
      <c r="D396" s="180" t="s">
        <v>624</v>
      </c>
      <c r="E396" s="180"/>
      <c r="F396" s="180" t="s">
        <v>464</v>
      </c>
      <c r="G396" s="180" t="s">
        <v>625</v>
      </c>
    </row>
    <row r="397" spans="1:7" x14ac:dyDescent="0.3">
      <c r="A397" s="163" t="s">
        <v>1609</v>
      </c>
      <c r="B397" s="163" t="s">
        <v>661</v>
      </c>
      <c r="C397" s="233" t="s">
        <v>1610</v>
      </c>
      <c r="G397" s="163"/>
    </row>
    <row r="398" spans="1:7" x14ac:dyDescent="0.3">
      <c r="G398" s="163"/>
    </row>
    <row r="399" spans="1:7" x14ac:dyDescent="0.3">
      <c r="B399" s="178" t="s">
        <v>662</v>
      </c>
      <c r="G399" s="163"/>
    </row>
    <row r="400" spans="1:7" x14ac:dyDescent="0.3">
      <c r="A400" s="163" t="s">
        <v>1611</v>
      </c>
      <c r="B400" s="163" t="s">
        <v>664</v>
      </c>
      <c r="C400" s="184" t="s">
        <v>1610</v>
      </c>
      <c r="D400" s="246" t="s">
        <v>1610</v>
      </c>
      <c r="F400" s="191" t="str">
        <f>IF($C$408=0,"",IF(C400="[Mark as ND1 if not relevant]","",C400/$C$408))</f>
        <v/>
      </c>
      <c r="G400" s="191" t="str">
        <f>IF($D$408=0,"",IF(D400="[Mark as ND1 if not relevant]","",D400/$D$408))</f>
        <v/>
      </c>
    </row>
    <row r="401" spans="1:7" x14ac:dyDescent="0.3">
      <c r="A401" s="163" t="s">
        <v>1612</v>
      </c>
      <c r="B401" s="163" t="s">
        <v>666</v>
      </c>
      <c r="C401" s="184" t="s">
        <v>1610</v>
      </c>
      <c r="D401" s="246" t="s">
        <v>1610</v>
      </c>
      <c r="F401" s="191" t="str">
        <f t="shared" ref="F401:F407" si="28">IF($C$408=0,"",IF(C401="[Mark as ND1 if not relevant]","",C401/$C$408))</f>
        <v/>
      </c>
      <c r="G401" s="191" t="str">
        <f t="shared" ref="G401:G407" si="29">IF($D$408=0,"",IF(D401="[Mark as ND1 if not relevant]","",D401/$D$408))</f>
        <v/>
      </c>
    </row>
    <row r="402" spans="1:7" x14ac:dyDescent="0.3">
      <c r="A402" s="163" t="s">
        <v>1613</v>
      </c>
      <c r="B402" s="163" t="s">
        <v>668</v>
      </c>
      <c r="C402" s="184" t="s">
        <v>1610</v>
      </c>
      <c r="D402" s="246" t="s">
        <v>1610</v>
      </c>
      <c r="F402" s="191" t="str">
        <f t="shared" si="28"/>
        <v/>
      </c>
      <c r="G402" s="191" t="str">
        <f t="shared" si="29"/>
        <v/>
      </c>
    </row>
    <row r="403" spans="1:7" x14ac:dyDescent="0.3">
      <c r="A403" s="163" t="s">
        <v>1614</v>
      </c>
      <c r="B403" s="163" t="s">
        <v>670</v>
      </c>
      <c r="C403" s="184" t="s">
        <v>1610</v>
      </c>
      <c r="D403" s="246" t="s">
        <v>1610</v>
      </c>
      <c r="F403" s="191" t="str">
        <f t="shared" si="28"/>
        <v/>
      </c>
      <c r="G403" s="191" t="str">
        <f t="shared" si="29"/>
        <v/>
      </c>
    </row>
    <row r="404" spans="1:7" x14ac:dyDescent="0.3">
      <c r="A404" s="163" t="s">
        <v>1615</v>
      </c>
      <c r="B404" s="163" t="s">
        <v>672</v>
      </c>
      <c r="C404" s="184" t="s">
        <v>1610</v>
      </c>
      <c r="D404" s="246" t="s">
        <v>1610</v>
      </c>
      <c r="F404" s="191" t="str">
        <f t="shared" si="28"/>
        <v/>
      </c>
      <c r="G404" s="191" t="str">
        <f t="shared" si="29"/>
        <v/>
      </c>
    </row>
    <row r="405" spans="1:7" x14ac:dyDescent="0.3">
      <c r="A405" s="163" t="s">
        <v>1616</v>
      </c>
      <c r="B405" s="163" t="s">
        <v>674</v>
      </c>
      <c r="C405" s="184" t="s">
        <v>1610</v>
      </c>
      <c r="D405" s="246" t="s">
        <v>1610</v>
      </c>
      <c r="F405" s="191" t="str">
        <f t="shared" si="28"/>
        <v/>
      </c>
      <c r="G405" s="191" t="str">
        <f t="shared" si="29"/>
        <v/>
      </c>
    </row>
    <row r="406" spans="1:7" x14ac:dyDescent="0.3">
      <c r="A406" s="163" t="s">
        <v>1617</v>
      </c>
      <c r="B406" s="163" t="s">
        <v>676</v>
      </c>
      <c r="C406" s="184" t="s">
        <v>1610</v>
      </c>
      <c r="D406" s="246" t="s">
        <v>1610</v>
      </c>
      <c r="F406" s="191" t="str">
        <f t="shared" si="28"/>
        <v/>
      </c>
      <c r="G406" s="191" t="str">
        <f t="shared" si="29"/>
        <v/>
      </c>
    </row>
    <row r="407" spans="1:7" x14ac:dyDescent="0.3">
      <c r="A407" s="163" t="s">
        <v>1618</v>
      </c>
      <c r="B407" s="163" t="s">
        <v>678</v>
      </c>
      <c r="C407" s="184" t="s">
        <v>1610</v>
      </c>
      <c r="D407" s="246" t="s">
        <v>1610</v>
      </c>
      <c r="F407" s="191" t="str">
        <f t="shared" si="28"/>
        <v/>
      </c>
      <c r="G407" s="191" t="str">
        <f t="shared" si="29"/>
        <v/>
      </c>
    </row>
    <row r="408" spans="1:7" x14ac:dyDescent="0.3">
      <c r="A408" s="163" t="s">
        <v>1619</v>
      </c>
      <c r="B408" s="193" t="s">
        <v>67</v>
      </c>
      <c r="C408" s="184">
        <f>SUM(C400:C407)</f>
        <v>0</v>
      </c>
      <c r="D408" s="246">
        <f>SUM(D400:D407)</f>
        <v>0</v>
      </c>
      <c r="F408" s="233">
        <f>SUM(F400:F407)</f>
        <v>0</v>
      </c>
      <c r="G408" s="233">
        <f>SUM(G400:G407)</f>
        <v>0</v>
      </c>
    </row>
    <row r="409" spans="1:7" x14ac:dyDescent="0.3">
      <c r="A409" s="163" t="s">
        <v>1620</v>
      </c>
      <c r="B409" s="196" t="s">
        <v>681</v>
      </c>
      <c r="C409" s="184"/>
      <c r="D409" s="246"/>
      <c r="F409" s="191" t="str">
        <f t="shared" ref="F409:F414" si="30">IF($C$408=0,"",IF(C409="[for completion]","",C409/$C$408))</f>
        <v/>
      </c>
      <c r="G409" s="191" t="str">
        <f t="shared" ref="G409:G414" si="31">IF($D$408=0,"",IF(D409="[for completion]","",D409/$D$408))</f>
        <v/>
      </c>
    </row>
    <row r="410" spans="1:7" x14ac:dyDescent="0.3">
      <c r="A410" s="163" t="s">
        <v>1621</v>
      </c>
      <c r="B410" s="196" t="s">
        <v>683</v>
      </c>
      <c r="C410" s="184"/>
      <c r="D410" s="246"/>
      <c r="F410" s="191" t="str">
        <f t="shared" si="30"/>
        <v/>
      </c>
      <c r="G410" s="191" t="str">
        <f t="shared" si="31"/>
        <v/>
      </c>
    </row>
    <row r="411" spans="1:7" x14ac:dyDescent="0.3">
      <c r="A411" s="163" t="s">
        <v>1622</v>
      </c>
      <c r="B411" s="196" t="s">
        <v>685</v>
      </c>
      <c r="C411" s="184"/>
      <c r="D411" s="246"/>
      <c r="F411" s="191" t="str">
        <f t="shared" si="30"/>
        <v/>
      </c>
      <c r="G411" s="191" t="str">
        <f t="shared" si="31"/>
        <v/>
      </c>
    </row>
    <row r="412" spans="1:7" x14ac:dyDescent="0.3">
      <c r="A412" s="163" t="s">
        <v>1623</v>
      </c>
      <c r="B412" s="196" t="s">
        <v>687</v>
      </c>
      <c r="C412" s="184"/>
      <c r="D412" s="246"/>
      <c r="F412" s="191" t="str">
        <f t="shared" si="30"/>
        <v/>
      </c>
      <c r="G412" s="191" t="str">
        <f t="shared" si="31"/>
        <v/>
      </c>
    </row>
    <row r="413" spans="1:7" x14ac:dyDescent="0.3">
      <c r="A413" s="163" t="s">
        <v>1624</v>
      </c>
      <c r="B413" s="196" t="s">
        <v>689</v>
      </c>
      <c r="C413" s="184"/>
      <c r="D413" s="246"/>
      <c r="F413" s="191" t="str">
        <f t="shared" si="30"/>
        <v/>
      </c>
      <c r="G413" s="191" t="str">
        <f t="shared" si="31"/>
        <v/>
      </c>
    </row>
    <row r="414" spans="1:7" x14ac:dyDescent="0.3">
      <c r="A414" s="163" t="s">
        <v>1625</v>
      </c>
      <c r="B414" s="196" t="s">
        <v>691</v>
      </c>
      <c r="C414" s="184"/>
      <c r="D414" s="246"/>
      <c r="F414" s="191" t="str">
        <f t="shared" si="30"/>
        <v/>
      </c>
      <c r="G414" s="191" t="str">
        <f t="shared" si="31"/>
        <v/>
      </c>
    </row>
    <row r="415" spans="1:7" x14ac:dyDescent="0.3">
      <c r="A415" s="163" t="s">
        <v>1626</v>
      </c>
      <c r="B415" s="196"/>
      <c r="F415" s="191"/>
      <c r="G415" s="191"/>
    </row>
    <row r="416" spans="1:7" x14ac:dyDescent="0.3">
      <c r="A416" s="163" t="s">
        <v>1627</v>
      </c>
      <c r="B416" s="196"/>
      <c r="F416" s="191"/>
      <c r="G416" s="191"/>
    </row>
    <row r="417" spans="1:7" x14ac:dyDescent="0.3">
      <c r="A417" s="163" t="s">
        <v>1628</v>
      </c>
      <c r="B417" s="196"/>
      <c r="F417" s="191"/>
      <c r="G417" s="233"/>
    </row>
    <row r="418" spans="1:7" x14ac:dyDescent="0.3">
      <c r="A418" s="180"/>
      <c r="B418" s="180" t="s">
        <v>1629</v>
      </c>
      <c r="C418" s="180" t="s">
        <v>752</v>
      </c>
      <c r="D418" s="180"/>
      <c r="E418" s="180"/>
      <c r="F418" s="180"/>
      <c r="G418" s="183"/>
    </row>
    <row r="419" spans="1:7" x14ac:dyDescent="0.3">
      <c r="A419" s="163" t="s">
        <v>1630</v>
      </c>
      <c r="B419" s="178" t="s">
        <v>753</v>
      </c>
      <c r="C419" s="233" t="s">
        <v>1562</v>
      </c>
      <c r="G419" s="163"/>
    </row>
    <row r="420" spans="1:7" x14ac:dyDescent="0.3">
      <c r="A420" s="163" t="s">
        <v>1631</v>
      </c>
      <c r="B420" s="178" t="s">
        <v>754</v>
      </c>
      <c r="C420" s="233" t="s">
        <v>1562</v>
      </c>
      <c r="G420" s="163"/>
    </row>
    <row r="421" spans="1:7" x14ac:dyDescent="0.3">
      <c r="A421" s="163" t="s">
        <v>1632</v>
      </c>
      <c r="B421" s="178" t="s">
        <v>755</v>
      </c>
      <c r="C421" s="233" t="s">
        <v>1562</v>
      </c>
      <c r="G421" s="163"/>
    </row>
    <row r="422" spans="1:7" x14ac:dyDescent="0.3">
      <c r="A422" s="163" t="s">
        <v>1633</v>
      </c>
      <c r="B422" s="178" t="s">
        <v>756</v>
      </c>
      <c r="C422" s="233" t="s">
        <v>1562</v>
      </c>
      <c r="G422" s="163"/>
    </row>
    <row r="423" spans="1:7" x14ac:dyDescent="0.3">
      <c r="A423" s="163" t="s">
        <v>1634</v>
      </c>
      <c r="B423" s="178" t="s">
        <v>757</v>
      </c>
      <c r="C423" s="233" t="s">
        <v>1562</v>
      </c>
      <c r="G423" s="163"/>
    </row>
    <row r="424" spans="1:7" x14ac:dyDescent="0.3">
      <c r="A424" s="163" t="s">
        <v>1635</v>
      </c>
      <c r="B424" s="178" t="s">
        <v>758</v>
      </c>
      <c r="C424" s="233" t="s">
        <v>1562</v>
      </c>
      <c r="G424" s="163"/>
    </row>
    <row r="425" spans="1:7" x14ac:dyDescent="0.3">
      <c r="A425" s="163" t="s">
        <v>1636</v>
      </c>
      <c r="B425" s="178" t="s">
        <v>759</v>
      </c>
      <c r="C425" s="233" t="s">
        <v>1562</v>
      </c>
      <c r="G425" s="163"/>
    </row>
    <row r="426" spans="1:7" x14ac:dyDescent="0.3">
      <c r="A426" s="163" t="s">
        <v>1637</v>
      </c>
      <c r="B426" s="178" t="s">
        <v>1638</v>
      </c>
      <c r="C426" s="233" t="s">
        <v>1562</v>
      </c>
      <c r="G426" s="163"/>
    </row>
    <row r="427" spans="1:7" x14ac:dyDescent="0.3">
      <c r="A427" s="163" t="s">
        <v>1639</v>
      </c>
      <c r="B427" s="178" t="s">
        <v>1640</v>
      </c>
      <c r="C427" s="233" t="s">
        <v>1562</v>
      </c>
      <c r="G427" s="163"/>
    </row>
    <row r="428" spans="1:7" x14ac:dyDescent="0.3">
      <c r="A428" s="163" t="s">
        <v>1641</v>
      </c>
      <c r="B428" s="178" t="s">
        <v>1642</v>
      </c>
      <c r="C428" s="233" t="s">
        <v>1562</v>
      </c>
      <c r="G428" s="163"/>
    </row>
    <row r="429" spans="1:7" x14ac:dyDescent="0.3">
      <c r="A429" s="163" t="s">
        <v>1643</v>
      </c>
      <c r="B429" s="178" t="s">
        <v>760</v>
      </c>
      <c r="C429" s="233" t="s">
        <v>1562</v>
      </c>
      <c r="G429" s="163"/>
    </row>
    <row r="430" spans="1:7" x14ac:dyDescent="0.3">
      <c r="A430" s="163" t="s">
        <v>1644</v>
      </c>
      <c r="B430" s="178" t="s">
        <v>761</v>
      </c>
      <c r="C430" s="233" t="s">
        <v>1562</v>
      </c>
      <c r="G430" s="163"/>
    </row>
    <row r="431" spans="1:7" x14ac:dyDescent="0.3">
      <c r="A431" s="163" t="s">
        <v>1645</v>
      </c>
      <c r="B431" s="178" t="s">
        <v>65</v>
      </c>
      <c r="C431" s="233" t="s">
        <v>1562</v>
      </c>
      <c r="G431" s="163"/>
    </row>
    <row r="432" spans="1:7" x14ac:dyDescent="0.3">
      <c r="A432" s="210"/>
      <c r="B432" s="210" t="s">
        <v>1646</v>
      </c>
      <c r="C432" s="180" t="s">
        <v>53</v>
      </c>
      <c r="D432" s="180" t="s">
        <v>1647</v>
      </c>
      <c r="E432" s="180"/>
      <c r="F432" s="180" t="s">
        <v>464</v>
      </c>
      <c r="G432" s="180" t="s">
        <v>1648</v>
      </c>
    </row>
    <row r="433" spans="1:7" x14ac:dyDescent="0.3">
      <c r="A433" s="163" t="s">
        <v>1649</v>
      </c>
      <c r="B433" s="178" t="s">
        <v>580</v>
      </c>
      <c r="C433" s="184" t="s">
        <v>1562</v>
      </c>
      <c r="D433" s="246" t="s">
        <v>1562</v>
      </c>
      <c r="E433" s="166"/>
      <c r="F433" s="191" t="str">
        <f>IF($C$451=0,"",IF(C433="[for completion]","",IF(C433="","",C433/$C$451)))</f>
        <v/>
      </c>
      <c r="G433" s="191" t="str">
        <f>IF($D$451=0,"",IF(D433="[for completion]","",IF(D433="","",D433/$D$451)))</f>
        <v/>
      </c>
    </row>
    <row r="434" spans="1:7" x14ac:dyDescent="0.3">
      <c r="A434" s="163" t="s">
        <v>1650</v>
      </c>
      <c r="B434" s="178" t="s">
        <v>580</v>
      </c>
      <c r="C434" s="184" t="s">
        <v>1562</v>
      </c>
      <c r="D434" s="246" t="s">
        <v>1562</v>
      </c>
      <c r="E434" s="166"/>
      <c r="F434" s="191" t="str">
        <f t="shared" ref="F434:F450" si="32">IF($C$451=0,"",IF(C434="[for completion]","",IF(C434="","",C434/$C$451)))</f>
        <v/>
      </c>
      <c r="G434" s="191" t="str">
        <f t="shared" ref="G434:G450" si="33">IF($D$451=0,"",IF(D434="[for completion]","",IF(D434="","",D434/$D$451)))</f>
        <v/>
      </c>
    </row>
    <row r="435" spans="1:7" x14ac:dyDescent="0.3">
      <c r="A435" s="163" t="s">
        <v>1651</v>
      </c>
      <c r="B435" s="178" t="s">
        <v>580</v>
      </c>
      <c r="C435" s="184" t="s">
        <v>1562</v>
      </c>
      <c r="D435" s="246" t="s">
        <v>1562</v>
      </c>
      <c r="E435" s="166"/>
      <c r="F435" s="191" t="str">
        <f t="shared" si="32"/>
        <v/>
      </c>
      <c r="G435" s="191" t="str">
        <f t="shared" si="33"/>
        <v/>
      </c>
    </row>
    <row r="436" spans="1:7" x14ac:dyDescent="0.3">
      <c r="A436" s="163" t="s">
        <v>1652</v>
      </c>
      <c r="B436" s="178" t="s">
        <v>580</v>
      </c>
      <c r="C436" s="184" t="s">
        <v>1562</v>
      </c>
      <c r="D436" s="246" t="s">
        <v>1562</v>
      </c>
      <c r="E436" s="166"/>
      <c r="F436" s="191" t="str">
        <f t="shared" si="32"/>
        <v/>
      </c>
      <c r="G436" s="191" t="str">
        <f t="shared" si="33"/>
        <v/>
      </c>
    </row>
    <row r="437" spans="1:7" x14ac:dyDescent="0.3">
      <c r="A437" s="163" t="s">
        <v>1653</v>
      </c>
      <c r="B437" s="178" t="s">
        <v>580</v>
      </c>
      <c r="C437" s="184" t="s">
        <v>1562</v>
      </c>
      <c r="D437" s="246" t="s">
        <v>1562</v>
      </c>
      <c r="E437" s="166"/>
      <c r="F437" s="191" t="str">
        <f t="shared" si="32"/>
        <v/>
      </c>
      <c r="G437" s="191" t="str">
        <f t="shared" si="33"/>
        <v/>
      </c>
    </row>
    <row r="438" spans="1:7" x14ac:dyDescent="0.3">
      <c r="A438" s="163" t="s">
        <v>1654</v>
      </c>
      <c r="B438" s="178" t="s">
        <v>580</v>
      </c>
      <c r="C438" s="184" t="s">
        <v>1562</v>
      </c>
      <c r="D438" s="246" t="s">
        <v>1562</v>
      </c>
      <c r="E438" s="166"/>
      <c r="F438" s="191" t="str">
        <f t="shared" si="32"/>
        <v/>
      </c>
      <c r="G438" s="191" t="str">
        <f t="shared" si="33"/>
        <v/>
      </c>
    </row>
    <row r="439" spans="1:7" x14ac:dyDescent="0.3">
      <c r="A439" s="163" t="s">
        <v>1655</v>
      </c>
      <c r="B439" s="178" t="s">
        <v>580</v>
      </c>
      <c r="C439" s="184" t="s">
        <v>1562</v>
      </c>
      <c r="D439" s="246" t="s">
        <v>1562</v>
      </c>
      <c r="E439" s="166"/>
      <c r="F439" s="191" t="str">
        <f t="shared" si="32"/>
        <v/>
      </c>
      <c r="G439" s="191" t="str">
        <f t="shared" si="33"/>
        <v/>
      </c>
    </row>
    <row r="440" spans="1:7" x14ac:dyDescent="0.3">
      <c r="A440" s="163" t="s">
        <v>1656</v>
      </c>
      <c r="B440" s="178" t="s">
        <v>580</v>
      </c>
      <c r="C440" s="184" t="s">
        <v>1562</v>
      </c>
      <c r="D440" s="246" t="s">
        <v>1562</v>
      </c>
      <c r="E440" s="166"/>
      <c r="F440" s="191" t="str">
        <f t="shared" si="32"/>
        <v/>
      </c>
      <c r="G440" s="191" t="str">
        <f t="shared" si="33"/>
        <v/>
      </c>
    </row>
    <row r="441" spans="1:7" x14ac:dyDescent="0.3">
      <c r="A441" s="163" t="s">
        <v>1657</v>
      </c>
      <c r="B441" s="178" t="s">
        <v>580</v>
      </c>
      <c r="C441" s="184" t="s">
        <v>1562</v>
      </c>
      <c r="D441" s="246" t="s">
        <v>1562</v>
      </c>
      <c r="E441" s="166"/>
      <c r="F441" s="191" t="str">
        <f t="shared" si="32"/>
        <v/>
      </c>
      <c r="G441" s="191" t="str">
        <f t="shared" si="33"/>
        <v/>
      </c>
    </row>
    <row r="442" spans="1:7" x14ac:dyDescent="0.3">
      <c r="A442" s="163" t="s">
        <v>1658</v>
      </c>
      <c r="B442" s="178" t="s">
        <v>580</v>
      </c>
      <c r="C442" s="184" t="s">
        <v>1562</v>
      </c>
      <c r="D442" s="246" t="s">
        <v>1562</v>
      </c>
      <c r="E442" s="166"/>
      <c r="F442" s="191" t="str">
        <f t="shared" si="32"/>
        <v/>
      </c>
      <c r="G442" s="191" t="str">
        <f t="shared" si="33"/>
        <v/>
      </c>
    </row>
    <row r="443" spans="1:7" x14ac:dyDescent="0.3">
      <c r="A443" s="163" t="s">
        <v>1659</v>
      </c>
      <c r="B443" s="178" t="s">
        <v>580</v>
      </c>
      <c r="C443" s="184" t="s">
        <v>1562</v>
      </c>
      <c r="D443" s="246" t="s">
        <v>1562</v>
      </c>
      <c r="E443" s="166"/>
      <c r="F443" s="191" t="str">
        <f t="shared" si="32"/>
        <v/>
      </c>
      <c r="G443" s="191" t="str">
        <f t="shared" si="33"/>
        <v/>
      </c>
    </row>
    <row r="444" spans="1:7" x14ac:dyDescent="0.3">
      <c r="A444" s="163" t="s">
        <v>1660</v>
      </c>
      <c r="B444" s="178" t="s">
        <v>580</v>
      </c>
      <c r="C444" s="184" t="s">
        <v>1562</v>
      </c>
      <c r="D444" s="246" t="s">
        <v>1562</v>
      </c>
      <c r="E444" s="166"/>
      <c r="F444" s="191" t="str">
        <f t="shared" si="32"/>
        <v/>
      </c>
      <c r="G444" s="191" t="str">
        <f t="shared" si="33"/>
        <v/>
      </c>
    </row>
    <row r="445" spans="1:7" x14ac:dyDescent="0.3">
      <c r="A445" s="163" t="s">
        <v>1661</v>
      </c>
      <c r="B445" s="178" t="s">
        <v>580</v>
      </c>
      <c r="C445" s="184" t="s">
        <v>1562</v>
      </c>
      <c r="D445" s="246" t="s">
        <v>1562</v>
      </c>
      <c r="E445" s="166"/>
      <c r="F445" s="191" t="str">
        <f t="shared" si="32"/>
        <v/>
      </c>
      <c r="G445" s="191" t="str">
        <f t="shared" si="33"/>
        <v/>
      </c>
    </row>
    <row r="446" spans="1:7" x14ac:dyDescent="0.3">
      <c r="A446" s="163" t="s">
        <v>1662</v>
      </c>
      <c r="B446" s="178" t="s">
        <v>580</v>
      </c>
      <c r="C446" s="184" t="s">
        <v>1562</v>
      </c>
      <c r="D446" s="246" t="s">
        <v>1562</v>
      </c>
      <c r="E446" s="166"/>
      <c r="F446" s="191" t="str">
        <f t="shared" si="32"/>
        <v/>
      </c>
      <c r="G446" s="191" t="str">
        <f t="shared" si="33"/>
        <v/>
      </c>
    </row>
    <row r="447" spans="1:7" x14ac:dyDescent="0.3">
      <c r="A447" s="163" t="s">
        <v>1663</v>
      </c>
      <c r="B447" s="178" t="s">
        <v>580</v>
      </c>
      <c r="C447" s="184" t="s">
        <v>1562</v>
      </c>
      <c r="D447" s="246" t="s">
        <v>1562</v>
      </c>
      <c r="E447" s="166"/>
      <c r="F447" s="191" t="str">
        <f t="shared" si="32"/>
        <v/>
      </c>
      <c r="G447" s="191" t="str">
        <f t="shared" si="33"/>
        <v/>
      </c>
    </row>
    <row r="448" spans="1:7" x14ac:dyDescent="0.3">
      <c r="A448" s="163" t="s">
        <v>1664</v>
      </c>
      <c r="B448" s="178" t="s">
        <v>580</v>
      </c>
      <c r="C448" s="184" t="s">
        <v>1562</v>
      </c>
      <c r="D448" s="246" t="s">
        <v>1562</v>
      </c>
      <c r="E448" s="166"/>
      <c r="F448" s="191" t="str">
        <f t="shared" si="32"/>
        <v/>
      </c>
      <c r="G448" s="191" t="str">
        <f t="shared" si="33"/>
        <v/>
      </c>
    </row>
    <row r="449" spans="1:7" x14ac:dyDescent="0.3">
      <c r="A449" s="163" t="s">
        <v>1665</v>
      </c>
      <c r="B449" s="178" t="s">
        <v>580</v>
      </c>
      <c r="C449" s="184" t="s">
        <v>1562</v>
      </c>
      <c r="D449" s="246" t="s">
        <v>1562</v>
      </c>
      <c r="E449" s="166"/>
      <c r="F449" s="191" t="str">
        <f t="shared" si="32"/>
        <v/>
      </c>
      <c r="G449" s="191" t="str">
        <f t="shared" si="33"/>
        <v/>
      </c>
    </row>
    <row r="450" spans="1:7" x14ac:dyDescent="0.3">
      <c r="A450" s="163" t="s">
        <v>1666</v>
      </c>
      <c r="B450" s="178" t="s">
        <v>1463</v>
      </c>
      <c r="C450" s="184" t="s">
        <v>1562</v>
      </c>
      <c r="D450" s="246" t="s">
        <v>1562</v>
      </c>
      <c r="E450" s="166"/>
      <c r="F450" s="191" t="str">
        <f t="shared" si="32"/>
        <v/>
      </c>
      <c r="G450" s="191" t="str">
        <f t="shared" si="33"/>
        <v/>
      </c>
    </row>
    <row r="451" spans="1:7" x14ac:dyDescent="0.3">
      <c r="A451" s="163" t="s">
        <v>1667</v>
      </c>
      <c r="B451" s="178" t="s">
        <v>67</v>
      </c>
      <c r="C451" s="184">
        <f>SUM(C433:C450)</f>
        <v>0</v>
      </c>
      <c r="D451" s="246">
        <f>SUM(D433:D450)</f>
        <v>0</v>
      </c>
      <c r="E451" s="166"/>
      <c r="F451" s="233">
        <f>SUM(F433:F450)</f>
        <v>0</v>
      </c>
      <c r="G451" s="233">
        <f>SUM(G433:G450)</f>
        <v>0</v>
      </c>
    </row>
    <row r="452" spans="1:7" x14ac:dyDescent="0.3">
      <c r="A452" s="163" t="s">
        <v>1668</v>
      </c>
      <c r="B452" s="178"/>
      <c r="E452" s="166"/>
      <c r="F452" s="166"/>
      <c r="G452" s="166"/>
    </row>
    <row r="453" spans="1:7" x14ac:dyDescent="0.3">
      <c r="A453" s="163" t="s">
        <v>1669</v>
      </c>
      <c r="B453" s="178"/>
      <c r="E453" s="166"/>
      <c r="F453" s="166"/>
      <c r="G453" s="166"/>
    </row>
    <row r="454" spans="1:7" x14ac:dyDescent="0.3">
      <c r="A454" s="163" t="s">
        <v>1670</v>
      </c>
      <c r="B454" s="178"/>
      <c r="E454" s="166"/>
      <c r="F454" s="166"/>
      <c r="G454" s="166"/>
    </row>
    <row r="455" spans="1:7" ht="29" x14ac:dyDescent="0.3">
      <c r="A455" s="210"/>
      <c r="B455" s="210" t="s">
        <v>1671</v>
      </c>
      <c r="C455" s="180" t="s">
        <v>53</v>
      </c>
      <c r="D455" s="180" t="s">
        <v>1647</v>
      </c>
      <c r="E455" s="180"/>
      <c r="F455" s="180" t="s">
        <v>464</v>
      </c>
      <c r="G455" s="180" t="s">
        <v>1648</v>
      </c>
    </row>
    <row r="456" spans="1:7" x14ac:dyDescent="0.3">
      <c r="A456" s="163" t="s">
        <v>1672</v>
      </c>
      <c r="B456" s="178" t="s">
        <v>580</v>
      </c>
      <c r="C456" s="184" t="s">
        <v>1562</v>
      </c>
      <c r="D456" s="246" t="s">
        <v>1562</v>
      </c>
      <c r="E456" s="166"/>
      <c r="F456" s="191" t="str">
        <f>IF($C$474=0,"",IF(C456="[for completion]","",IF(C456="","",C456/$C$474)))</f>
        <v/>
      </c>
      <c r="G456" s="191" t="str">
        <f>IF($D$474=0,"",IF(D456="[for completion]","",IF(D456="","",D456/$D$474)))</f>
        <v/>
      </c>
    </row>
    <row r="457" spans="1:7" x14ac:dyDescent="0.3">
      <c r="A457" s="163" t="s">
        <v>1673</v>
      </c>
      <c r="B457" s="178" t="s">
        <v>580</v>
      </c>
      <c r="C457" s="184" t="s">
        <v>1562</v>
      </c>
      <c r="D457" s="246" t="s">
        <v>1562</v>
      </c>
      <c r="E457" s="166"/>
      <c r="F457" s="191" t="str">
        <f t="shared" ref="F457:F473" si="34">IF($C$474=0,"",IF(C457="[for completion]","",IF(C457="","",C457/$C$474)))</f>
        <v/>
      </c>
      <c r="G457" s="191" t="str">
        <f t="shared" ref="G457:G473" si="35">IF($D$474=0,"",IF(D457="[for completion]","",IF(D457="","",D457/$D$474)))</f>
        <v/>
      </c>
    </row>
    <row r="458" spans="1:7" x14ac:dyDescent="0.3">
      <c r="A458" s="163" t="s">
        <v>1674</v>
      </c>
      <c r="B458" s="178" t="s">
        <v>580</v>
      </c>
      <c r="C458" s="184" t="s">
        <v>1562</v>
      </c>
      <c r="D458" s="246" t="s">
        <v>1562</v>
      </c>
      <c r="E458" s="166"/>
      <c r="F458" s="191" t="str">
        <f t="shared" si="34"/>
        <v/>
      </c>
      <c r="G458" s="191" t="str">
        <f t="shared" si="35"/>
        <v/>
      </c>
    </row>
    <row r="459" spans="1:7" x14ac:dyDescent="0.3">
      <c r="A459" s="163" t="s">
        <v>1675</v>
      </c>
      <c r="B459" s="178" t="s">
        <v>580</v>
      </c>
      <c r="C459" s="184" t="s">
        <v>1562</v>
      </c>
      <c r="D459" s="246" t="s">
        <v>1562</v>
      </c>
      <c r="E459" s="166"/>
      <c r="F459" s="191" t="str">
        <f t="shared" si="34"/>
        <v/>
      </c>
      <c r="G459" s="191" t="str">
        <f t="shared" si="35"/>
        <v/>
      </c>
    </row>
    <row r="460" spans="1:7" x14ac:dyDescent="0.3">
      <c r="A460" s="163" t="s">
        <v>1676</v>
      </c>
      <c r="B460" s="178" t="s">
        <v>580</v>
      </c>
      <c r="C460" s="184" t="s">
        <v>1562</v>
      </c>
      <c r="D460" s="246" t="s">
        <v>1562</v>
      </c>
      <c r="E460" s="166"/>
      <c r="F460" s="191" t="str">
        <f t="shared" si="34"/>
        <v/>
      </c>
      <c r="G460" s="191" t="str">
        <f t="shared" si="35"/>
        <v/>
      </c>
    </row>
    <row r="461" spans="1:7" x14ac:dyDescent="0.3">
      <c r="A461" s="163" t="s">
        <v>1677</v>
      </c>
      <c r="B461" s="178" t="s">
        <v>580</v>
      </c>
      <c r="C461" s="184" t="s">
        <v>1562</v>
      </c>
      <c r="D461" s="246" t="s">
        <v>1562</v>
      </c>
      <c r="E461" s="166"/>
      <c r="F461" s="191" t="str">
        <f t="shared" si="34"/>
        <v/>
      </c>
      <c r="G461" s="191" t="str">
        <f t="shared" si="35"/>
        <v/>
      </c>
    </row>
    <row r="462" spans="1:7" x14ac:dyDescent="0.3">
      <c r="A462" s="163" t="s">
        <v>1678</v>
      </c>
      <c r="B462" s="178" t="s">
        <v>580</v>
      </c>
      <c r="C462" s="184" t="s">
        <v>1562</v>
      </c>
      <c r="D462" s="246" t="s">
        <v>1562</v>
      </c>
      <c r="E462" s="166"/>
      <c r="F462" s="191" t="str">
        <f t="shared" si="34"/>
        <v/>
      </c>
      <c r="G462" s="191" t="str">
        <f t="shared" si="35"/>
        <v/>
      </c>
    </row>
    <row r="463" spans="1:7" x14ac:dyDescent="0.3">
      <c r="A463" s="163" t="s">
        <v>1679</v>
      </c>
      <c r="B463" s="178" t="s">
        <v>580</v>
      </c>
      <c r="C463" s="184" t="s">
        <v>1562</v>
      </c>
      <c r="D463" s="246" t="s">
        <v>1562</v>
      </c>
      <c r="E463" s="166"/>
      <c r="F463" s="191" t="str">
        <f t="shared" si="34"/>
        <v/>
      </c>
      <c r="G463" s="191" t="str">
        <f t="shared" si="35"/>
        <v/>
      </c>
    </row>
    <row r="464" spans="1:7" x14ac:dyDescent="0.3">
      <c r="A464" s="163" t="s">
        <v>1680</v>
      </c>
      <c r="B464" s="178" t="s">
        <v>580</v>
      </c>
      <c r="C464" s="184" t="s">
        <v>1562</v>
      </c>
      <c r="D464" s="246" t="s">
        <v>1562</v>
      </c>
      <c r="E464" s="166"/>
      <c r="F464" s="191" t="str">
        <f t="shared" si="34"/>
        <v/>
      </c>
      <c r="G464" s="191" t="str">
        <f t="shared" si="35"/>
        <v/>
      </c>
    </row>
    <row r="465" spans="1:7" x14ac:dyDescent="0.3">
      <c r="A465" s="163" t="s">
        <v>1681</v>
      </c>
      <c r="B465" s="178" t="s">
        <v>580</v>
      </c>
      <c r="C465" s="184" t="s">
        <v>1562</v>
      </c>
      <c r="D465" s="246" t="s">
        <v>1562</v>
      </c>
      <c r="E465" s="166"/>
      <c r="F465" s="191" t="str">
        <f t="shared" si="34"/>
        <v/>
      </c>
      <c r="G465" s="191" t="str">
        <f t="shared" si="35"/>
        <v/>
      </c>
    </row>
    <row r="466" spans="1:7" x14ac:dyDescent="0.3">
      <c r="A466" s="163" t="s">
        <v>1682</v>
      </c>
      <c r="B466" s="178" t="s">
        <v>580</v>
      </c>
      <c r="C466" s="184" t="s">
        <v>1562</v>
      </c>
      <c r="D466" s="246" t="s">
        <v>1562</v>
      </c>
      <c r="E466" s="166"/>
      <c r="F466" s="191" t="str">
        <f t="shared" si="34"/>
        <v/>
      </c>
      <c r="G466" s="191" t="str">
        <f t="shared" si="35"/>
        <v/>
      </c>
    </row>
    <row r="467" spans="1:7" x14ac:dyDescent="0.3">
      <c r="A467" s="163" t="s">
        <v>1683</v>
      </c>
      <c r="B467" s="178" t="s">
        <v>580</v>
      </c>
      <c r="C467" s="184" t="s">
        <v>1562</v>
      </c>
      <c r="D467" s="246" t="s">
        <v>1562</v>
      </c>
      <c r="E467" s="166"/>
      <c r="F467" s="191" t="str">
        <f t="shared" si="34"/>
        <v/>
      </c>
      <c r="G467" s="191" t="str">
        <f t="shared" si="35"/>
        <v/>
      </c>
    </row>
    <row r="468" spans="1:7" x14ac:dyDescent="0.3">
      <c r="A468" s="163" t="s">
        <v>1684</v>
      </c>
      <c r="B468" s="178" t="s">
        <v>580</v>
      </c>
      <c r="C468" s="184" t="s">
        <v>1562</v>
      </c>
      <c r="D468" s="246" t="s">
        <v>1562</v>
      </c>
      <c r="E468" s="166"/>
      <c r="F468" s="191" t="str">
        <f t="shared" si="34"/>
        <v/>
      </c>
      <c r="G468" s="191" t="str">
        <f t="shared" si="35"/>
        <v/>
      </c>
    </row>
    <row r="469" spans="1:7" x14ac:dyDescent="0.3">
      <c r="A469" s="163" t="s">
        <v>1685</v>
      </c>
      <c r="B469" s="178" t="s">
        <v>580</v>
      </c>
      <c r="C469" s="184" t="s">
        <v>1562</v>
      </c>
      <c r="D469" s="246" t="s">
        <v>1562</v>
      </c>
      <c r="E469" s="166"/>
      <c r="F469" s="191" t="str">
        <f t="shared" si="34"/>
        <v/>
      </c>
      <c r="G469" s="191" t="str">
        <f t="shared" si="35"/>
        <v/>
      </c>
    </row>
    <row r="470" spans="1:7" x14ac:dyDescent="0.3">
      <c r="A470" s="163" t="s">
        <v>1686</v>
      </c>
      <c r="B470" s="178" t="s">
        <v>580</v>
      </c>
      <c r="C470" s="184" t="s">
        <v>1562</v>
      </c>
      <c r="D470" s="246" t="s">
        <v>1562</v>
      </c>
      <c r="E470" s="166"/>
      <c r="F470" s="191" t="str">
        <f t="shared" si="34"/>
        <v/>
      </c>
      <c r="G470" s="191" t="str">
        <f t="shared" si="35"/>
        <v/>
      </c>
    </row>
    <row r="471" spans="1:7" x14ac:dyDescent="0.3">
      <c r="A471" s="163" t="s">
        <v>1687</v>
      </c>
      <c r="B471" s="178" t="s">
        <v>580</v>
      </c>
      <c r="C471" s="184" t="s">
        <v>1562</v>
      </c>
      <c r="D471" s="246" t="s">
        <v>1562</v>
      </c>
      <c r="E471" s="166"/>
      <c r="F471" s="191" t="str">
        <f t="shared" si="34"/>
        <v/>
      </c>
      <c r="G471" s="191" t="str">
        <f t="shared" si="35"/>
        <v/>
      </c>
    </row>
    <row r="472" spans="1:7" x14ac:dyDescent="0.3">
      <c r="A472" s="163" t="s">
        <v>1688</v>
      </c>
      <c r="B472" s="178" t="s">
        <v>580</v>
      </c>
      <c r="C472" s="184" t="s">
        <v>1562</v>
      </c>
      <c r="D472" s="246" t="s">
        <v>1562</v>
      </c>
      <c r="E472" s="166"/>
      <c r="F472" s="191" t="str">
        <f t="shared" si="34"/>
        <v/>
      </c>
      <c r="G472" s="191" t="str">
        <f t="shared" si="35"/>
        <v/>
      </c>
    </row>
    <row r="473" spans="1:7" x14ac:dyDescent="0.3">
      <c r="A473" s="163" t="s">
        <v>1689</v>
      </c>
      <c r="B473" s="178" t="s">
        <v>1463</v>
      </c>
      <c r="C473" s="184" t="s">
        <v>1562</v>
      </c>
      <c r="D473" s="246" t="s">
        <v>1562</v>
      </c>
      <c r="E473" s="166"/>
      <c r="F473" s="191" t="str">
        <f t="shared" si="34"/>
        <v/>
      </c>
      <c r="G473" s="191" t="str">
        <f t="shared" si="35"/>
        <v/>
      </c>
    </row>
    <row r="474" spans="1:7" x14ac:dyDescent="0.3">
      <c r="A474" s="163" t="s">
        <v>1690</v>
      </c>
      <c r="B474" s="178" t="s">
        <v>67</v>
      </c>
      <c r="C474" s="184">
        <f>SUM(C456:C473)</f>
        <v>0</v>
      </c>
      <c r="D474" s="246">
        <f>SUM(D456:D473)</f>
        <v>0</v>
      </c>
      <c r="E474" s="166"/>
      <c r="F474" s="233">
        <f>SUM(F456:F473)</f>
        <v>0</v>
      </c>
      <c r="G474" s="233">
        <f>SUM(G456:G473)</f>
        <v>0</v>
      </c>
    </row>
    <row r="475" spans="1:7" x14ac:dyDescent="0.3">
      <c r="A475" s="163" t="s">
        <v>1691</v>
      </c>
      <c r="B475" s="178"/>
      <c r="E475" s="166"/>
      <c r="F475" s="166"/>
      <c r="G475" s="166"/>
    </row>
    <row r="476" spans="1:7" x14ac:dyDescent="0.3">
      <c r="A476" s="163" t="s">
        <v>1692</v>
      </c>
      <c r="B476" s="178"/>
      <c r="E476" s="166"/>
      <c r="F476" s="166"/>
      <c r="G476" s="166"/>
    </row>
    <row r="477" spans="1:7" x14ac:dyDescent="0.3">
      <c r="A477" s="163" t="s">
        <v>1693</v>
      </c>
      <c r="B477" s="178"/>
      <c r="E477" s="166"/>
      <c r="F477" s="166"/>
      <c r="G477" s="166"/>
    </row>
    <row r="478" spans="1:7" x14ac:dyDescent="0.3">
      <c r="A478" s="210"/>
      <c r="B478" s="210" t="s">
        <v>1694</v>
      </c>
      <c r="C478" s="180" t="s">
        <v>53</v>
      </c>
      <c r="D478" s="180" t="s">
        <v>1647</v>
      </c>
      <c r="E478" s="180"/>
      <c r="F478" s="180" t="s">
        <v>464</v>
      </c>
      <c r="G478" s="180" t="s">
        <v>1648</v>
      </c>
    </row>
    <row r="479" spans="1:7" x14ac:dyDescent="0.3">
      <c r="A479" s="163" t="s">
        <v>1695</v>
      </c>
      <c r="B479" s="178" t="s">
        <v>1493</v>
      </c>
      <c r="C479" s="184" t="s">
        <v>1562</v>
      </c>
      <c r="D479" s="246" t="s">
        <v>1562</v>
      </c>
      <c r="E479" s="166"/>
      <c r="F479" s="191" t="str">
        <f>IF($C$489=0,"",IF(C479="[for completion]","",IF(C479="","",C479/$C$489)))</f>
        <v/>
      </c>
      <c r="G479" s="191" t="str">
        <f>IF($D$489=0,"",IF(D479="[for completion]","",IF(D479="","",D479/$D$489)))</f>
        <v/>
      </c>
    </row>
    <row r="480" spans="1:7" x14ac:dyDescent="0.3">
      <c r="A480" s="163" t="s">
        <v>1696</v>
      </c>
      <c r="B480" s="178" t="s">
        <v>1495</v>
      </c>
      <c r="C480" s="184" t="s">
        <v>1562</v>
      </c>
      <c r="D480" s="246" t="s">
        <v>1562</v>
      </c>
      <c r="E480" s="166"/>
      <c r="F480" s="191" t="str">
        <f t="shared" ref="F480:F488" si="36">IF($C$489=0,"",IF(C480="[for completion]","",IF(C480="","",C480/$C$489)))</f>
        <v/>
      </c>
      <c r="G480" s="191" t="str">
        <f t="shared" ref="G480:G488" si="37">IF($D$489=0,"",IF(D480="[for completion]","",IF(D480="","",D480/$D$489)))</f>
        <v/>
      </c>
    </row>
    <row r="481" spans="1:7" x14ac:dyDescent="0.3">
      <c r="A481" s="163" t="s">
        <v>1697</v>
      </c>
      <c r="B481" s="178" t="s">
        <v>1497</v>
      </c>
      <c r="C481" s="184" t="s">
        <v>1562</v>
      </c>
      <c r="D481" s="246" t="s">
        <v>1562</v>
      </c>
      <c r="E481" s="166"/>
      <c r="F481" s="191" t="str">
        <f t="shared" si="36"/>
        <v/>
      </c>
      <c r="G481" s="191" t="str">
        <f t="shared" si="37"/>
        <v/>
      </c>
    </row>
    <row r="482" spans="1:7" x14ac:dyDescent="0.3">
      <c r="A482" s="163" t="s">
        <v>1698</v>
      </c>
      <c r="B482" s="178" t="s">
        <v>1499</v>
      </c>
      <c r="C482" s="184" t="s">
        <v>1562</v>
      </c>
      <c r="D482" s="246" t="s">
        <v>1562</v>
      </c>
      <c r="E482" s="166"/>
      <c r="F482" s="191" t="str">
        <f t="shared" si="36"/>
        <v/>
      </c>
      <c r="G482" s="191" t="str">
        <f t="shared" si="37"/>
        <v/>
      </c>
    </row>
    <row r="483" spans="1:7" x14ac:dyDescent="0.3">
      <c r="A483" s="163" t="s">
        <v>1699</v>
      </c>
      <c r="B483" s="178" t="s">
        <v>1501</v>
      </c>
      <c r="C483" s="184" t="s">
        <v>1562</v>
      </c>
      <c r="D483" s="246" t="s">
        <v>1562</v>
      </c>
      <c r="E483" s="166"/>
      <c r="F483" s="191" t="str">
        <f t="shared" si="36"/>
        <v/>
      </c>
      <c r="G483" s="191" t="str">
        <f t="shared" si="37"/>
        <v/>
      </c>
    </row>
    <row r="484" spans="1:7" x14ac:dyDescent="0.3">
      <c r="A484" s="163" t="s">
        <v>1700</v>
      </c>
      <c r="B484" s="178" t="s">
        <v>1503</v>
      </c>
      <c r="C484" s="184" t="s">
        <v>1562</v>
      </c>
      <c r="D484" s="246" t="s">
        <v>1562</v>
      </c>
      <c r="E484" s="166"/>
      <c r="F484" s="191" t="str">
        <f t="shared" si="36"/>
        <v/>
      </c>
      <c r="G484" s="191" t="str">
        <f t="shared" si="37"/>
        <v/>
      </c>
    </row>
    <row r="485" spans="1:7" x14ac:dyDescent="0.3">
      <c r="A485" s="163" t="s">
        <v>1701</v>
      </c>
      <c r="B485" s="178" t="s">
        <v>1505</v>
      </c>
      <c r="C485" s="184" t="s">
        <v>1562</v>
      </c>
      <c r="D485" s="246" t="s">
        <v>1562</v>
      </c>
      <c r="E485" s="166"/>
      <c r="F485" s="191" t="str">
        <f t="shared" si="36"/>
        <v/>
      </c>
      <c r="G485" s="191" t="str">
        <f t="shared" si="37"/>
        <v/>
      </c>
    </row>
    <row r="486" spans="1:7" x14ac:dyDescent="0.3">
      <c r="A486" s="163" t="s">
        <v>1702</v>
      </c>
      <c r="B486" s="178" t="s">
        <v>1507</v>
      </c>
      <c r="C486" s="184" t="s">
        <v>1562</v>
      </c>
      <c r="D486" s="246" t="s">
        <v>1562</v>
      </c>
      <c r="E486" s="166"/>
      <c r="F486" s="191" t="str">
        <f t="shared" si="36"/>
        <v/>
      </c>
      <c r="G486" s="191" t="str">
        <f t="shared" si="37"/>
        <v/>
      </c>
    </row>
    <row r="487" spans="1:7" x14ac:dyDescent="0.3">
      <c r="A487" s="163" t="s">
        <v>1703</v>
      </c>
      <c r="B487" s="178" t="s">
        <v>1509</v>
      </c>
      <c r="C487" s="184" t="s">
        <v>1562</v>
      </c>
      <c r="D487" s="246" t="s">
        <v>1562</v>
      </c>
      <c r="E487" s="166"/>
      <c r="F487" s="191" t="str">
        <f t="shared" si="36"/>
        <v/>
      </c>
      <c r="G487" s="191" t="str">
        <f t="shared" si="37"/>
        <v/>
      </c>
    </row>
    <row r="488" spans="1:7" x14ac:dyDescent="0.3">
      <c r="A488" s="163" t="s">
        <v>1704</v>
      </c>
      <c r="B488" s="163" t="s">
        <v>1463</v>
      </c>
      <c r="C488" s="184" t="s">
        <v>1562</v>
      </c>
      <c r="D488" s="246" t="s">
        <v>1562</v>
      </c>
      <c r="E488" s="166"/>
      <c r="F488" s="191" t="str">
        <f t="shared" si="36"/>
        <v/>
      </c>
      <c r="G488" s="191" t="str">
        <f t="shared" si="37"/>
        <v/>
      </c>
    </row>
    <row r="489" spans="1:7" x14ac:dyDescent="0.3">
      <c r="A489" s="163" t="s">
        <v>1705</v>
      </c>
      <c r="B489" s="178" t="s">
        <v>67</v>
      </c>
      <c r="C489" s="184">
        <f>SUM(C479:C487)</f>
        <v>0</v>
      </c>
      <c r="D489" s="246">
        <f>SUM(D479:D487)</f>
        <v>0</v>
      </c>
      <c r="E489" s="166"/>
      <c r="F489" s="233">
        <f>SUM(F479:F488)</f>
        <v>0</v>
      </c>
      <c r="G489" s="233">
        <f>SUM(G479:G488)</f>
        <v>0</v>
      </c>
    </row>
    <row r="490" spans="1:7" x14ac:dyDescent="0.3">
      <c r="A490" s="163" t="s">
        <v>1706</v>
      </c>
    </row>
    <row r="491" spans="1:7" x14ac:dyDescent="0.3">
      <c r="A491" s="210"/>
      <c r="B491" s="210" t="s">
        <v>1707</v>
      </c>
      <c r="C491" s="180" t="s">
        <v>53</v>
      </c>
      <c r="D491" s="180" t="s">
        <v>1443</v>
      </c>
      <c r="E491" s="180"/>
      <c r="F491" s="180" t="s">
        <v>463</v>
      </c>
      <c r="G491" s="180" t="s">
        <v>1648</v>
      </c>
    </row>
    <row r="492" spans="1:7" x14ac:dyDescent="0.3">
      <c r="A492" s="163" t="s">
        <v>1708</v>
      </c>
      <c r="B492" s="178" t="s">
        <v>1532</v>
      </c>
      <c r="C492" s="184" t="s">
        <v>1562</v>
      </c>
      <c r="D492" s="246" t="s">
        <v>1562</v>
      </c>
      <c r="E492" s="166"/>
      <c r="F492" s="191" t="str">
        <f>IF($C$496=0,"",IF(C492="[for completion]","",IF(C492="","",C492/$C$496)))</f>
        <v/>
      </c>
      <c r="G492" s="191" t="str">
        <f>IF($D$496=0,"",IF(D492="[for completion]","",IF(D492="","",D492/$D$496)))</f>
        <v/>
      </c>
    </row>
    <row r="493" spans="1:7" x14ac:dyDescent="0.3">
      <c r="A493" s="163" t="s">
        <v>1709</v>
      </c>
      <c r="B493" s="250" t="s">
        <v>1710</v>
      </c>
      <c r="C493" s="184" t="s">
        <v>1562</v>
      </c>
      <c r="D493" s="246" t="s">
        <v>1562</v>
      </c>
      <c r="E493" s="166"/>
      <c r="F493" s="191" t="str">
        <f t="shared" ref="F493:F495" si="38">IF($C$496=0,"",IF(C493="[for completion]","",IF(C493="","",C493/$C$496)))</f>
        <v/>
      </c>
      <c r="G493" s="191" t="str">
        <f t="shared" ref="G493:G495" si="39">IF($D$496=0,"",IF(D493="[for completion]","",IF(D493="","",D493/$D$496)))</f>
        <v/>
      </c>
    </row>
    <row r="494" spans="1:7" x14ac:dyDescent="0.3">
      <c r="A494" s="163" t="s">
        <v>1711</v>
      </c>
      <c r="B494" s="178" t="s">
        <v>1527</v>
      </c>
      <c r="C494" s="184" t="s">
        <v>1562</v>
      </c>
      <c r="D494" s="246" t="s">
        <v>1562</v>
      </c>
      <c r="E494" s="166"/>
      <c r="F494" s="191" t="str">
        <f t="shared" si="38"/>
        <v/>
      </c>
      <c r="G494" s="191" t="str">
        <f t="shared" si="39"/>
        <v/>
      </c>
    </row>
    <row r="495" spans="1:7" x14ac:dyDescent="0.3">
      <c r="A495" s="163" t="s">
        <v>1712</v>
      </c>
      <c r="B495" s="163" t="s">
        <v>1463</v>
      </c>
      <c r="C495" s="184" t="s">
        <v>1562</v>
      </c>
      <c r="D495" s="246" t="s">
        <v>1562</v>
      </c>
      <c r="E495" s="166"/>
      <c r="F495" s="191" t="str">
        <f t="shared" si="38"/>
        <v/>
      </c>
      <c r="G495" s="191" t="str">
        <f t="shared" si="39"/>
        <v/>
      </c>
    </row>
    <row r="496" spans="1:7" x14ac:dyDescent="0.3">
      <c r="A496" s="163" t="s">
        <v>1713</v>
      </c>
      <c r="B496" s="178" t="s">
        <v>67</v>
      </c>
      <c r="C496" s="184">
        <f>SUM(C492:C495)</f>
        <v>0</v>
      </c>
      <c r="D496" s="246">
        <f>SUM(D492:D495)</f>
        <v>0</v>
      </c>
      <c r="E496" s="166"/>
      <c r="F496" s="233">
        <f>SUM(F492:F495)</f>
        <v>0</v>
      </c>
      <c r="G496" s="233">
        <f>SUM(G492:G495)</f>
        <v>0</v>
      </c>
    </row>
    <row r="498" spans="1:7" x14ac:dyDescent="0.3">
      <c r="A498" s="210"/>
      <c r="B498" s="210" t="s">
        <v>1714</v>
      </c>
      <c r="C498" s="180" t="s">
        <v>53</v>
      </c>
      <c r="D498" s="180" t="s">
        <v>1647</v>
      </c>
      <c r="E498" s="180"/>
      <c r="F498" s="180" t="s">
        <v>463</v>
      </c>
      <c r="G498" s="180" t="s">
        <v>1648</v>
      </c>
    </row>
    <row r="499" spans="1:7" x14ac:dyDescent="0.3">
      <c r="A499" s="163" t="s">
        <v>1715</v>
      </c>
      <c r="B499" s="178" t="s">
        <v>580</v>
      </c>
      <c r="C499" s="184" t="s">
        <v>1562</v>
      </c>
      <c r="D499" s="246" t="s">
        <v>1562</v>
      </c>
      <c r="E499" s="156"/>
      <c r="F499" s="191" t="str">
        <f>IF($C$517=0,"",IF(C499="[for completion]","",IF(C499="","",C499/$C$517)))</f>
        <v/>
      </c>
      <c r="G499" s="191" t="str">
        <f>IF($D$517=0,"",IF(D499="[for completion]","",IF(D499="","",D499/$D$517)))</f>
        <v/>
      </c>
    </row>
    <row r="500" spans="1:7" x14ac:dyDescent="0.3">
      <c r="A500" s="163" t="s">
        <v>1716</v>
      </c>
      <c r="B500" s="178" t="s">
        <v>580</v>
      </c>
      <c r="C500" s="184" t="s">
        <v>1562</v>
      </c>
      <c r="D500" s="246" t="s">
        <v>1562</v>
      </c>
      <c r="E500" s="156"/>
      <c r="F500" s="191" t="str">
        <f t="shared" ref="F500:F517" si="40">IF($C$517=0,"",IF(C500="[for completion]","",IF(C500="","",C500/$C$517)))</f>
        <v/>
      </c>
      <c r="G500" s="191" t="str">
        <f t="shared" ref="G500:G517" si="41">IF($D$517=0,"",IF(D500="[for completion]","",IF(D500="","",D500/$D$517)))</f>
        <v/>
      </c>
    </row>
    <row r="501" spans="1:7" x14ac:dyDescent="0.3">
      <c r="A501" s="163" t="s">
        <v>1717</v>
      </c>
      <c r="B501" s="178" t="s">
        <v>580</v>
      </c>
      <c r="C501" s="184" t="s">
        <v>1562</v>
      </c>
      <c r="D501" s="246" t="s">
        <v>1562</v>
      </c>
      <c r="E501" s="156"/>
      <c r="F501" s="191" t="str">
        <f t="shared" si="40"/>
        <v/>
      </c>
      <c r="G501" s="191" t="str">
        <f t="shared" si="41"/>
        <v/>
      </c>
    </row>
    <row r="502" spans="1:7" x14ac:dyDescent="0.3">
      <c r="A502" s="163" t="s">
        <v>1718</v>
      </c>
      <c r="B502" s="178" t="s">
        <v>580</v>
      </c>
      <c r="C502" s="184" t="s">
        <v>1562</v>
      </c>
      <c r="D502" s="246" t="s">
        <v>1562</v>
      </c>
      <c r="E502" s="156"/>
      <c r="F502" s="191" t="str">
        <f t="shared" si="40"/>
        <v/>
      </c>
      <c r="G502" s="191" t="str">
        <f t="shared" si="41"/>
        <v/>
      </c>
    </row>
    <row r="503" spans="1:7" x14ac:dyDescent="0.3">
      <c r="A503" s="163" t="s">
        <v>1719</v>
      </c>
      <c r="B503" s="178" t="s">
        <v>580</v>
      </c>
      <c r="C503" s="184" t="s">
        <v>1562</v>
      </c>
      <c r="D503" s="246" t="s">
        <v>1562</v>
      </c>
      <c r="E503" s="156"/>
      <c r="F503" s="191" t="str">
        <f t="shared" si="40"/>
        <v/>
      </c>
      <c r="G503" s="191" t="str">
        <f t="shared" si="41"/>
        <v/>
      </c>
    </row>
    <row r="504" spans="1:7" x14ac:dyDescent="0.3">
      <c r="A504" s="163" t="s">
        <v>1720</v>
      </c>
      <c r="B504" s="178" t="s">
        <v>580</v>
      </c>
      <c r="C504" s="184" t="s">
        <v>1562</v>
      </c>
      <c r="D504" s="246" t="s">
        <v>1562</v>
      </c>
      <c r="E504" s="156"/>
      <c r="F504" s="191" t="str">
        <f t="shared" si="40"/>
        <v/>
      </c>
      <c r="G504" s="191" t="str">
        <f t="shared" si="41"/>
        <v/>
      </c>
    </row>
    <row r="505" spans="1:7" x14ac:dyDescent="0.3">
      <c r="A505" s="163" t="s">
        <v>1721</v>
      </c>
      <c r="B505" s="178" t="s">
        <v>580</v>
      </c>
      <c r="C505" s="184" t="s">
        <v>1562</v>
      </c>
      <c r="D505" s="246" t="s">
        <v>1562</v>
      </c>
      <c r="E505" s="156"/>
      <c r="F505" s="191" t="str">
        <f t="shared" si="40"/>
        <v/>
      </c>
      <c r="G505" s="191" t="str">
        <f t="shared" si="41"/>
        <v/>
      </c>
    </row>
    <row r="506" spans="1:7" x14ac:dyDescent="0.3">
      <c r="A506" s="163" t="s">
        <v>1722</v>
      </c>
      <c r="B506" s="178" t="s">
        <v>580</v>
      </c>
      <c r="C506" s="184" t="s">
        <v>1562</v>
      </c>
      <c r="D506" s="246" t="s">
        <v>1562</v>
      </c>
      <c r="E506" s="156"/>
      <c r="F506" s="191" t="str">
        <f t="shared" si="40"/>
        <v/>
      </c>
      <c r="G506" s="191" t="str">
        <f t="shared" si="41"/>
        <v/>
      </c>
    </row>
    <row r="507" spans="1:7" x14ac:dyDescent="0.3">
      <c r="A507" s="163" t="s">
        <v>1723</v>
      </c>
      <c r="B507" s="178" t="s">
        <v>580</v>
      </c>
      <c r="C507" s="184" t="s">
        <v>1562</v>
      </c>
      <c r="D507" s="246" t="s">
        <v>1562</v>
      </c>
      <c r="E507" s="156"/>
      <c r="F507" s="191" t="str">
        <f t="shared" si="40"/>
        <v/>
      </c>
      <c r="G507" s="191" t="str">
        <f t="shared" si="41"/>
        <v/>
      </c>
    </row>
    <row r="508" spans="1:7" x14ac:dyDescent="0.3">
      <c r="A508" s="163" t="s">
        <v>1724</v>
      </c>
      <c r="B508" s="178" t="s">
        <v>580</v>
      </c>
      <c r="C508" s="184" t="s">
        <v>1562</v>
      </c>
      <c r="D508" s="246" t="s">
        <v>1562</v>
      </c>
      <c r="E508" s="156"/>
      <c r="F508" s="191" t="str">
        <f t="shared" si="40"/>
        <v/>
      </c>
      <c r="G508" s="191" t="str">
        <f t="shared" si="41"/>
        <v/>
      </c>
    </row>
    <row r="509" spans="1:7" x14ac:dyDescent="0.3">
      <c r="A509" s="163" t="s">
        <v>1725</v>
      </c>
      <c r="B509" s="178" t="s">
        <v>580</v>
      </c>
      <c r="C509" s="184" t="s">
        <v>1562</v>
      </c>
      <c r="D509" s="246" t="s">
        <v>1562</v>
      </c>
      <c r="E509" s="156"/>
      <c r="F509" s="191" t="str">
        <f t="shared" si="40"/>
        <v/>
      </c>
      <c r="G509" s="191" t="str">
        <f t="shared" si="41"/>
        <v/>
      </c>
    </row>
    <row r="510" spans="1:7" x14ac:dyDescent="0.3">
      <c r="A510" s="163" t="s">
        <v>1726</v>
      </c>
      <c r="B510" s="178" t="s">
        <v>580</v>
      </c>
      <c r="C510" s="184" t="s">
        <v>1562</v>
      </c>
      <c r="D510" s="246" t="s">
        <v>1562</v>
      </c>
      <c r="E510" s="156"/>
      <c r="F510" s="191" t="str">
        <f t="shared" si="40"/>
        <v/>
      </c>
      <c r="G510" s="191" t="str">
        <f t="shared" si="41"/>
        <v/>
      </c>
    </row>
    <row r="511" spans="1:7" x14ac:dyDescent="0.3">
      <c r="A511" s="163" t="s">
        <v>1727</v>
      </c>
      <c r="B511" s="178" t="s">
        <v>580</v>
      </c>
      <c r="C511" s="184" t="s">
        <v>1562</v>
      </c>
      <c r="D511" s="246" t="s">
        <v>1562</v>
      </c>
      <c r="E511" s="156"/>
      <c r="F511" s="191" t="str">
        <f t="shared" si="40"/>
        <v/>
      </c>
      <c r="G511" s="191" t="str">
        <f t="shared" si="41"/>
        <v/>
      </c>
    </row>
    <row r="512" spans="1:7" x14ac:dyDescent="0.3">
      <c r="A512" s="163" t="s">
        <v>1728</v>
      </c>
      <c r="B512" s="178" t="s">
        <v>580</v>
      </c>
      <c r="C512" s="184" t="s">
        <v>1562</v>
      </c>
      <c r="D512" s="246" t="s">
        <v>1562</v>
      </c>
      <c r="E512" s="156"/>
      <c r="F512" s="191" t="str">
        <f t="shared" si="40"/>
        <v/>
      </c>
      <c r="G512" s="191" t="str">
        <f t="shared" si="41"/>
        <v/>
      </c>
    </row>
    <row r="513" spans="1:7" x14ac:dyDescent="0.3">
      <c r="A513" s="163" t="s">
        <v>1729</v>
      </c>
      <c r="B513" s="178" t="s">
        <v>580</v>
      </c>
      <c r="C513" s="184" t="s">
        <v>1562</v>
      </c>
      <c r="D513" s="246" t="s">
        <v>1562</v>
      </c>
      <c r="E513" s="156"/>
      <c r="F513" s="191" t="str">
        <f t="shared" si="40"/>
        <v/>
      </c>
      <c r="G513" s="191" t="str">
        <f t="shared" si="41"/>
        <v/>
      </c>
    </row>
    <row r="514" spans="1:7" x14ac:dyDescent="0.3">
      <c r="A514" s="163" t="s">
        <v>1730</v>
      </c>
      <c r="B514" s="178" t="s">
        <v>580</v>
      </c>
      <c r="C514" s="184" t="s">
        <v>1562</v>
      </c>
      <c r="D514" s="246" t="s">
        <v>1562</v>
      </c>
      <c r="E514" s="156"/>
      <c r="F514" s="191" t="str">
        <f t="shared" si="40"/>
        <v/>
      </c>
      <c r="G514" s="191" t="str">
        <f t="shared" si="41"/>
        <v/>
      </c>
    </row>
    <row r="515" spans="1:7" x14ac:dyDescent="0.3">
      <c r="A515" s="163" t="s">
        <v>1731</v>
      </c>
      <c r="B515" s="178" t="s">
        <v>580</v>
      </c>
      <c r="C515" s="184" t="s">
        <v>1562</v>
      </c>
      <c r="D515" s="246" t="s">
        <v>1562</v>
      </c>
      <c r="E515" s="156"/>
      <c r="F515" s="191" t="str">
        <f t="shared" si="40"/>
        <v/>
      </c>
      <c r="G515" s="191" t="str">
        <f t="shared" si="41"/>
        <v/>
      </c>
    </row>
    <row r="516" spans="1:7" x14ac:dyDescent="0.3">
      <c r="A516" s="163" t="s">
        <v>1732</v>
      </c>
      <c r="B516" s="178" t="s">
        <v>1463</v>
      </c>
      <c r="C516" s="184" t="s">
        <v>1562</v>
      </c>
      <c r="D516" s="246" t="s">
        <v>1562</v>
      </c>
      <c r="E516" s="156"/>
      <c r="F516" s="191" t="str">
        <f t="shared" si="40"/>
        <v/>
      </c>
      <c r="G516" s="191" t="str">
        <f t="shared" si="41"/>
        <v/>
      </c>
    </row>
    <row r="517" spans="1:7" x14ac:dyDescent="0.3">
      <c r="A517" s="163" t="s">
        <v>1733</v>
      </c>
      <c r="B517" s="178" t="s">
        <v>67</v>
      </c>
      <c r="C517" s="184">
        <f>SUM(C499:C516)</f>
        <v>0</v>
      </c>
      <c r="D517" s="246">
        <f>SUM(D499:D516)</f>
        <v>0</v>
      </c>
      <c r="E517" s="156"/>
      <c r="F517" s="191" t="str">
        <f t="shared" si="40"/>
        <v/>
      </c>
      <c r="G517" s="191" t="str">
        <f t="shared" si="41"/>
        <v/>
      </c>
    </row>
  </sheetData>
  <protectedRanges>
    <protectedRange sqref="C346:D346 F346:G346 B349:D372 C375:D375 F375:G375 C378:D385 B387:D395 F387:G395 C397:D397 F397:G397 C400:D407 B409:D417 F409:G417 C419:D431 F419:G431" name="Mortgage Assets III"/>
    <protectedRange sqref="F112:F120 B115:D120 B125:D130 F122:F130 B137:D140 F132:F140 B143:D146 F142:F146 D149 F149:G149 C178:D178 B157:D175 D142 B152:B156 C200" name="Mortgage Assets II"/>
    <protectedRange sqref="C178:D178 B190:D198 F190:G198 F200:G200 B212:D220 F212:G220 B228:C237 B242:C247 F239:G247 D239:D247 C346:D346 D222:D237 F222:G237 C181:D188 C200:D200 C203:D210 C222:C227 C239:C241" name="Mortgage Asset IV"/>
    <protectedRange sqref="C3 B16:D26 F16:F26 B125:B130 B37:D42 F37:F42 B88:D97 F99:F110 B99:B110 B31:D34 F88:F97 B29:B30 F28:F34" name="Mortgage Asset I"/>
    <protectedRange sqref="C249:D270 C295:D306 C272:D293 C308:D314 C318:D321 C325:D343 C499:D517" name="Optional ECBECAIs_2"/>
    <protectedRange sqref="B249:B266 B272:B289 B325:B342 B499:B516" name="Mortgage Assets III_1"/>
    <protectedRange sqref="C433:D454 C479:D489 C456:D477 C492:D495" name="Optional ECBECAIs_2_1"/>
    <protectedRange sqref="B433:B450 B456:B473" name="Mortgage Assets III_2"/>
    <protectedRange sqref="C315:D316 C322:D323" name="Optional ECBECAIs_2_2"/>
    <protectedRange sqref="C496:D496" name="Optional ECBECAIs_2_3"/>
    <protectedRange sqref="C12:C14 C28:D30 C36:D36 F36 F45:F71 C45:D71 C99:D110 C112:D114 C122:D124 C132:D136 C142 C149 C152:D156"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92167786-B521-464E-819B-1CC2A0658B9B}"/>
    <hyperlink ref="B7" location="'B1. HTT Mortgage Assets'!B166" display="7.A Residential Cover Pool" xr:uid="{EA776933-0ECD-4AC7-8BEE-F707CD211DA7}"/>
    <hyperlink ref="B8" location="'B1. HTT Mortgage Assets'!B267" display="7.B Commercial Cover Pool" xr:uid="{2233C25E-BA26-4CA4-8751-5D5372606294}"/>
    <hyperlink ref="B111" location="'2. Harmonised Glossary'!A9" display="Breakdown by Interest Rate" xr:uid="{C761F3B8-AC99-4C97-8480-B1678E6EF1D5}"/>
    <hyperlink ref="B141" location="'2. Harmonised Glossary'!A14" display="Non-Performing Loans (NPLs)" xr:uid="{4CA9E447-C57B-4821-BDD0-4C4C9CD6AB65}"/>
    <hyperlink ref="B11" location="'2. Harmonised Glossary'!A12" display="Property Type Information" xr:uid="{A2B2566F-F24E-4EED-BADB-7BBFAD4F85DC}"/>
    <hyperlink ref="B177" location="'2. Harmonised Glossary'!A288" display="Loan to Value (LTV) Information - Un-indexed" xr:uid="{60A0DEC7-BA8E-4724-9BA9-A6874E6A99CA}"/>
    <hyperlink ref="B199" location="'2. Harmonised Glossary'!A11" display="Loan to Value (LTV) Information - Indexed" xr:uid="{8E1EB6D3-8DE1-4C18-8BB4-216C80EFBE84}"/>
  </hyperlinks>
  <pageMargins left="0.7" right="0.7" top="0.75" bottom="0.75" header="0.3" footer="0.3"/>
  <pageSetup scale="39" orientation="portrait" r:id="rId1"/>
  <headerFooter>
    <oddFooter>&amp;R&amp;1#&amp;"Calibri"&amp;10&amp;K0078D7Classification : Internal</oddFooter>
  </headerFooter>
  <rowBreaks count="3" manualBreakCount="3">
    <brk id="198" max="16383" man="1"/>
    <brk id="316" max="16383" man="1"/>
    <brk id="4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417A-150C-4A0C-BE82-29C7D07DF1D7}">
  <sheetPr>
    <tabColor theme="5" tint="-0.249977111117893"/>
  </sheetPr>
  <dimension ref="A1:C403"/>
  <sheetViews>
    <sheetView view="pageBreakPreview" zoomScale="60" zoomScaleNormal="85" workbookViewId="0"/>
  </sheetViews>
  <sheetFormatPr defaultRowHeight="14.5" x14ac:dyDescent="0.3"/>
  <cols>
    <col min="1" max="1" width="14.81640625" style="158" customWidth="1"/>
    <col min="2" max="2" width="81.7265625" style="163" bestFit="1" customWidth="1"/>
    <col min="3" max="3" width="122.453125" style="158" customWidth="1"/>
    <col min="4" max="16384" width="8.7265625" style="158"/>
  </cols>
  <sheetData>
    <row r="1" spans="1:3" ht="31" x14ac:dyDescent="0.3">
      <c r="A1" s="155" t="s">
        <v>1734</v>
      </c>
      <c r="B1" s="155"/>
      <c r="C1" s="251" t="s">
        <v>1372</v>
      </c>
    </row>
    <row r="2" spans="1:3" ht="13" x14ac:dyDescent="0.3">
      <c r="B2" s="156"/>
      <c r="C2" s="156"/>
    </row>
    <row r="3" spans="1:3" ht="13" x14ac:dyDescent="0.3">
      <c r="A3" s="252" t="s">
        <v>1735</v>
      </c>
      <c r="B3" s="253"/>
      <c r="C3" s="156"/>
    </row>
    <row r="4" spans="1:3" x14ac:dyDescent="0.3">
      <c r="C4" s="156"/>
    </row>
    <row r="5" spans="1:3" ht="37" x14ac:dyDescent="0.3">
      <c r="A5" s="171" t="s">
        <v>6</v>
      </c>
      <c r="B5" s="171" t="s">
        <v>1736</v>
      </c>
      <c r="C5" s="254" t="s">
        <v>1737</v>
      </c>
    </row>
    <row r="6" spans="1:3" x14ac:dyDescent="0.3">
      <c r="A6" s="220" t="s">
        <v>1738</v>
      </c>
      <c r="B6" s="174" t="s">
        <v>1739</v>
      </c>
      <c r="C6" s="163" t="s">
        <v>1740</v>
      </c>
    </row>
    <row r="7" spans="1:3" ht="29" x14ac:dyDescent="0.3">
      <c r="A7" s="220" t="s">
        <v>1741</v>
      </c>
      <c r="B7" s="174" t="s">
        <v>1742</v>
      </c>
      <c r="C7" s="163" t="s">
        <v>1743</v>
      </c>
    </row>
    <row r="8" spans="1:3" x14ac:dyDescent="0.3">
      <c r="A8" s="220" t="s">
        <v>1744</v>
      </c>
      <c r="B8" s="174" t="s">
        <v>1745</v>
      </c>
      <c r="C8" s="163" t="s">
        <v>1746</v>
      </c>
    </row>
    <row r="9" spans="1:3" x14ac:dyDescent="0.3">
      <c r="A9" s="220" t="s">
        <v>1747</v>
      </c>
      <c r="B9" s="174" t="s">
        <v>1748</v>
      </c>
      <c r="C9" s="163" t="s">
        <v>1749</v>
      </c>
    </row>
    <row r="10" spans="1:3" ht="43.5" x14ac:dyDescent="0.3">
      <c r="A10" s="220" t="s">
        <v>1750</v>
      </c>
      <c r="B10" s="174" t="s">
        <v>1751</v>
      </c>
      <c r="C10" s="163" t="s">
        <v>1752</v>
      </c>
    </row>
    <row r="11" spans="1:3" ht="43.5" x14ac:dyDescent="0.3">
      <c r="A11" s="220" t="s">
        <v>1753</v>
      </c>
      <c r="B11" s="174" t="s">
        <v>1754</v>
      </c>
      <c r="C11" s="163" t="s">
        <v>1755</v>
      </c>
    </row>
    <row r="12" spans="1:3" ht="29" x14ac:dyDescent="0.3">
      <c r="A12" s="220" t="s">
        <v>1756</v>
      </c>
      <c r="B12" s="174" t="s">
        <v>1757</v>
      </c>
      <c r="C12" s="163" t="s">
        <v>1758</v>
      </c>
    </row>
    <row r="13" spans="1:3" x14ac:dyDescent="0.3">
      <c r="A13" s="220" t="s">
        <v>1759</v>
      </c>
      <c r="B13" s="174" t="s">
        <v>1760</v>
      </c>
      <c r="C13" s="163" t="s">
        <v>1761</v>
      </c>
    </row>
    <row r="14" spans="1:3" ht="29" x14ac:dyDescent="0.3">
      <c r="A14" s="220" t="s">
        <v>1762</v>
      </c>
      <c r="B14" s="174" t="s">
        <v>1763</v>
      </c>
      <c r="C14" s="163" t="s">
        <v>1764</v>
      </c>
    </row>
    <row r="15" spans="1:3" x14ac:dyDescent="0.3">
      <c r="A15" s="220" t="s">
        <v>1765</v>
      </c>
      <c r="B15" s="174" t="s">
        <v>1766</v>
      </c>
      <c r="C15" s="163" t="s">
        <v>1767</v>
      </c>
    </row>
    <row r="16" spans="1:3" ht="29" x14ac:dyDescent="0.3">
      <c r="A16" s="220" t="s">
        <v>1768</v>
      </c>
      <c r="B16" s="179" t="s">
        <v>1769</v>
      </c>
      <c r="C16" s="163" t="s">
        <v>1770</v>
      </c>
    </row>
    <row r="17" spans="1:3" ht="43.5" x14ac:dyDescent="0.3">
      <c r="A17" s="220" t="s">
        <v>1771</v>
      </c>
      <c r="B17" s="179" t="s">
        <v>1772</v>
      </c>
      <c r="C17" s="163" t="s">
        <v>1773</v>
      </c>
    </row>
    <row r="18" spans="1:3" x14ac:dyDescent="0.3">
      <c r="A18" s="220" t="s">
        <v>1774</v>
      </c>
      <c r="B18" s="179" t="s">
        <v>1775</v>
      </c>
      <c r="C18" s="163" t="s">
        <v>1776</v>
      </c>
    </row>
    <row r="19" spans="1:3" x14ac:dyDescent="0.3">
      <c r="A19" s="220" t="s">
        <v>1777</v>
      </c>
      <c r="B19" s="176" t="s">
        <v>1778</v>
      </c>
      <c r="C19" s="163"/>
    </row>
    <row r="20" spans="1:3" x14ac:dyDescent="0.3">
      <c r="A20" s="220" t="s">
        <v>1779</v>
      </c>
      <c r="B20" s="174"/>
    </row>
    <row r="21" spans="1:3" x14ac:dyDescent="0.3">
      <c r="A21" s="220" t="s">
        <v>1780</v>
      </c>
      <c r="B21" s="174"/>
      <c r="C21" s="163"/>
    </row>
    <row r="22" spans="1:3" ht="13" x14ac:dyDescent="0.3">
      <c r="A22" s="220" t="s">
        <v>1781</v>
      </c>
      <c r="B22" s="158"/>
    </row>
    <row r="23" spans="1:3" x14ac:dyDescent="0.3">
      <c r="A23" s="220" t="s">
        <v>1782</v>
      </c>
      <c r="C23" s="163"/>
    </row>
    <row r="24" spans="1:3" x14ac:dyDescent="0.3">
      <c r="A24" s="220" t="s">
        <v>1783</v>
      </c>
      <c r="B24" s="245"/>
      <c r="C24" s="163"/>
    </row>
    <row r="25" spans="1:3" x14ac:dyDescent="0.3">
      <c r="A25" s="220" t="s">
        <v>1784</v>
      </c>
      <c r="B25" s="245"/>
      <c r="C25" s="163"/>
    </row>
    <row r="26" spans="1:3" x14ac:dyDescent="0.3">
      <c r="A26" s="220" t="s">
        <v>1785</v>
      </c>
      <c r="B26" s="245"/>
      <c r="C26" s="163"/>
    </row>
    <row r="27" spans="1:3" x14ac:dyDescent="0.3">
      <c r="A27" s="220" t="s">
        <v>1786</v>
      </c>
      <c r="B27" s="245"/>
      <c r="C27" s="163"/>
    </row>
    <row r="28" spans="1:3" ht="18.5" x14ac:dyDescent="0.3">
      <c r="A28" s="171"/>
      <c r="B28" s="171" t="s">
        <v>1787</v>
      </c>
      <c r="C28" s="254" t="s">
        <v>1737</v>
      </c>
    </row>
    <row r="29" spans="1:3" x14ac:dyDescent="0.3">
      <c r="A29" s="220" t="s">
        <v>1788</v>
      </c>
      <c r="B29" s="174" t="s">
        <v>1789</v>
      </c>
      <c r="C29" s="163" t="s">
        <v>1562</v>
      </c>
    </row>
    <row r="30" spans="1:3" x14ac:dyDescent="0.3">
      <c r="A30" s="220" t="s">
        <v>1790</v>
      </c>
      <c r="B30" s="174" t="s">
        <v>1791</v>
      </c>
      <c r="C30" s="163" t="s">
        <v>1562</v>
      </c>
    </row>
    <row r="31" spans="1:3" x14ac:dyDescent="0.3">
      <c r="A31" s="220" t="s">
        <v>1792</v>
      </c>
      <c r="B31" s="174" t="s">
        <v>1793</v>
      </c>
      <c r="C31" s="163" t="s">
        <v>1562</v>
      </c>
    </row>
    <row r="32" spans="1:3" x14ac:dyDescent="0.3">
      <c r="A32" s="220" t="s">
        <v>1794</v>
      </c>
      <c r="B32" s="245"/>
      <c r="C32" s="163"/>
    </row>
    <row r="33" spans="1:3" x14ac:dyDescent="0.3">
      <c r="A33" s="220" t="s">
        <v>1795</v>
      </c>
      <c r="B33" s="245"/>
      <c r="C33" s="163"/>
    </row>
    <row r="34" spans="1:3" x14ac:dyDescent="0.3">
      <c r="A34" s="220" t="s">
        <v>1796</v>
      </c>
      <c r="B34" s="245"/>
      <c r="C34" s="163"/>
    </row>
    <row r="35" spans="1:3" x14ac:dyDescent="0.3">
      <c r="A35" s="220" t="s">
        <v>1797</v>
      </c>
      <c r="B35" s="245"/>
      <c r="C35" s="163"/>
    </row>
    <row r="36" spans="1:3" x14ac:dyDescent="0.3">
      <c r="A36" s="220" t="s">
        <v>1798</v>
      </c>
      <c r="B36" s="245"/>
      <c r="C36" s="163"/>
    </row>
    <row r="37" spans="1:3" x14ac:dyDescent="0.3">
      <c r="A37" s="220" t="s">
        <v>1799</v>
      </c>
      <c r="B37" s="245"/>
      <c r="C37" s="163"/>
    </row>
    <row r="38" spans="1:3" x14ac:dyDescent="0.3">
      <c r="A38" s="220" t="s">
        <v>1800</v>
      </c>
      <c r="B38" s="245"/>
      <c r="C38" s="163"/>
    </row>
    <row r="39" spans="1:3" x14ac:dyDescent="0.3">
      <c r="A39" s="220" t="s">
        <v>1801</v>
      </c>
      <c r="B39" s="245"/>
      <c r="C39" s="163"/>
    </row>
    <row r="40" spans="1:3" x14ac:dyDescent="0.3">
      <c r="A40" s="220" t="s">
        <v>1802</v>
      </c>
      <c r="B40" s="245"/>
      <c r="C40" s="163"/>
    </row>
    <row r="41" spans="1:3" x14ac:dyDescent="0.3">
      <c r="A41" s="220" t="s">
        <v>1803</v>
      </c>
      <c r="B41" s="245"/>
      <c r="C41" s="163"/>
    </row>
    <row r="42" spans="1:3" x14ac:dyDescent="0.3">
      <c r="A42" s="220" t="s">
        <v>1804</v>
      </c>
      <c r="B42" s="245"/>
      <c r="C42" s="163"/>
    </row>
    <row r="43" spans="1:3" x14ac:dyDescent="0.3">
      <c r="A43" s="220" t="s">
        <v>1805</v>
      </c>
      <c r="B43" s="245"/>
      <c r="C43" s="163"/>
    </row>
    <row r="44" spans="1:3" ht="18.5" x14ac:dyDescent="0.3">
      <c r="A44" s="171"/>
      <c r="B44" s="171" t="s">
        <v>1806</v>
      </c>
      <c r="C44" s="254" t="s">
        <v>1807</v>
      </c>
    </row>
    <row r="45" spans="1:3" x14ac:dyDescent="0.3">
      <c r="A45" s="220" t="s">
        <v>1808</v>
      </c>
      <c r="B45" s="179" t="s">
        <v>1809</v>
      </c>
      <c r="C45" s="163" t="s">
        <v>48</v>
      </c>
    </row>
    <row r="46" spans="1:3" x14ac:dyDescent="0.3">
      <c r="A46" s="220" t="s">
        <v>1810</v>
      </c>
      <c r="B46" s="179" t="s">
        <v>1811</v>
      </c>
      <c r="C46" s="163" t="s">
        <v>1812</v>
      </c>
    </row>
    <row r="47" spans="1:3" x14ac:dyDescent="0.3">
      <c r="A47" s="220" t="s">
        <v>1813</v>
      </c>
      <c r="B47" s="179" t="s">
        <v>1814</v>
      </c>
      <c r="C47" s="163" t="s">
        <v>1815</v>
      </c>
    </row>
    <row r="48" spans="1:3" x14ac:dyDescent="0.3">
      <c r="A48" s="220" t="s">
        <v>1816</v>
      </c>
      <c r="B48" s="178"/>
      <c r="C48" s="163"/>
    </row>
    <row r="49" spans="1:3" x14ac:dyDescent="0.3">
      <c r="A49" s="220" t="s">
        <v>1817</v>
      </c>
      <c r="B49" s="178"/>
      <c r="C49" s="163"/>
    </row>
    <row r="50" spans="1:3" x14ac:dyDescent="0.3">
      <c r="A50" s="220" t="s">
        <v>1818</v>
      </c>
      <c r="B50" s="179"/>
      <c r="C50" s="163"/>
    </row>
    <row r="51" spans="1:3" ht="18.5" x14ac:dyDescent="0.3">
      <c r="A51" s="171"/>
      <c r="B51" s="171" t="s">
        <v>1819</v>
      </c>
      <c r="C51" s="254" t="s">
        <v>1737</v>
      </c>
    </row>
    <row r="52" spans="1:3" x14ac:dyDescent="0.3">
      <c r="A52" s="220" t="s">
        <v>1820</v>
      </c>
      <c r="B52" s="174" t="s">
        <v>1821</v>
      </c>
      <c r="C52" s="163" t="s">
        <v>1562</v>
      </c>
    </row>
    <row r="53" spans="1:3" x14ac:dyDescent="0.3">
      <c r="A53" s="220" t="s">
        <v>1822</v>
      </c>
      <c r="B53" s="178"/>
    </row>
    <row r="54" spans="1:3" x14ac:dyDescent="0.3">
      <c r="A54" s="220" t="s">
        <v>1823</v>
      </c>
      <c r="B54" s="178"/>
    </row>
    <row r="55" spans="1:3" x14ac:dyDescent="0.3">
      <c r="A55" s="220" t="s">
        <v>1824</v>
      </c>
      <c r="B55" s="178"/>
    </row>
    <row r="56" spans="1:3" x14ac:dyDescent="0.3">
      <c r="A56" s="220" t="s">
        <v>1825</v>
      </c>
      <c r="B56" s="178"/>
    </row>
    <row r="57" spans="1:3" x14ac:dyDescent="0.3">
      <c r="A57" s="220" t="s">
        <v>1826</v>
      </c>
      <c r="B57" s="178"/>
    </row>
    <row r="58" spans="1:3" x14ac:dyDescent="0.3">
      <c r="B58" s="178"/>
    </row>
    <row r="59" spans="1:3" x14ac:dyDescent="0.3">
      <c r="B59" s="178"/>
    </row>
    <row r="60" spans="1:3" x14ac:dyDescent="0.3">
      <c r="B60" s="178"/>
    </row>
    <row r="61" spans="1:3" x14ac:dyDescent="0.3">
      <c r="B61" s="178"/>
    </row>
    <row r="62" spans="1:3" x14ac:dyDescent="0.3">
      <c r="B62" s="178"/>
    </row>
    <row r="63" spans="1:3" x14ac:dyDescent="0.3">
      <c r="B63" s="178"/>
    </row>
    <row r="64" spans="1:3" x14ac:dyDescent="0.3">
      <c r="B64" s="178"/>
    </row>
    <row r="65" spans="2:2" x14ac:dyDescent="0.3">
      <c r="B65" s="178"/>
    </row>
    <row r="66" spans="2:2" x14ac:dyDescent="0.3">
      <c r="B66" s="178"/>
    </row>
    <row r="67" spans="2:2" x14ac:dyDescent="0.3">
      <c r="B67" s="178"/>
    </row>
    <row r="68" spans="2:2" x14ac:dyDescent="0.3">
      <c r="B68" s="178"/>
    </row>
    <row r="69" spans="2:2" x14ac:dyDescent="0.3">
      <c r="B69" s="178"/>
    </row>
    <row r="70" spans="2:2" x14ac:dyDescent="0.3">
      <c r="B70" s="178"/>
    </row>
    <row r="71" spans="2:2" x14ac:dyDescent="0.3">
      <c r="B71" s="178"/>
    </row>
    <row r="72" spans="2:2" x14ac:dyDescent="0.3">
      <c r="B72" s="178"/>
    </row>
    <row r="73" spans="2:2" x14ac:dyDescent="0.3">
      <c r="B73" s="178"/>
    </row>
    <row r="74" spans="2:2" x14ac:dyDescent="0.3">
      <c r="B74" s="178"/>
    </row>
    <row r="75" spans="2:2" x14ac:dyDescent="0.3">
      <c r="B75" s="178"/>
    </row>
    <row r="76" spans="2:2" x14ac:dyDescent="0.3">
      <c r="B76" s="178"/>
    </row>
    <row r="77" spans="2:2" x14ac:dyDescent="0.3">
      <c r="B77" s="178"/>
    </row>
    <row r="78" spans="2:2" x14ac:dyDescent="0.3">
      <c r="B78" s="178"/>
    </row>
    <row r="79" spans="2:2" x14ac:dyDescent="0.3">
      <c r="B79" s="178"/>
    </row>
    <row r="80" spans="2:2" x14ac:dyDescent="0.3">
      <c r="B80" s="178"/>
    </row>
    <row r="81" spans="2:2" x14ac:dyDescent="0.3">
      <c r="B81" s="178"/>
    </row>
    <row r="82" spans="2:2" x14ac:dyDescent="0.3">
      <c r="B82" s="178"/>
    </row>
    <row r="83" spans="2:2" x14ac:dyDescent="0.3">
      <c r="B83" s="178"/>
    </row>
    <row r="84" spans="2:2" x14ac:dyDescent="0.3">
      <c r="B84" s="178"/>
    </row>
    <row r="85" spans="2:2" x14ac:dyDescent="0.3">
      <c r="B85" s="178"/>
    </row>
    <row r="86" spans="2:2" x14ac:dyDescent="0.3">
      <c r="B86" s="178"/>
    </row>
    <row r="87" spans="2:2" x14ac:dyDescent="0.3">
      <c r="B87" s="178"/>
    </row>
    <row r="88" spans="2:2" x14ac:dyDescent="0.3">
      <c r="B88" s="178"/>
    </row>
    <row r="89" spans="2:2" x14ac:dyDescent="0.3">
      <c r="B89" s="178"/>
    </row>
    <row r="90" spans="2:2" x14ac:dyDescent="0.3">
      <c r="B90" s="178"/>
    </row>
    <row r="91" spans="2:2" x14ac:dyDescent="0.3">
      <c r="B91" s="178"/>
    </row>
    <row r="92" spans="2:2" x14ac:dyDescent="0.3">
      <c r="B92" s="178"/>
    </row>
    <row r="93" spans="2:2" x14ac:dyDescent="0.3">
      <c r="B93" s="178"/>
    </row>
    <row r="94" spans="2:2" x14ac:dyDescent="0.3">
      <c r="B94" s="178"/>
    </row>
    <row r="95" spans="2:2" x14ac:dyDescent="0.3">
      <c r="B95" s="178"/>
    </row>
    <row r="96" spans="2:2" x14ac:dyDescent="0.3">
      <c r="B96" s="178"/>
    </row>
    <row r="97" spans="2:2" x14ac:dyDescent="0.3">
      <c r="B97" s="178"/>
    </row>
    <row r="98" spans="2:2" x14ac:dyDescent="0.3">
      <c r="B98" s="178"/>
    </row>
    <row r="99" spans="2:2" x14ac:dyDescent="0.3">
      <c r="B99" s="178"/>
    </row>
    <row r="100" spans="2:2" x14ac:dyDescent="0.3">
      <c r="B100" s="178"/>
    </row>
    <row r="101" spans="2:2" x14ac:dyDescent="0.3">
      <c r="B101" s="178"/>
    </row>
    <row r="102" spans="2:2" x14ac:dyDescent="0.3">
      <c r="B102" s="178"/>
    </row>
    <row r="103" spans="2:2" ht="13" x14ac:dyDescent="0.3">
      <c r="B103" s="156"/>
    </row>
    <row r="104" spans="2:2" ht="13" x14ac:dyDescent="0.3">
      <c r="B104" s="156"/>
    </row>
    <row r="105" spans="2:2" ht="13" x14ac:dyDescent="0.3">
      <c r="B105" s="156"/>
    </row>
    <row r="106" spans="2:2" ht="13" x14ac:dyDescent="0.3">
      <c r="B106" s="156"/>
    </row>
    <row r="107" spans="2:2" ht="13" x14ac:dyDescent="0.3">
      <c r="B107" s="156"/>
    </row>
    <row r="108" spans="2:2" ht="13" x14ac:dyDescent="0.3">
      <c r="B108" s="156"/>
    </row>
    <row r="109" spans="2:2" ht="13" x14ac:dyDescent="0.3">
      <c r="B109" s="156"/>
    </row>
    <row r="110" spans="2:2" ht="13" x14ac:dyDescent="0.3">
      <c r="B110" s="156"/>
    </row>
    <row r="111" spans="2:2" ht="13" x14ac:dyDescent="0.3">
      <c r="B111" s="156"/>
    </row>
    <row r="112" spans="2:2" ht="13" x14ac:dyDescent="0.3">
      <c r="B112" s="156"/>
    </row>
    <row r="113" spans="2:2" x14ac:dyDescent="0.3">
      <c r="B113" s="178"/>
    </row>
    <row r="114" spans="2:2" x14ac:dyDescent="0.3">
      <c r="B114" s="178"/>
    </row>
    <row r="115" spans="2:2" x14ac:dyDescent="0.3">
      <c r="B115" s="178"/>
    </row>
    <row r="116" spans="2:2" x14ac:dyDescent="0.3">
      <c r="B116" s="178"/>
    </row>
    <row r="117" spans="2:2" x14ac:dyDescent="0.3">
      <c r="B117" s="178"/>
    </row>
    <row r="118" spans="2:2" x14ac:dyDescent="0.3">
      <c r="B118" s="178"/>
    </row>
    <row r="119" spans="2:2" x14ac:dyDescent="0.3">
      <c r="B119" s="178"/>
    </row>
    <row r="120" spans="2:2" x14ac:dyDescent="0.3">
      <c r="B120" s="178"/>
    </row>
    <row r="121" spans="2:2" ht="13" x14ac:dyDescent="0.3">
      <c r="B121" s="202"/>
    </row>
    <row r="122" spans="2:2" x14ac:dyDescent="0.3">
      <c r="B122" s="178"/>
    </row>
    <row r="123" spans="2:2" x14ac:dyDescent="0.3">
      <c r="B123" s="178"/>
    </row>
    <row r="124" spans="2:2" x14ac:dyDescent="0.3">
      <c r="B124" s="178"/>
    </row>
    <row r="125" spans="2:2" x14ac:dyDescent="0.3">
      <c r="B125" s="178"/>
    </row>
    <row r="126" spans="2:2" x14ac:dyDescent="0.3">
      <c r="B126" s="178"/>
    </row>
    <row r="127" spans="2:2" x14ac:dyDescent="0.3">
      <c r="B127" s="178"/>
    </row>
    <row r="128" spans="2:2" x14ac:dyDescent="0.3">
      <c r="B128" s="178"/>
    </row>
    <row r="129" spans="2:2" x14ac:dyDescent="0.3">
      <c r="B129" s="178"/>
    </row>
    <row r="130" spans="2:2" x14ac:dyDescent="0.3">
      <c r="B130" s="178"/>
    </row>
    <row r="131" spans="2:2" x14ac:dyDescent="0.3">
      <c r="B131" s="178"/>
    </row>
    <row r="132" spans="2:2" x14ac:dyDescent="0.3">
      <c r="B132" s="178"/>
    </row>
    <row r="133" spans="2:2" x14ac:dyDescent="0.3">
      <c r="B133" s="178"/>
    </row>
    <row r="134" spans="2:2" x14ac:dyDescent="0.3">
      <c r="B134" s="178"/>
    </row>
    <row r="135" spans="2:2" x14ac:dyDescent="0.3">
      <c r="B135" s="178"/>
    </row>
    <row r="136" spans="2:2" x14ac:dyDescent="0.3">
      <c r="B136" s="178"/>
    </row>
    <row r="137" spans="2:2" x14ac:dyDescent="0.3">
      <c r="B137" s="178"/>
    </row>
    <row r="138" spans="2:2" x14ac:dyDescent="0.3">
      <c r="B138" s="178"/>
    </row>
    <row r="140" spans="2:2" x14ac:dyDescent="0.3">
      <c r="B140" s="178"/>
    </row>
    <row r="141" spans="2:2" x14ac:dyDescent="0.3">
      <c r="B141" s="178"/>
    </row>
    <row r="142" spans="2:2" x14ac:dyDescent="0.3">
      <c r="B142" s="178"/>
    </row>
    <row r="147" spans="2:2" x14ac:dyDescent="0.3">
      <c r="B147" s="166"/>
    </row>
    <row r="148" spans="2:2" x14ac:dyDescent="0.3">
      <c r="B148" s="255"/>
    </row>
    <row r="154" spans="2:2" x14ac:dyDescent="0.3">
      <c r="B154" s="179"/>
    </row>
    <row r="155" spans="2:2" x14ac:dyDescent="0.3">
      <c r="B155" s="178"/>
    </row>
    <row r="157" spans="2:2" x14ac:dyDescent="0.3">
      <c r="B157" s="178"/>
    </row>
    <row r="158" spans="2:2" x14ac:dyDescent="0.3">
      <c r="B158" s="178"/>
    </row>
    <row r="159" spans="2:2" x14ac:dyDescent="0.3">
      <c r="B159" s="178"/>
    </row>
    <row r="160" spans="2:2" x14ac:dyDescent="0.3">
      <c r="B160" s="178"/>
    </row>
    <row r="161" spans="2:2" x14ac:dyDescent="0.3">
      <c r="B161" s="178"/>
    </row>
    <row r="162" spans="2:2" x14ac:dyDescent="0.3">
      <c r="B162" s="178"/>
    </row>
    <row r="163" spans="2:2" x14ac:dyDescent="0.3">
      <c r="B163" s="178"/>
    </row>
    <row r="164" spans="2:2" x14ac:dyDescent="0.3">
      <c r="B164" s="178"/>
    </row>
    <row r="165" spans="2:2" x14ac:dyDescent="0.3">
      <c r="B165" s="178"/>
    </row>
    <row r="166" spans="2:2" x14ac:dyDescent="0.3">
      <c r="B166" s="178"/>
    </row>
    <row r="167" spans="2:2" x14ac:dyDescent="0.3">
      <c r="B167" s="178"/>
    </row>
    <row r="168" spans="2:2" x14ac:dyDescent="0.3">
      <c r="B168" s="178"/>
    </row>
    <row r="265" spans="2:2" x14ac:dyDescent="0.3">
      <c r="B265" s="174"/>
    </row>
    <row r="266" spans="2:2" x14ac:dyDescent="0.3">
      <c r="B266" s="178"/>
    </row>
    <row r="267" spans="2:2" x14ac:dyDescent="0.3">
      <c r="B267" s="178"/>
    </row>
    <row r="270" spans="2:2" x14ac:dyDescent="0.3">
      <c r="B270" s="178"/>
    </row>
    <row r="286" spans="2:2" x14ac:dyDescent="0.3">
      <c r="B286" s="174"/>
    </row>
    <row r="316" spans="2:2" x14ac:dyDescent="0.3">
      <c r="B316" s="166"/>
    </row>
    <row r="317" spans="2:2" x14ac:dyDescent="0.3">
      <c r="B317" s="178"/>
    </row>
    <row r="319" spans="2:2" x14ac:dyDescent="0.3">
      <c r="B319" s="178"/>
    </row>
    <row r="320" spans="2:2" x14ac:dyDescent="0.3">
      <c r="B320" s="178"/>
    </row>
    <row r="321" spans="2:2" x14ac:dyDescent="0.3">
      <c r="B321" s="178"/>
    </row>
    <row r="322" spans="2:2" x14ac:dyDescent="0.3">
      <c r="B322" s="178"/>
    </row>
    <row r="323" spans="2:2" x14ac:dyDescent="0.3">
      <c r="B323" s="178"/>
    </row>
    <row r="324" spans="2:2" x14ac:dyDescent="0.3">
      <c r="B324" s="178"/>
    </row>
    <row r="325" spans="2:2" x14ac:dyDescent="0.3">
      <c r="B325" s="178"/>
    </row>
    <row r="326" spans="2:2" x14ac:dyDescent="0.3">
      <c r="B326" s="178"/>
    </row>
    <row r="327" spans="2:2" x14ac:dyDescent="0.3">
      <c r="B327" s="178"/>
    </row>
    <row r="328" spans="2:2" x14ac:dyDescent="0.3">
      <c r="B328" s="178"/>
    </row>
    <row r="329" spans="2:2" x14ac:dyDescent="0.3">
      <c r="B329" s="178"/>
    </row>
    <row r="330" spans="2:2" x14ac:dyDescent="0.3">
      <c r="B330" s="178"/>
    </row>
    <row r="342" spans="2:2" x14ac:dyDescent="0.3">
      <c r="B342" s="178"/>
    </row>
    <row r="343" spans="2:2" x14ac:dyDescent="0.3">
      <c r="B343" s="178"/>
    </row>
    <row r="344" spans="2:2" x14ac:dyDescent="0.3">
      <c r="B344" s="178"/>
    </row>
    <row r="345" spans="2:2" x14ac:dyDescent="0.3">
      <c r="B345" s="178"/>
    </row>
    <row r="346" spans="2:2" x14ac:dyDescent="0.3">
      <c r="B346" s="178"/>
    </row>
    <row r="347" spans="2:2" x14ac:dyDescent="0.3">
      <c r="B347" s="178"/>
    </row>
    <row r="348" spans="2:2" x14ac:dyDescent="0.3">
      <c r="B348" s="178"/>
    </row>
    <row r="349" spans="2:2" x14ac:dyDescent="0.3">
      <c r="B349" s="178"/>
    </row>
    <row r="350" spans="2:2" x14ac:dyDescent="0.3">
      <c r="B350" s="178"/>
    </row>
    <row r="352" spans="2:2" x14ac:dyDescent="0.3">
      <c r="B352" s="178"/>
    </row>
    <row r="353" spans="2:2" x14ac:dyDescent="0.3">
      <c r="B353" s="178"/>
    </row>
    <row r="354" spans="2:2" x14ac:dyDescent="0.3">
      <c r="B354" s="178"/>
    </row>
    <row r="355" spans="2:2" x14ac:dyDescent="0.3">
      <c r="B355" s="178"/>
    </row>
    <row r="356" spans="2:2" x14ac:dyDescent="0.3">
      <c r="B356" s="178"/>
    </row>
    <row r="358" spans="2:2" x14ac:dyDescent="0.3">
      <c r="B358" s="178"/>
    </row>
    <row r="361" spans="2:2" x14ac:dyDescent="0.3">
      <c r="B361" s="178"/>
    </row>
    <row r="364" spans="2:2" x14ac:dyDescent="0.3">
      <c r="B364" s="178"/>
    </row>
    <row r="365" spans="2:2" x14ac:dyDescent="0.3">
      <c r="B365" s="178"/>
    </row>
    <row r="366" spans="2:2" x14ac:dyDescent="0.3">
      <c r="B366" s="178"/>
    </row>
    <row r="367" spans="2:2" x14ac:dyDescent="0.3">
      <c r="B367" s="178"/>
    </row>
    <row r="368" spans="2:2" x14ac:dyDescent="0.3">
      <c r="B368" s="178"/>
    </row>
    <row r="369" spans="2:2" x14ac:dyDescent="0.3">
      <c r="B369" s="178"/>
    </row>
    <row r="370" spans="2:2" x14ac:dyDescent="0.3">
      <c r="B370" s="178"/>
    </row>
    <row r="371" spans="2:2" x14ac:dyDescent="0.3">
      <c r="B371" s="178"/>
    </row>
    <row r="372" spans="2:2" x14ac:dyDescent="0.3">
      <c r="B372" s="178"/>
    </row>
    <row r="373" spans="2:2" x14ac:dyDescent="0.3">
      <c r="B373" s="178"/>
    </row>
    <row r="374" spans="2:2" x14ac:dyDescent="0.3">
      <c r="B374" s="178"/>
    </row>
    <row r="375" spans="2:2" x14ac:dyDescent="0.3">
      <c r="B375" s="178"/>
    </row>
    <row r="376" spans="2:2" x14ac:dyDescent="0.3">
      <c r="B376" s="178"/>
    </row>
    <row r="377" spans="2:2" x14ac:dyDescent="0.3">
      <c r="B377" s="178"/>
    </row>
    <row r="378" spans="2:2" x14ac:dyDescent="0.3">
      <c r="B378" s="178"/>
    </row>
    <row r="379" spans="2:2" x14ac:dyDescent="0.3">
      <c r="B379" s="178"/>
    </row>
    <row r="380" spans="2:2" x14ac:dyDescent="0.3">
      <c r="B380" s="178"/>
    </row>
    <row r="381" spans="2:2" x14ac:dyDescent="0.3">
      <c r="B381" s="178"/>
    </row>
    <row r="382" spans="2:2" x14ac:dyDescent="0.3">
      <c r="B382" s="178"/>
    </row>
    <row r="386" spans="2:2" x14ac:dyDescent="0.3">
      <c r="B386" s="166"/>
    </row>
    <row r="403" spans="2:2" x14ac:dyDescent="0.3">
      <c r="B403" s="256"/>
    </row>
  </sheetData>
  <protectedRanges>
    <protectedRange sqref="B19 C52:C88 B52 C21 C6:C19 B32:C43 C29:C31 A53:B88 C23:C27 B24:B27" name="Glossary"/>
  </protectedRanges>
  <pageMargins left="0.7" right="0.7" top="0.75" bottom="0.75" header="0.3" footer="0.3"/>
  <pageSetup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workbookViewId="0"/>
  </sheetViews>
  <sheetFormatPr defaultRowHeight="14.5" x14ac:dyDescent="0.25"/>
  <cols>
    <col min="1" max="1" width="0.6328125" customWidth="1"/>
    <col min="2" max="2" width="21.08984375" customWidth="1"/>
    <col min="3" max="3" width="8.453125" customWidth="1"/>
    <col min="4" max="4" width="1.36328125" customWidth="1"/>
    <col min="5" max="5" width="0.36328125" customWidth="1"/>
    <col min="6" max="6" width="2.6328125" customWidth="1"/>
    <col min="7" max="7" width="10.90625" customWidth="1"/>
    <col min="8" max="8" width="0.1796875" customWidth="1"/>
    <col min="9" max="9" width="4.08984375" customWidth="1"/>
    <col min="10" max="10" width="1.81640625" customWidth="1"/>
    <col min="11" max="11" width="12.36328125" customWidth="1"/>
    <col min="12" max="12" width="18.08984375" customWidth="1"/>
    <col min="13" max="13" width="0.26953125" customWidth="1"/>
    <col min="14" max="14" width="0.453125" customWidth="1"/>
    <col min="15" max="15" width="4.6328125" customWidth="1"/>
  </cols>
  <sheetData>
    <row r="1" spans="2:14" s="1" customFormat="1" ht="3.5" customHeight="1" x14ac:dyDescent="0.2"/>
    <row r="2" spans="2:14" s="1" customFormat="1" ht="2.5" customHeight="1" x14ac:dyDescent="0.2">
      <c r="B2" s="62"/>
      <c r="C2" s="62"/>
    </row>
    <row r="3" spans="2:14" s="1" customFormat="1" ht="15.25" customHeight="1" x14ac:dyDescent="0.2">
      <c r="B3" s="62"/>
      <c r="C3" s="62"/>
      <c r="E3" s="68" t="s">
        <v>888</v>
      </c>
      <c r="F3" s="68"/>
      <c r="G3" s="68"/>
      <c r="H3" s="68"/>
      <c r="I3" s="68"/>
      <c r="J3" s="68"/>
      <c r="K3" s="68"/>
      <c r="L3" s="68"/>
      <c r="M3" s="68"/>
      <c r="N3" s="68"/>
    </row>
    <row r="4" spans="2:14" s="1" customFormat="1" ht="7.4" customHeight="1" x14ac:dyDescent="0.2">
      <c r="B4" s="62"/>
      <c r="C4" s="62"/>
    </row>
    <row r="5" spans="2:14" s="1" customFormat="1" ht="2.5" customHeight="1" x14ac:dyDescent="0.2"/>
    <row r="6" spans="2:14" s="1" customFormat="1" ht="22" customHeight="1" x14ac:dyDescent="0.2">
      <c r="B6" s="64" t="s">
        <v>889</v>
      </c>
      <c r="C6" s="64"/>
      <c r="D6" s="64"/>
      <c r="E6" s="64"/>
      <c r="F6" s="64"/>
      <c r="G6" s="64"/>
      <c r="H6" s="64"/>
      <c r="I6" s="64"/>
      <c r="J6" s="64"/>
      <c r="K6" s="64"/>
      <c r="L6" s="64"/>
      <c r="M6" s="64"/>
    </row>
    <row r="7" spans="2:14" s="1" customFormat="1" ht="7.15" customHeight="1" x14ac:dyDescent="0.2"/>
    <row r="8" spans="2:14" s="1" customFormat="1" ht="12.75" customHeight="1" x14ac:dyDescent="0.2">
      <c r="B8" s="58" t="s">
        <v>890</v>
      </c>
      <c r="C8" s="58"/>
      <c r="D8" s="58"/>
      <c r="E8" s="58"/>
      <c r="F8" s="58"/>
      <c r="G8" s="58"/>
      <c r="H8" s="58"/>
      <c r="I8" s="58"/>
      <c r="J8" s="58"/>
      <c r="K8" s="58"/>
      <c r="L8" s="58"/>
      <c r="M8" s="58"/>
    </row>
    <row r="9" spans="2:14" s="1" customFormat="1" ht="1.75" customHeight="1" x14ac:dyDescent="0.2"/>
    <row r="10" spans="2:14" s="1" customFormat="1" ht="2.5" customHeight="1" x14ac:dyDescent="0.2">
      <c r="B10" s="57" t="s">
        <v>890</v>
      </c>
    </row>
    <row r="11" spans="2:14" s="1" customFormat="1" ht="14.25" customHeight="1" x14ac:dyDescent="0.2">
      <c r="B11" s="57"/>
      <c r="C11" s="65">
        <v>44742</v>
      </c>
      <c r="D11" s="65"/>
      <c r="E11" s="65"/>
      <c r="F11" s="65"/>
    </row>
    <row r="12" spans="2:14" s="1" customFormat="1" ht="2.9" customHeight="1" x14ac:dyDescent="0.2">
      <c r="B12" s="57"/>
    </row>
    <row r="13" spans="2:14" s="1" customFormat="1" ht="4.6500000000000004" customHeight="1" x14ac:dyDescent="0.2"/>
    <row r="14" spans="2:14" s="1" customFormat="1" ht="12.75" customHeight="1" x14ac:dyDescent="0.2">
      <c r="B14" s="58" t="s">
        <v>891</v>
      </c>
      <c r="C14" s="58"/>
      <c r="D14" s="58"/>
      <c r="E14" s="58"/>
      <c r="F14" s="58"/>
      <c r="G14" s="58"/>
      <c r="H14" s="58"/>
      <c r="I14" s="58"/>
      <c r="J14" s="58"/>
      <c r="K14" s="58"/>
      <c r="L14" s="58"/>
      <c r="M14" s="58"/>
    </row>
    <row r="15" spans="2:14" s="1" customFormat="1" ht="8.5" customHeight="1" x14ac:dyDescent="0.2"/>
    <row r="16" spans="2:14" s="1" customFormat="1" ht="11.75" customHeight="1" x14ac:dyDescent="0.2">
      <c r="B16" s="59" t="s">
        <v>870</v>
      </c>
      <c r="C16" s="59"/>
      <c r="D16" s="66"/>
      <c r="E16" s="66"/>
      <c r="F16" s="66"/>
      <c r="G16" s="66"/>
      <c r="H16" s="66"/>
      <c r="I16" s="66"/>
      <c r="J16" s="66"/>
      <c r="K16" s="66"/>
      <c r="L16" s="66"/>
    </row>
    <row r="17" spans="2:12" s="1" customFormat="1" ht="9.9" customHeight="1" x14ac:dyDescent="0.2">
      <c r="B17" s="60" t="s">
        <v>871</v>
      </c>
      <c r="C17" s="60"/>
      <c r="D17" s="60" t="s">
        <v>872</v>
      </c>
      <c r="E17" s="60"/>
      <c r="F17" s="60"/>
      <c r="G17" s="60"/>
      <c r="H17" s="60" t="s">
        <v>873</v>
      </c>
      <c r="I17" s="60"/>
      <c r="J17" s="60"/>
      <c r="K17" s="60"/>
      <c r="L17" s="60"/>
    </row>
    <row r="18" spans="2:12" s="1" customFormat="1" ht="9.65" customHeight="1" x14ac:dyDescent="0.2"/>
    <row r="19" spans="2:12" s="1" customFormat="1" ht="11" customHeight="1" x14ac:dyDescent="0.2">
      <c r="B19" s="61" t="s">
        <v>874</v>
      </c>
      <c r="C19" s="61"/>
      <c r="D19" s="61"/>
      <c r="E19" s="61"/>
      <c r="F19" s="66"/>
      <c r="G19" s="66"/>
      <c r="H19" s="67"/>
      <c r="I19" s="67"/>
      <c r="J19" s="67"/>
      <c r="K19" s="67"/>
      <c r="L19" s="67"/>
    </row>
    <row r="20" spans="2:12" s="1" customFormat="1" ht="9.9" customHeight="1" x14ac:dyDescent="0.2">
      <c r="B20" s="63" t="s">
        <v>875</v>
      </c>
      <c r="C20" s="63"/>
      <c r="D20" s="63" t="s">
        <v>876</v>
      </c>
      <c r="E20" s="63"/>
      <c r="F20" s="63"/>
      <c r="G20" s="63"/>
      <c r="H20" s="63" t="s">
        <v>877</v>
      </c>
      <c r="I20" s="63"/>
      <c r="J20" s="63"/>
      <c r="K20" s="63"/>
      <c r="L20" s="63"/>
    </row>
    <row r="21" spans="2:12" s="1" customFormat="1" ht="9.65" customHeight="1" x14ac:dyDescent="0.2"/>
    <row r="22" spans="2:12" s="1" customFormat="1" ht="11" customHeight="1" x14ac:dyDescent="0.2">
      <c r="B22" s="61" t="s">
        <v>878</v>
      </c>
      <c r="C22" s="61"/>
      <c r="D22" s="61"/>
      <c r="E22" s="61"/>
      <c r="F22" s="61"/>
      <c r="G22" s="61"/>
      <c r="H22" s="61"/>
      <c r="I22" s="61"/>
      <c r="J22" s="66"/>
      <c r="K22" s="66"/>
      <c r="L22" s="7"/>
    </row>
    <row r="23" spans="2:12" s="1" customFormat="1" ht="9.9" customHeight="1" x14ac:dyDescent="0.2">
      <c r="B23" s="63" t="s">
        <v>879</v>
      </c>
      <c r="C23" s="63"/>
      <c r="D23" s="63" t="s">
        <v>880</v>
      </c>
      <c r="E23" s="63"/>
      <c r="F23" s="63"/>
      <c r="G23" s="63"/>
      <c r="H23" s="63" t="s">
        <v>881</v>
      </c>
      <c r="I23" s="63"/>
      <c r="J23" s="63"/>
      <c r="K23" s="63"/>
      <c r="L23" s="63"/>
    </row>
    <row r="24" spans="2:12" s="1" customFormat="1" ht="8.9" customHeight="1" x14ac:dyDescent="0.2"/>
    <row r="25" spans="2:12" s="1" customFormat="1" ht="9.9" customHeight="1" x14ac:dyDescent="0.2">
      <c r="B25" s="61" t="s">
        <v>882</v>
      </c>
      <c r="C25" s="61"/>
      <c r="D25" s="61"/>
      <c r="E25" s="67"/>
      <c r="F25" s="67"/>
      <c r="G25" s="67"/>
      <c r="H25" s="67"/>
      <c r="I25" s="67"/>
      <c r="J25" s="67"/>
      <c r="K25" s="67"/>
      <c r="L25" s="67"/>
    </row>
    <row r="26" spans="2:12" s="1" customFormat="1" ht="9.9" customHeight="1" x14ac:dyDescent="0.2">
      <c r="B26" s="63" t="s">
        <v>883</v>
      </c>
      <c r="C26" s="63"/>
      <c r="D26" s="63"/>
      <c r="E26" s="56"/>
      <c r="F26" s="56"/>
      <c r="G26" s="56"/>
      <c r="H26" s="56"/>
      <c r="I26" s="56"/>
      <c r="J26" s="56"/>
      <c r="K26" s="56"/>
      <c r="L26" s="56"/>
    </row>
    <row r="27" spans="2:12" s="1" customFormat="1" ht="7.4" customHeight="1" x14ac:dyDescent="0.2"/>
    <row r="28" spans="2:12" s="1" customFormat="1" ht="9.9" customHeight="1" x14ac:dyDescent="0.2">
      <c r="B28" s="61" t="s">
        <v>884</v>
      </c>
      <c r="C28" s="61"/>
      <c r="D28" s="61"/>
      <c r="E28" s="61"/>
      <c r="F28" s="61"/>
      <c r="G28" s="61"/>
      <c r="H28" s="61"/>
      <c r="I28" s="61"/>
      <c r="J28" s="61"/>
      <c r="K28" s="61"/>
      <c r="L28" s="61"/>
    </row>
    <row r="29" spans="2:12" s="1" customFormat="1" ht="9.9" customHeight="1" x14ac:dyDescent="0.2">
      <c r="B29" s="63" t="s">
        <v>885</v>
      </c>
      <c r="C29" s="63"/>
      <c r="D29" s="63"/>
      <c r="E29" s="63"/>
      <c r="F29" s="63"/>
      <c r="G29" s="63"/>
      <c r="H29" s="63"/>
      <c r="I29" s="63"/>
      <c r="J29" s="63"/>
      <c r="K29" s="63"/>
      <c r="L29" s="63"/>
    </row>
    <row r="30" spans="2:12" s="1" customFormat="1" ht="9.9" customHeight="1" x14ac:dyDescent="0.2">
      <c r="B30" s="63" t="s">
        <v>886</v>
      </c>
      <c r="C30" s="63"/>
      <c r="D30" s="63"/>
      <c r="E30" s="63"/>
      <c r="F30" s="63"/>
      <c r="G30" s="63"/>
      <c r="H30" s="63"/>
      <c r="I30" s="63"/>
      <c r="J30" s="63"/>
      <c r="K30" s="63"/>
      <c r="L30" s="63"/>
    </row>
    <row r="31" spans="2:12" s="1" customFormat="1" ht="9.9" customHeight="1" x14ac:dyDescent="0.2">
      <c r="B31" s="63" t="s">
        <v>887</v>
      </c>
      <c r="C31" s="63"/>
      <c r="D31" s="63"/>
      <c r="E31" s="63"/>
      <c r="F31" s="63"/>
      <c r="G31" s="63"/>
      <c r="H31" s="63"/>
      <c r="I31" s="63"/>
      <c r="J31" s="63"/>
      <c r="K31" s="63"/>
      <c r="L31" s="63"/>
    </row>
    <row r="32" spans="2:12" s="1" customFormat="1" ht="19.149999999999999" customHeight="1" x14ac:dyDescent="0.2"/>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4.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26953125" customWidth="1"/>
    <col min="15" max="15" width="0.36328125" customWidth="1"/>
    <col min="16" max="16" width="4.6328125" customWidth="1"/>
  </cols>
  <sheetData>
    <row r="1" spans="2:14" s="1" customFormat="1" ht="6" customHeight="1" x14ac:dyDescent="0.2"/>
    <row r="2" spans="2:14" s="1" customFormat="1" ht="15.25" customHeight="1" x14ac:dyDescent="0.2">
      <c r="B2" s="62"/>
      <c r="C2" s="62"/>
      <c r="D2" s="68" t="s">
        <v>888</v>
      </c>
      <c r="E2" s="68"/>
      <c r="F2" s="68"/>
      <c r="G2" s="68"/>
      <c r="H2" s="68"/>
      <c r="I2" s="68"/>
    </row>
    <row r="3" spans="2:14" s="1" customFormat="1" ht="9.9" customHeight="1" x14ac:dyDescent="0.2">
      <c r="B3" s="62"/>
      <c r="C3" s="62"/>
    </row>
    <row r="4" spans="2:14" s="1" customFormat="1" ht="1.75" customHeight="1" x14ac:dyDescent="0.2"/>
    <row r="5" spans="2:14" s="1" customFormat="1" ht="22" customHeight="1" x14ac:dyDescent="0.2">
      <c r="B5" s="64" t="s">
        <v>924</v>
      </c>
      <c r="C5" s="64"/>
      <c r="D5" s="64"/>
      <c r="E5" s="64"/>
      <c r="F5" s="64"/>
      <c r="G5" s="64"/>
      <c r="H5" s="64"/>
      <c r="I5" s="64"/>
      <c r="J5" s="64"/>
    </row>
    <row r="6" spans="2:14" s="1" customFormat="1" ht="3.5" customHeight="1" x14ac:dyDescent="0.2"/>
    <row r="7" spans="2:14" s="1" customFormat="1" ht="12.75" customHeight="1" x14ac:dyDescent="0.2">
      <c r="B7" s="58" t="s">
        <v>925</v>
      </c>
      <c r="C7" s="58"/>
      <c r="D7" s="58"/>
      <c r="E7" s="58"/>
      <c r="F7" s="58"/>
      <c r="G7" s="58"/>
      <c r="H7" s="58"/>
      <c r="I7" s="58"/>
      <c r="J7" s="58"/>
      <c r="K7" s="58"/>
      <c r="L7" s="58"/>
      <c r="M7" s="58"/>
      <c r="N7" s="58"/>
    </row>
    <row r="8" spans="2:14" s="1" customFormat="1" ht="2.9" customHeight="1" x14ac:dyDescent="0.2"/>
    <row r="9" spans="2:14" s="1" customFormat="1" ht="22.4" customHeight="1" x14ac:dyDescent="0.2">
      <c r="B9" s="10" t="s">
        <v>892</v>
      </c>
      <c r="C9" s="10" t="s">
        <v>893</v>
      </c>
      <c r="D9" s="10" t="s">
        <v>894</v>
      </c>
      <c r="E9" s="71" t="s">
        <v>895</v>
      </c>
      <c r="F9" s="71"/>
      <c r="G9" s="11" t="s">
        <v>896</v>
      </c>
      <c r="H9" s="10" t="s">
        <v>897</v>
      </c>
      <c r="I9" s="11" t="s">
        <v>898</v>
      </c>
      <c r="J9" s="10" t="s">
        <v>899</v>
      </c>
      <c r="K9" s="11" t="s">
        <v>900</v>
      </c>
      <c r="L9" s="11" t="s">
        <v>901</v>
      </c>
      <c r="M9" s="11" t="s">
        <v>902</v>
      </c>
      <c r="N9" s="11" t="s">
        <v>918</v>
      </c>
    </row>
    <row r="10" spans="2:14" s="1" customFormat="1" ht="7.4" customHeight="1" x14ac:dyDescent="0.2">
      <c r="B10" s="12" t="s">
        <v>903</v>
      </c>
      <c r="C10" s="12" t="s">
        <v>904</v>
      </c>
      <c r="D10" s="13">
        <v>2500000000</v>
      </c>
      <c r="E10" s="69">
        <v>43521</v>
      </c>
      <c r="F10" s="69"/>
      <c r="G10" s="14">
        <v>46078</v>
      </c>
      <c r="H10" s="12" t="s">
        <v>1</v>
      </c>
      <c r="I10" s="12" t="s">
        <v>905</v>
      </c>
      <c r="J10" s="15">
        <v>5.0000000000000001E-3</v>
      </c>
      <c r="K10" s="12" t="s">
        <v>906</v>
      </c>
      <c r="L10" s="12" t="s">
        <v>907</v>
      </c>
      <c r="M10" s="16">
        <v>3.6602739726027398</v>
      </c>
      <c r="N10" s="12" t="s">
        <v>919</v>
      </c>
    </row>
    <row r="11" spans="2:14" s="1" customFormat="1" ht="7.4" customHeight="1" x14ac:dyDescent="0.2">
      <c r="B11" s="12" t="s">
        <v>908</v>
      </c>
      <c r="C11" s="12" t="s">
        <v>909</v>
      </c>
      <c r="D11" s="13">
        <v>2500000000</v>
      </c>
      <c r="E11" s="69">
        <v>43521</v>
      </c>
      <c r="F11" s="69"/>
      <c r="G11" s="14">
        <v>47174</v>
      </c>
      <c r="H11" s="12" t="s">
        <v>1</v>
      </c>
      <c r="I11" s="12" t="s">
        <v>905</v>
      </c>
      <c r="J11" s="15">
        <v>8.5000000000000006E-3</v>
      </c>
      <c r="K11" s="12" t="s">
        <v>906</v>
      </c>
      <c r="L11" s="12" t="s">
        <v>907</v>
      </c>
      <c r="M11" s="16">
        <v>6.6630136986301398</v>
      </c>
      <c r="N11" s="12" t="s">
        <v>920</v>
      </c>
    </row>
    <row r="12" spans="2:14" s="1" customFormat="1" ht="7.4" customHeight="1" x14ac:dyDescent="0.2">
      <c r="B12" s="12" t="s">
        <v>910</v>
      </c>
      <c r="C12" s="12" t="s">
        <v>911</v>
      </c>
      <c r="D12" s="13">
        <v>2500000000</v>
      </c>
      <c r="E12" s="69">
        <v>43971</v>
      </c>
      <c r="F12" s="69"/>
      <c r="G12" s="14">
        <v>46527</v>
      </c>
      <c r="H12" s="12" t="s">
        <v>1</v>
      </c>
      <c r="I12" s="12" t="s">
        <v>905</v>
      </c>
      <c r="J12" s="15">
        <v>1E-4</v>
      </c>
      <c r="K12" s="12" t="s">
        <v>906</v>
      </c>
      <c r="L12" s="12" t="s">
        <v>912</v>
      </c>
      <c r="M12" s="16">
        <v>4.89041095890411</v>
      </c>
      <c r="N12" s="12" t="s">
        <v>921</v>
      </c>
    </row>
    <row r="13" spans="2:14" s="1" customFormat="1" ht="7.4" customHeight="1" x14ac:dyDescent="0.2">
      <c r="B13" s="12" t="s">
        <v>913</v>
      </c>
      <c r="C13" s="12" t="s">
        <v>914</v>
      </c>
      <c r="D13" s="13">
        <v>2500000000</v>
      </c>
      <c r="E13" s="69">
        <v>43971</v>
      </c>
      <c r="F13" s="69"/>
      <c r="G13" s="14">
        <v>47623</v>
      </c>
      <c r="H13" s="12" t="s">
        <v>1</v>
      </c>
      <c r="I13" s="12" t="s">
        <v>905</v>
      </c>
      <c r="J13" s="15">
        <v>6.9999999999999999E-4</v>
      </c>
      <c r="K13" s="12" t="s">
        <v>906</v>
      </c>
      <c r="L13" s="12" t="s">
        <v>912</v>
      </c>
      <c r="M13" s="16">
        <v>7.8931506849315101</v>
      </c>
      <c r="N13" s="12" t="s">
        <v>922</v>
      </c>
    </row>
    <row r="14" spans="2:14" s="1" customFormat="1" ht="7.4" customHeight="1" x14ac:dyDescent="0.2">
      <c r="B14" s="12" t="s">
        <v>915</v>
      </c>
      <c r="C14" s="12" t="s">
        <v>916</v>
      </c>
      <c r="D14" s="13">
        <v>1500000000</v>
      </c>
      <c r="E14" s="69">
        <v>44175</v>
      </c>
      <c r="F14" s="69"/>
      <c r="G14" s="14">
        <v>46731</v>
      </c>
      <c r="H14" s="12" t="s">
        <v>1</v>
      </c>
      <c r="I14" s="12" t="s">
        <v>905</v>
      </c>
      <c r="J14" s="15">
        <v>1E-4</v>
      </c>
      <c r="K14" s="12" t="s">
        <v>906</v>
      </c>
      <c r="L14" s="12" t="s">
        <v>917</v>
      </c>
      <c r="M14" s="16">
        <v>5.4493150684931502</v>
      </c>
      <c r="N14" s="12" t="s">
        <v>923</v>
      </c>
    </row>
    <row r="15" spans="2:14" s="1" customFormat="1" ht="9.9" customHeight="1" x14ac:dyDescent="0.2">
      <c r="B15" s="17"/>
      <c r="C15" s="18"/>
      <c r="D15" s="19">
        <v>11500000000</v>
      </c>
      <c r="E15" s="70"/>
      <c r="F15" s="70"/>
      <c r="G15" s="17"/>
      <c r="H15" s="17"/>
      <c r="I15" s="17"/>
      <c r="J15" s="17"/>
      <c r="K15" s="17"/>
      <c r="L15" s="17"/>
      <c r="M15" s="17"/>
      <c r="N15" s="17"/>
    </row>
    <row r="16" spans="2:14" s="1" customFormat="1" ht="3.9" customHeight="1" x14ac:dyDescent="0.2"/>
    <row r="17" spans="2:15" s="1" customFormat="1" ht="13.15" customHeight="1" x14ac:dyDescent="0.2">
      <c r="B17" s="58" t="s">
        <v>926</v>
      </c>
      <c r="C17" s="58"/>
      <c r="D17" s="58"/>
      <c r="E17" s="58"/>
      <c r="F17" s="58"/>
      <c r="G17" s="58"/>
      <c r="H17" s="58"/>
      <c r="I17" s="58"/>
      <c r="J17" s="58"/>
      <c r="K17" s="58"/>
      <c r="L17" s="58"/>
      <c r="M17" s="58"/>
      <c r="N17" s="58"/>
      <c r="O17" s="58"/>
    </row>
    <row r="18" spans="2:15" s="1" customFormat="1" ht="1.75" customHeight="1" x14ac:dyDescent="0.2"/>
    <row r="19" spans="2:15" s="1" customFormat="1" ht="10.65" customHeight="1" x14ac:dyDescent="0.2">
      <c r="B19" s="8" t="s">
        <v>927</v>
      </c>
      <c r="F19" s="72">
        <v>11500000000</v>
      </c>
      <c r="G19" s="72"/>
    </row>
    <row r="20" spans="2:15" s="1" customFormat="1" ht="10.65" customHeight="1" x14ac:dyDescent="0.2">
      <c r="B20" s="63" t="s">
        <v>928</v>
      </c>
      <c r="C20" s="63"/>
      <c r="F20" s="20"/>
      <c r="G20" s="21">
        <v>3.1217391304347798E-3</v>
      </c>
    </row>
    <row r="21" spans="2:15" s="1" customFormat="1" ht="9.25" customHeight="1" x14ac:dyDescent="0.2">
      <c r="B21" s="63" t="s">
        <v>929</v>
      </c>
      <c r="C21" s="63"/>
      <c r="F21" s="22"/>
      <c r="G21" s="23">
        <v>5.7340083382966096</v>
      </c>
    </row>
    <row r="22" spans="2:15" s="1" customFormat="1" ht="1.4" customHeight="1" x14ac:dyDescent="0.2">
      <c r="B22" s="63"/>
      <c r="C22" s="63"/>
    </row>
    <row r="23" spans="2:15" s="1" customFormat="1" ht="10.65" customHeight="1" x14ac:dyDescent="0.2">
      <c r="B23" s="24" t="s">
        <v>930</v>
      </c>
    </row>
    <row r="24" spans="2:15" s="1" customFormat="1" ht="15.65" customHeight="1" x14ac:dyDescent="0.2"/>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4.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6" customHeight="1" x14ac:dyDescent="0.2">
      <c r="B1" s="62"/>
    </row>
    <row r="2" spans="2:6" s="1" customFormat="1" ht="15.25" customHeight="1" x14ac:dyDescent="0.2">
      <c r="B2" s="62"/>
      <c r="C2" s="68" t="s">
        <v>888</v>
      </c>
      <c r="D2" s="68"/>
      <c r="E2" s="68"/>
      <c r="F2" s="68"/>
    </row>
    <row r="3" spans="2:6" s="1" customFormat="1" ht="5" customHeight="1" x14ac:dyDescent="0.2">
      <c r="B3" s="62"/>
    </row>
    <row r="4" spans="2:6" s="1" customFormat="1" ht="2.9" customHeight="1" x14ac:dyDescent="0.2"/>
    <row r="5" spans="2:6" s="1" customFormat="1" ht="22" customHeight="1" x14ac:dyDescent="0.2">
      <c r="B5" s="64" t="s">
        <v>944</v>
      </c>
      <c r="C5" s="64"/>
      <c r="D5" s="64"/>
      <c r="E5" s="64"/>
      <c r="F5" s="64"/>
    </row>
    <row r="6" spans="2:6" s="1" customFormat="1" ht="6.4" customHeight="1" x14ac:dyDescent="0.2"/>
    <row r="7" spans="2:6" s="1" customFormat="1" ht="12.75" customHeight="1" x14ac:dyDescent="0.2">
      <c r="B7" s="73" t="s">
        <v>945</v>
      </c>
      <c r="C7" s="73"/>
      <c r="D7" s="73"/>
      <c r="E7" s="73"/>
      <c r="F7" s="73"/>
    </row>
    <row r="8" spans="2:6" s="1" customFormat="1" ht="8.5" customHeight="1" x14ac:dyDescent="0.2"/>
    <row r="9" spans="2:6" s="1" customFormat="1" ht="10.65" customHeight="1" x14ac:dyDescent="0.2">
      <c r="B9" s="6" t="s">
        <v>931</v>
      </c>
      <c r="C9" s="25" t="s">
        <v>932</v>
      </c>
      <c r="D9" s="25" t="s">
        <v>933</v>
      </c>
      <c r="E9" s="25" t="s">
        <v>934</v>
      </c>
    </row>
    <row r="10" spans="2:6" s="1" customFormat="1" ht="9.9" customHeight="1" x14ac:dyDescent="0.2">
      <c r="B10" s="8" t="s">
        <v>935</v>
      </c>
      <c r="C10" s="26" t="s">
        <v>936</v>
      </c>
      <c r="D10" s="26" t="s">
        <v>937</v>
      </c>
      <c r="E10" s="26" t="s">
        <v>938</v>
      </c>
    </row>
    <row r="11" spans="2:6" s="1" customFormat="1" ht="9.9" customHeight="1" x14ac:dyDescent="0.2">
      <c r="B11" s="8" t="s">
        <v>939</v>
      </c>
      <c r="C11" s="26" t="s">
        <v>940</v>
      </c>
      <c r="D11" s="26" t="s">
        <v>937</v>
      </c>
      <c r="E11" s="26" t="s">
        <v>941</v>
      </c>
    </row>
    <row r="12" spans="2:6" s="1" customFormat="1" ht="9.9" customHeight="1" x14ac:dyDescent="0.2">
      <c r="B12" s="8" t="s">
        <v>942</v>
      </c>
      <c r="C12" s="26" t="s">
        <v>936</v>
      </c>
      <c r="D12" s="26" t="s">
        <v>937</v>
      </c>
      <c r="E12" s="26" t="s">
        <v>943</v>
      </c>
    </row>
    <row r="13" spans="2:6" s="1" customFormat="1" ht="19.149999999999999" customHeight="1" x14ac:dyDescent="0.2"/>
    <row r="14" spans="2:6" s="1" customFormat="1" ht="12.75" customHeight="1" x14ac:dyDescent="0.2">
      <c r="B14" s="73" t="s">
        <v>946</v>
      </c>
      <c r="C14" s="73"/>
      <c r="D14" s="73"/>
      <c r="E14" s="73"/>
      <c r="F14" s="73"/>
    </row>
    <row r="15" spans="2:6" s="1" customFormat="1" ht="10.65" customHeight="1" x14ac:dyDescent="0.2"/>
    <row r="16" spans="2:6" s="1" customFormat="1" ht="10.65" customHeight="1" x14ac:dyDescent="0.2">
      <c r="B16" s="6" t="s">
        <v>931</v>
      </c>
      <c r="C16" s="25" t="s">
        <v>932</v>
      </c>
      <c r="D16" s="25" t="s">
        <v>933</v>
      </c>
    </row>
    <row r="17" spans="2:4" s="1" customFormat="1" ht="9.9" customHeight="1" x14ac:dyDescent="0.2">
      <c r="B17" s="8" t="s">
        <v>935</v>
      </c>
      <c r="C17" s="26" t="s">
        <v>936</v>
      </c>
      <c r="D17" s="26" t="s">
        <v>937</v>
      </c>
    </row>
    <row r="18" spans="2:4" s="1" customFormat="1" ht="9.9" customHeight="1" x14ac:dyDescent="0.2">
      <c r="B18" s="8" t="s">
        <v>939</v>
      </c>
      <c r="C18" s="26" t="s">
        <v>940</v>
      </c>
      <c r="D18" s="26" t="s">
        <v>937</v>
      </c>
    </row>
    <row r="19" spans="2:4" s="1" customFormat="1" ht="9.9" customHeight="1" x14ac:dyDescent="0.2">
      <c r="B19" s="8" t="s">
        <v>942</v>
      </c>
      <c r="C19" s="26" t="s">
        <v>936</v>
      </c>
      <c r="D19" s="26" t="s">
        <v>937</v>
      </c>
    </row>
    <row r="20" spans="2:4" s="1" customFormat="1" ht="19.149999999999999"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workbookViewId="0"/>
  </sheetViews>
  <sheetFormatPr defaultRowHeight="14.5" x14ac:dyDescent="0.25"/>
  <cols>
    <col min="1" max="1" width="0.453125" customWidth="1"/>
    <col min="2" max="2" width="0.26953125" customWidth="1"/>
    <col min="3" max="3" width="62.6328125" customWidth="1"/>
    <col min="4" max="4" width="0.81640625" customWidth="1"/>
    <col min="5" max="6" width="0.26953125" customWidth="1"/>
    <col min="7" max="7" width="0.453125" customWidth="1"/>
    <col min="8" max="8" width="0.36328125" customWidth="1"/>
    <col min="9" max="9" width="0.90625" customWidth="1"/>
    <col min="10" max="10" width="0.26953125" customWidth="1"/>
    <col min="11" max="11" width="0.453125" customWidth="1"/>
    <col min="12" max="12" width="0.7265625" customWidth="1"/>
    <col min="13" max="13" width="0.6328125" customWidth="1"/>
    <col min="14" max="14" width="1.1796875" customWidth="1"/>
    <col min="15" max="15" width="0.36328125" customWidth="1"/>
    <col min="16" max="16" width="0.54296875" customWidth="1"/>
    <col min="17" max="17" width="4" customWidth="1"/>
    <col min="18" max="18" width="7.453125" customWidth="1"/>
    <col min="19" max="19" width="0.26953125" customWidth="1"/>
  </cols>
  <sheetData>
    <row r="1" spans="3:20" s="1" customFormat="1" ht="6" customHeight="1" x14ac:dyDescent="0.2">
      <c r="C1" s="62"/>
    </row>
    <row r="2" spans="3:20" s="1" customFormat="1" ht="15.25" customHeight="1" x14ac:dyDescent="0.2">
      <c r="C2" s="62"/>
    </row>
    <row r="3" spans="3:20" s="1" customFormat="1" ht="3.9" customHeight="1" x14ac:dyDescent="0.2">
      <c r="C3" s="62"/>
      <c r="D3" s="75"/>
      <c r="E3" s="75"/>
      <c r="F3" s="75"/>
      <c r="G3" s="75"/>
      <c r="H3" s="75"/>
      <c r="I3" s="75"/>
      <c r="J3" s="75"/>
      <c r="K3" s="75"/>
      <c r="L3" s="75"/>
      <c r="M3" s="75"/>
      <c r="N3" s="75"/>
      <c r="O3" s="75"/>
      <c r="P3" s="75"/>
      <c r="Q3" s="75"/>
    </row>
    <row r="4" spans="3:20" s="1" customFormat="1" ht="7.4" customHeight="1" x14ac:dyDescent="0.2">
      <c r="D4" s="75"/>
      <c r="E4" s="75"/>
      <c r="F4" s="75"/>
      <c r="G4" s="75"/>
      <c r="H4" s="75"/>
      <c r="I4" s="75"/>
      <c r="J4" s="75"/>
      <c r="K4" s="75"/>
      <c r="L4" s="75"/>
      <c r="M4" s="75"/>
      <c r="N4" s="75"/>
      <c r="O4" s="75"/>
      <c r="P4" s="75"/>
      <c r="Q4" s="75"/>
    </row>
    <row r="5" spans="3:20" s="1" customFormat="1" ht="22" customHeight="1" x14ac:dyDescent="0.2">
      <c r="C5" s="64" t="s">
        <v>953</v>
      </c>
      <c r="D5" s="64"/>
      <c r="E5" s="64"/>
      <c r="F5" s="64"/>
      <c r="G5" s="64"/>
      <c r="H5" s="64"/>
      <c r="I5" s="64"/>
      <c r="J5" s="64"/>
      <c r="K5" s="64"/>
      <c r="L5" s="64"/>
      <c r="M5" s="64"/>
      <c r="N5" s="64"/>
      <c r="O5" s="64"/>
      <c r="P5" s="64"/>
      <c r="Q5" s="64"/>
      <c r="R5" s="64"/>
      <c r="S5" s="64"/>
    </row>
    <row r="6" spans="3:20" s="1" customFormat="1" ht="9.65" customHeight="1" x14ac:dyDescent="0.2">
      <c r="C6" s="8" t="s">
        <v>954</v>
      </c>
    </row>
    <row r="7" spans="3:20" s="1" customFormat="1" ht="3.9" customHeight="1" x14ac:dyDescent="0.2"/>
    <row r="8" spans="3:20" s="1" customFormat="1" ht="12.75" customHeight="1" x14ac:dyDescent="0.2">
      <c r="C8" s="58" t="s">
        <v>955</v>
      </c>
      <c r="D8" s="58"/>
      <c r="E8" s="58"/>
      <c r="F8" s="58"/>
      <c r="G8" s="58"/>
      <c r="H8" s="58"/>
      <c r="I8" s="58"/>
      <c r="J8" s="58"/>
      <c r="K8" s="58"/>
      <c r="L8" s="58"/>
      <c r="M8" s="58"/>
      <c r="N8" s="58"/>
      <c r="O8" s="58"/>
      <c r="P8" s="58"/>
      <c r="Q8" s="58"/>
      <c r="R8" s="58"/>
      <c r="S8" s="58"/>
    </row>
    <row r="9" spans="3:20" s="1" customFormat="1" ht="2.9" customHeight="1" x14ac:dyDescent="0.2"/>
    <row r="10" spans="3:20" s="1" customFormat="1" ht="10.65" customHeight="1" x14ac:dyDescent="0.2">
      <c r="C10" s="63" t="s">
        <v>956</v>
      </c>
      <c r="D10" s="63"/>
      <c r="F10" s="72">
        <v>11500000000</v>
      </c>
      <c r="G10" s="72"/>
      <c r="H10" s="72"/>
      <c r="I10" s="72"/>
      <c r="J10" s="72"/>
      <c r="K10" s="72"/>
      <c r="L10" s="72"/>
      <c r="M10" s="72"/>
      <c r="N10" s="72"/>
      <c r="O10" s="72"/>
      <c r="P10" s="72"/>
      <c r="Q10" s="72"/>
      <c r="R10" s="72"/>
      <c r="T10" s="24" t="s">
        <v>957</v>
      </c>
    </row>
    <row r="11" spans="3:20" s="1" customFormat="1" ht="4.6500000000000004" customHeight="1" x14ac:dyDescent="0.2"/>
    <row r="12" spans="3:20" s="1" customFormat="1" ht="10.65" customHeight="1" x14ac:dyDescent="0.2">
      <c r="C12" s="63" t="s">
        <v>959</v>
      </c>
      <c r="D12" s="63"/>
      <c r="F12" s="72">
        <v>15240329765.9601</v>
      </c>
      <c r="G12" s="72"/>
      <c r="H12" s="72"/>
      <c r="I12" s="72"/>
      <c r="J12" s="72"/>
      <c r="K12" s="72"/>
      <c r="L12" s="72"/>
      <c r="M12" s="72"/>
      <c r="N12" s="72"/>
      <c r="O12" s="72"/>
      <c r="P12" s="72"/>
      <c r="Q12" s="72"/>
      <c r="R12" s="72"/>
      <c r="T12" s="28" t="s">
        <v>958</v>
      </c>
    </row>
    <row r="13" spans="3:20" s="1" customFormat="1" ht="4.6500000000000004" customHeight="1" x14ac:dyDescent="0.2"/>
    <row r="14" spans="3:20" s="1" customFormat="1" ht="9.9" customHeight="1" x14ac:dyDescent="0.2">
      <c r="C14" s="63" t="s">
        <v>960</v>
      </c>
      <c r="D14" s="63"/>
      <c r="F14" s="72">
        <v>91500000</v>
      </c>
      <c r="G14" s="72"/>
      <c r="H14" s="72"/>
      <c r="I14" s="72"/>
      <c r="J14" s="72"/>
      <c r="K14" s="72"/>
      <c r="L14" s="72"/>
      <c r="M14" s="72"/>
      <c r="N14" s="72"/>
      <c r="O14" s="72"/>
      <c r="P14" s="72"/>
      <c r="Q14" s="72"/>
      <c r="R14" s="72"/>
      <c r="T14" s="28" t="s">
        <v>961</v>
      </c>
    </row>
    <row r="15" spans="3:20" s="1" customFormat="1" ht="5" customHeight="1" x14ac:dyDescent="0.2"/>
    <row r="16" spans="3:20" s="1" customFormat="1" ht="9.9" customHeight="1" x14ac:dyDescent="0.2">
      <c r="C16" s="63" t="s">
        <v>962</v>
      </c>
      <c r="D16" s="63"/>
      <c r="F16" s="72">
        <v>661746185.36000001</v>
      </c>
      <c r="G16" s="72"/>
      <c r="H16" s="72"/>
      <c r="I16" s="72"/>
      <c r="J16" s="72"/>
      <c r="K16" s="72"/>
      <c r="L16" s="72"/>
      <c r="M16" s="72"/>
      <c r="N16" s="72"/>
      <c r="O16" s="72"/>
      <c r="P16" s="72"/>
      <c r="Q16" s="72"/>
      <c r="R16" s="72"/>
      <c r="T16" s="28" t="s">
        <v>963</v>
      </c>
    </row>
    <row r="17" spans="2:20" s="1" customFormat="1" ht="5" customHeight="1" x14ac:dyDescent="0.2"/>
    <row r="18" spans="2:20" s="1" customFormat="1" ht="10.65" customHeight="1" x14ac:dyDescent="0.2">
      <c r="C18" s="63" t="s">
        <v>964</v>
      </c>
      <c r="D18" s="63"/>
      <c r="F18" s="79">
        <v>0.390745734897403</v>
      </c>
      <c r="G18" s="79"/>
      <c r="H18" s="79"/>
      <c r="I18" s="79"/>
      <c r="J18" s="79"/>
      <c r="K18" s="79"/>
      <c r="L18" s="79"/>
      <c r="M18" s="79"/>
      <c r="N18" s="79"/>
      <c r="O18" s="79"/>
      <c r="P18" s="79"/>
      <c r="Q18" s="79"/>
      <c r="R18" s="79"/>
    </row>
    <row r="19" spans="2:20" s="1" customFormat="1" ht="10.65" customHeight="1" x14ac:dyDescent="0.2"/>
    <row r="20" spans="2:20" s="1" customFormat="1" ht="12.75" customHeight="1" x14ac:dyDescent="0.2">
      <c r="B20" s="58" t="s">
        <v>965</v>
      </c>
      <c r="C20" s="58"/>
      <c r="D20" s="58"/>
      <c r="E20" s="58"/>
      <c r="F20" s="58"/>
      <c r="G20" s="58"/>
      <c r="H20" s="58"/>
      <c r="I20" s="58"/>
      <c r="J20" s="58"/>
      <c r="K20" s="58"/>
      <c r="L20" s="58"/>
      <c r="M20" s="58"/>
      <c r="N20" s="58"/>
      <c r="O20" s="58"/>
      <c r="P20" s="58"/>
      <c r="Q20" s="58"/>
      <c r="R20" s="58"/>
    </row>
    <row r="21" spans="2:20" s="1" customFormat="1" ht="3.9" customHeight="1" x14ac:dyDescent="0.2"/>
    <row r="22" spans="2:20" s="1" customFormat="1" ht="9.9" customHeight="1" x14ac:dyDescent="0.2">
      <c r="C22" s="8" t="s">
        <v>947</v>
      </c>
      <c r="D22" s="27"/>
      <c r="E22" s="72">
        <v>12206565095.882099</v>
      </c>
      <c r="F22" s="72"/>
      <c r="G22" s="72"/>
      <c r="H22" s="72"/>
      <c r="I22" s="72"/>
      <c r="J22" s="72"/>
      <c r="K22" s="72"/>
      <c r="L22" s="72"/>
      <c r="M22" s="72"/>
      <c r="N22" s="72"/>
      <c r="O22" s="72"/>
      <c r="P22" s="72"/>
      <c r="Q22" s="72"/>
      <c r="R22" s="72"/>
      <c r="T22" s="28" t="s">
        <v>966</v>
      </c>
    </row>
    <row r="23" spans="2:20" s="1" customFormat="1" ht="6.4" customHeight="1" x14ac:dyDescent="0.2">
      <c r="C23" s="2"/>
      <c r="D23" s="27"/>
      <c r="E23" s="77"/>
      <c r="F23" s="77"/>
      <c r="G23" s="77"/>
      <c r="H23" s="77"/>
      <c r="I23" s="77"/>
      <c r="J23" s="77"/>
      <c r="K23" s="77"/>
      <c r="L23" s="77"/>
      <c r="M23" s="77"/>
      <c r="N23" s="77"/>
      <c r="O23" s="77"/>
      <c r="P23" s="77"/>
      <c r="Q23" s="77"/>
      <c r="R23" s="77"/>
    </row>
    <row r="24" spans="2:20" s="1" customFormat="1" ht="9.65" customHeight="1" x14ac:dyDescent="0.2">
      <c r="C24" s="63" t="s">
        <v>948</v>
      </c>
      <c r="D24" s="63"/>
      <c r="E24" s="63"/>
      <c r="F24" s="63"/>
      <c r="G24" s="63"/>
      <c r="H24" s="63"/>
      <c r="I24" s="27"/>
      <c r="J24" s="79">
        <v>1.06144044312018</v>
      </c>
      <c r="K24" s="79"/>
      <c r="L24" s="79"/>
      <c r="M24" s="79"/>
      <c r="N24" s="79"/>
      <c r="O24" s="79"/>
      <c r="P24" s="79"/>
      <c r="Q24" s="79"/>
      <c r="R24" s="79"/>
      <c r="T24" s="83" t="s">
        <v>967</v>
      </c>
    </row>
    <row r="25" spans="2:20" s="1" customFormat="1" ht="6" customHeight="1" x14ac:dyDescent="0.2">
      <c r="C25" s="2"/>
      <c r="D25" s="27"/>
      <c r="E25" s="77"/>
      <c r="F25" s="77"/>
      <c r="G25" s="77"/>
      <c r="H25" s="77"/>
      <c r="I25" s="77"/>
      <c r="J25" s="77"/>
      <c r="K25" s="77"/>
      <c r="L25" s="77"/>
      <c r="M25" s="77"/>
      <c r="N25" s="77"/>
      <c r="O25" s="77"/>
      <c r="P25" s="77"/>
      <c r="Q25" s="77"/>
      <c r="R25" s="77"/>
      <c r="T25" s="83"/>
    </row>
    <row r="26" spans="2:20" s="1" customFormat="1" ht="9.9" customHeight="1" x14ac:dyDescent="0.2">
      <c r="C26" s="3" t="s">
        <v>949</v>
      </c>
      <c r="D26" s="27"/>
      <c r="E26" s="78" t="s">
        <v>950</v>
      </c>
      <c r="F26" s="78"/>
      <c r="G26" s="78"/>
      <c r="H26" s="78"/>
      <c r="I26" s="78"/>
      <c r="J26" s="78"/>
      <c r="K26" s="78"/>
      <c r="L26" s="78"/>
      <c r="M26" s="78"/>
      <c r="N26" s="78"/>
      <c r="O26" s="78"/>
      <c r="P26" s="78"/>
      <c r="Q26" s="78"/>
      <c r="R26" s="78"/>
      <c r="T26" s="83"/>
    </row>
    <row r="27" spans="2:20" s="1" customFormat="1" ht="8.5" customHeight="1" x14ac:dyDescent="0.2"/>
    <row r="28" spans="2:20" s="1" customFormat="1" ht="12.75" customHeight="1" x14ac:dyDescent="0.2">
      <c r="C28" s="58" t="s">
        <v>968</v>
      </c>
      <c r="D28" s="58"/>
      <c r="E28" s="58"/>
      <c r="F28" s="58"/>
      <c r="G28" s="58"/>
      <c r="H28" s="58"/>
      <c r="I28" s="58"/>
      <c r="J28" s="58"/>
      <c r="K28" s="58"/>
      <c r="L28" s="58"/>
      <c r="M28" s="58"/>
      <c r="N28" s="58"/>
      <c r="O28" s="58"/>
      <c r="P28" s="58"/>
      <c r="Q28" s="58"/>
      <c r="R28" s="58"/>
      <c r="S28" s="58"/>
    </row>
    <row r="29" spans="2:20" s="1" customFormat="1" ht="2.5" customHeight="1" x14ac:dyDescent="0.2"/>
    <row r="30" spans="2:20" s="1" customFormat="1" ht="9.9" customHeight="1" x14ac:dyDescent="0.2">
      <c r="C30" s="63" t="s">
        <v>969</v>
      </c>
      <c r="D30" s="63"/>
      <c r="F30" s="72">
        <v>92272856.584999993</v>
      </c>
      <c r="G30" s="72"/>
      <c r="H30" s="72"/>
      <c r="I30" s="72"/>
      <c r="J30" s="72"/>
      <c r="K30" s="72"/>
      <c r="L30" s="72"/>
      <c r="M30" s="72"/>
      <c r="N30" s="72"/>
      <c r="O30" s="72"/>
      <c r="P30" s="72"/>
      <c r="Q30" s="72"/>
      <c r="R30" s="72"/>
      <c r="T30" s="28" t="s">
        <v>970</v>
      </c>
    </row>
    <row r="31" spans="2:20" s="1" customFormat="1" ht="3.9" customHeight="1" x14ac:dyDescent="0.2"/>
    <row r="32" spans="2:20" s="1" customFormat="1" ht="10.65" customHeight="1" x14ac:dyDescent="0.2">
      <c r="C32" s="63" t="s">
        <v>972</v>
      </c>
      <c r="D32" s="63"/>
      <c r="F32" s="72">
        <v>661746185.36000001</v>
      </c>
      <c r="G32" s="72"/>
      <c r="H32" s="72"/>
      <c r="I32" s="72"/>
      <c r="J32" s="72"/>
      <c r="K32" s="72"/>
      <c r="L32" s="72"/>
      <c r="M32" s="72"/>
      <c r="N32" s="72"/>
      <c r="O32" s="72"/>
      <c r="P32" s="72"/>
      <c r="Q32" s="72"/>
      <c r="R32" s="72"/>
      <c r="T32" s="28" t="s">
        <v>971</v>
      </c>
    </row>
    <row r="33" spans="3:20" s="1" customFormat="1" ht="3.5" customHeight="1" x14ac:dyDescent="0.2"/>
    <row r="34" spans="3:20" s="1" customFormat="1" ht="9.9" customHeight="1" x14ac:dyDescent="0.2">
      <c r="C34" s="8" t="s">
        <v>947</v>
      </c>
      <c r="D34" s="76"/>
      <c r="E34" s="76"/>
      <c r="F34" s="76"/>
      <c r="G34" s="72">
        <v>12206565095.882099</v>
      </c>
      <c r="H34" s="72"/>
      <c r="I34" s="72"/>
      <c r="J34" s="72"/>
      <c r="K34" s="72"/>
      <c r="L34" s="72"/>
      <c r="M34" s="72"/>
      <c r="N34" s="72"/>
      <c r="O34" s="72"/>
      <c r="P34" s="72"/>
      <c r="Q34" s="72"/>
      <c r="R34" s="72"/>
    </row>
    <row r="35" spans="3:20" s="1" customFormat="1" ht="4.25" customHeight="1" x14ac:dyDescent="0.2">
      <c r="C35" s="2"/>
      <c r="D35" s="76"/>
      <c r="E35" s="76"/>
      <c r="F35" s="76"/>
      <c r="G35" s="77"/>
      <c r="H35" s="77"/>
      <c r="I35" s="77"/>
      <c r="J35" s="77"/>
      <c r="K35" s="77"/>
      <c r="L35" s="77"/>
      <c r="M35" s="77"/>
      <c r="N35" s="77"/>
      <c r="O35" s="77"/>
      <c r="P35" s="77"/>
      <c r="Q35" s="77"/>
      <c r="R35" s="77"/>
      <c r="T35" s="83" t="s">
        <v>973</v>
      </c>
    </row>
    <row r="36" spans="3:20" s="1" customFormat="1" ht="8.9" customHeight="1" x14ac:dyDescent="0.2">
      <c r="C36" s="8" t="s">
        <v>951</v>
      </c>
      <c r="D36" s="76"/>
      <c r="E36" s="76"/>
      <c r="F36" s="76"/>
      <c r="G36" s="79">
        <v>1.1270073163327901</v>
      </c>
      <c r="H36" s="79"/>
      <c r="I36" s="79"/>
      <c r="J36" s="79"/>
      <c r="K36" s="79"/>
      <c r="L36" s="79"/>
      <c r="M36" s="79"/>
      <c r="N36" s="79"/>
      <c r="O36" s="79"/>
      <c r="P36" s="79"/>
      <c r="Q36" s="79"/>
      <c r="R36" s="79"/>
      <c r="T36" s="83"/>
    </row>
    <row r="37" spans="3:20" s="1" customFormat="1" ht="3.9" customHeight="1" x14ac:dyDescent="0.2">
      <c r="C37" s="2"/>
      <c r="D37" s="76"/>
      <c r="E37" s="76"/>
      <c r="F37" s="76"/>
      <c r="G37" s="77"/>
      <c r="H37" s="77"/>
      <c r="I37" s="77"/>
      <c r="J37" s="77"/>
      <c r="K37" s="77"/>
      <c r="L37" s="77"/>
      <c r="M37" s="77"/>
      <c r="N37" s="77"/>
      <c r="O37" s="77"/>
      <c r="P37" s="77"/>
      <c r="Q37" s="77"/>
      <c r="R37" s="77"/>
      <c r="T37" s="83"/>
    </row>
    <row r="38" spans="3:20" s="1" customFormat="1" ht="9.9" customHeight="1" x14ac:dyDescent="0.2">
      <c r="C38" s="3" t="s">
        <v>952</v>
      </c>
      <c r="D38" s="76"/>
      <c r="E38" s="76"/>
      <c r="F38" s="76"/>
      <c r="G38" s="78" t="s">
        <v>950</v>
      </c>
      <c r="H38" s="78"/>
      <c r="I38" s="78"/>
      <c r="J38" s="78"/>
      <c r="K38" s="78"/>
      <c r="L38" s="78"/>
      <c r="M38" s="78"/>
      <c r="N38" s="78"/>
      <c r="O38" s="78"/>
      <c r="P38" s="78"/>
      <c r="Q38" s="78"/>
      <c r="R38" s="78"/>
    </row>
    <row r="39" spans="3:20" s="1" customFormat="1" ht="8.15" customHeight="1" x14ac:dyDescent="0.2"/>
    <row r="40" spans="3:20" s="1" customFormat="1" ht="12.75" customHeight="1" x14ac:dyDescent="0.2">
      <c r="C40" s="58" t="s">
        <v>974</v>
      </c>
      <c r="D40" s="58"/>
      <c r="E40" s="58"/>
      <c r="F40" s="58"/>
      <c r="G40" s="58"/>
      <c r="H40" s="58"/>
      <c r="I40" s="58"/>
      <c r="J40" s="58"/>
      <c r="K40" s="58"/>
      <c r="L40" s="58"/>
      <c r="M40" s="58"/>
      <c r="N40" s="58"/>
      <c r="O40" s="58"/>
      <c r="P40" s="58"/>
      <c r="Q40" s="58"/>
      <c r="R40" s="58"/>
      <c r="S40" s="58"/>
    </row>
    <row r="41" spans="3:20" s="1" customFormat="1" ht="3.9" customHeight="1" x14ac:dyDescent="0.2"/>
    <row r="42" spans="3:20" s="1" customFormat="1" ht="9.65" customHeight="1" x14ac:dyDescent="0.2">
      <c r="C42" s="63" t="s">
        <v>975</v>
      </c>
      <c r="D42" s="63"/>
      <c r="F42" s="80">
        <v>1982964481.84003</v>
      </c>
      <c r="G42" s="80"/>
      <c r="H42" s="80"/>
      <c r="I42" s="80"/>
      <c r="J42" s="80"/>
      <c r="K42" s="80"/>
      <c r="L42" s="80"/>
      <c r="M42" s="80"/>
      <c r="N42" s="80"/>
      <c r="O42" s="80"/>
      <c r="P42" s="80"/>
      <c r="Q42" s="80"/>
      <c r="R42" s="80"/>
      <c r="T42" s="28" t="s">
        <v>976</v>
      </c>
    </row>
    <row r="43" spans="3:20" s="1" customFormat="1" ht="6" customHeight="1" x14ac:dyDescent="0.2"/>
    <row r="44" spans="3:20" s="1" customFormat="1" ht="9.65" customHeight="1" x14ac:dyDescent="0.2">
      <c r="C44" s="74" t="s">
        <v>977</v>
      </c>
      <c r="D44" s="74"/>
      <c r="F44" s="72">
        <v>1980804481.84003</v>
      </c>
      <c r="G44" s="72"/>
      <c r="H44" s="72"/>
      <c r="I44" s="72"/>
      <c r="J44" s="72"/>
      <c r="K44" s="72"/>
      <c r="L44" s="72"/>
      <c r="M44" s="72"/>
      <c r="N44" s="72"/>
      <c r="O44" s="72"/>
      <c r="P44" s="72"/>
      <c r="Q44" s="72"/>
      <c r="R44" s="72"/>
    </row>
    <row r="45" spans="3:20" s="1" customFormat="1" ht="5" customHeight="1" x14ac:dyDescent="0.2"/>
    <row r="46" spans="3:20" s="1" customFormat="1" ht="9.65" customHeight="1" x14ac:dyDescent="0.2">
      <c r="C46" s="74" t="s">
        <v>978</v>
      </c>
      <c r="D46" s="74"/>
      <c r="F46" s="72">
        <v>2160000</v>
      </c>
      <c r="G46" s="72"/>
      <c r="H46" s="72"/>
      <c r="I46" s="72"/>
      <c r="J46" s="72"/>
      <c r="K46" s="72"/>
      <c r="L46" s="72"/>
      <c r="M46" s="72"/>
      <c r="N46" s="72"/>
      <c r="O46" s="72"/>
      <c r="P46" s="72"/>
      <c r="Q46" s="72"/>
      <c r="R46" s="72"/>
    </row>
    <row r="47" spans="3:20" s="1" customFormat="1" ht="6" customHeight="1" x14ac:dyDescent="0.2"/>
    <row r="48" spans="3:20" s="1" customFormat="1" ht="9.65" customHeight="1" x14ac:dyDescent="0.2">
      <c r="C48" s="74" t="s">
        <v>979</v>
      </c>
      <c r="D48" s="74"/>
      <c r="F48" s="81" t="s">
        <v>91</v>
      </c>
      <c r="G48" s="81"/>
      <c r="H48" s="81"/>
      <c r="I48" s="81"/>
      <c r="J48" s="81"/>
      <c r="K48" s="81"/>
      <c r="L48" s="81"/>
      <c r="M48" s="81"/>
      <c r="N48" s="81"/>
      <c r="O48" s="81"/>
      <c r="P48" s="81"/>
      <c r="Q48" s="81"/>
      <c r="R48" s="81"/>
    </row>
    <row r="49" spans="3:20" s="1" customFormat="1" ht="5.25" customHeight="1" x14ac:dyDescent="0.2"/>
    <row r="50" spans="3:20" s="1" customFormat="1" ht="9.65" customHeight="1" x14ac:dyDescent="0.2">
      <c r="C50" s="74" t="s">
        <v>980</v>
      </c>
      <c r="D50" s="74"/>
      <c r="F50" s="81" t="s">
        <v>91</v>
      </c>
      <c r="G50" s="81"/>
      <c r="H50" s="81"/>
      <c r="I50" s="81"/>
      <c r="J50" s="81"/>
      <c r="K50" s="81"/>
      <c r="L50" s="81"/>
      <c r="M50" s="81"/>
      <c r="N50" s="81"/>
      <c r="O50" s="81"/>
      <c r="P50" s="81"/>
      <c r="Q50" s="81"/>
      <c r="R50" s="81"/>
    </row>
    <row r="51" spans="3:20" s="1" customFormat="1" ht="15.25" customHeight="1" x14ac:dyDescent="0.2"/>
    <row r="52" spans="3:20" s="1" customFormat="1" ht="10.65" customHeight="1" x14ac:dyDescent="0.2">
      <c r="C52" s="63" t="s">
        <v>982</v>
      </c>
      <c r="D52" s="63"/>
      <c r="F52" s="80">
        <v>15993500460.9114</v>
      </c>
      <c r="G52" s="80"/>
      <c r="H52" s="80"/>
      <c r="I52" s="80"/>
      <c r="J52" s="80"/>
      <c r="K52" s="80"/>
      <c r="L52" s="80"/>
      <c r="M52" s="80"/>
      <c r="N52" s="80"/>
      <c r="O52" s="80"/>
      <c r="P52" s="80"/>
      <c r="Q52" s="80"/>
      <c r="R52" s="80"/>
      <c r="T52" s="28" t="s">
        <v>981</v>
      </c>
    </row>
    <row r="53" spans="3:20" s="1" customFormat="1" ht="5.65" customHeight="1" x14ac:dyDescent="0.2"/>
    <row r="54" spans="3:20" s="1" customFormat="1" ht="9.9" customHeight="1" x14ac:dyDescent="0.2">
      <c r="C54" s="74" t="s">
        <v>983</v>
      </c>
      <c r="D54" s="74"/>
      <c r="F54" s="72">
        <v>15240329765.9601</v>
      </c>
      <c r="G54" s="72"/>
      <c r="H54" s="72"/>
      <c r="I54" s="72"/>
      <c r="J54" s="72"/>
      <c r="K54" s="72"/>
      <c r="L54" s="72"/>
      <c r="M54" s="72"/>
      <c r="N54" s="72"/>
      <c r="O54" s="72"/>
      <c r="P54" s="72"/>
      <c r="Q54" s="72"/>
      <c r="R54" s="72"/>
    </row>
    <row r="55" spans="3:20" s="1" customFormat="1" ht="5" customHeight="1" x14ac:dyDescent="0.2"/>
    <row r="56" spans="3:20" s="1" customFormat="1" ht="9.9" customHeight="1" x14ac:dyDescent="0.2">
      <c r="C56" s="74" t="s">
        <v>984</v>
      </c>
      <c r="D56" s="74"/>
      <c r="F56" s="72">
        <v>91424509.591275007</v>
      </c>
      <c r="G56" s="72"/>
      <c r="H56" s="72"/>
      <c r="I56" s="72"/>
      <c r="J56" s="72"/>
      <c r="K56" s="72"/>
      <c r="L56" s="72"/>
      <c r="M56" s="72"/>
      <c r="N56" s="72"/>
      <c r="O56" s="72"/>
      <c r="P56" s="72"/>
      <c r="Q56" s="72"/>
      <c r="R56" s="72"/>
    </row>
    <row r="57" spans="3:20" s="1" customFormat="1" ht="5" customHeight="1" x14ac:dyDescent="0.2"/>
    <row r="58" spans="3:20" s="1" customFormat="1" ht="9.9" customHeight="1" x14ac:dyDescent="0.2">
      <c r="C58" s="74" t="s">
        <v>985</v>
      </c>
      <c r="D58" s="74"/>
      <c r="F58" s="72">
        <v>661746185.36000001</v>
      </c>
      <c r="G58" s="72"/>
      <c r="H58" s="72"/>
      <c r="I58" s="72"/>
      <c r="J58" s="72"/>
      <c r="K58" s="72"/>
      <c r="L58" s="72"/>
      <c r="M58" s="72"/>
      <c r="N58" s="72"/>
      <c r="O58" s="72"/>
      <c r="P58" s="72"/>
      <c r="Q58" s="72"/>
      <c r="R58" s="72"/>
    </row>
    <row r="59" spans="3:20" s="1" customFormat="1" ht="5" customHeight="1" x14ac:dyDescent="0.2"/>
    <row r="60" spans="3:20" s="1" customFormat="1" ht="9.9" customHeight="1" x14ac:dyDescent="0.2">
      <c r="C60" s="74" t="s">
        <v>980</v>
      </c>
      <c r="D60" s="74"/>
      <c r="F60" s="81" t="s">
        <v>91</v>
      </c>
      <c r="G60" s="81"/>
      <c r="H60" s="81"/>
      <c r="I60" s="81"/>
      <c r="J60" s="81"/>
      <c r="K60" s="81"/>
      <c r="L60" s="81"/>
      <c r="M60" s="81"/>
      <c r="N60" s="81"/>
      <c r="O60" s="81"/>
      <c r="P60" s="81"/>
      <c r="Q60" s="81"/>
      <c r="R60" s="81"/>
    </row>
    <row r="61" spans="3:20" s="1" customFormat="1" ht="47.25" customHeight="1" x14ac:dyDescent="0.2"/>
    <row r="62" spans="3:20" s="1" customFormat="1" ht="9.65" customHeight="1" x14ac:dyDescent="0.2">
      <c r="C62" s="63" t="s">
        <v>986</v>
      </c>
      <c r="D62" s="63"/>
      <c r="F62" s="72">
        <v>214900000</v>
      </c>
      <c r="G62" s="72"/>
      <c r="H62" s="72"/>
      <c r="I62" s="72"/>
      <c r="J62" s="72"/>
      <c r="K62" s="72"/>
      <c r="L62" s="72"/>
      <c r="M62" s="72"/>
      <c r="N62" s="72"/>
      <c r="O62" s="72"/>
      <c r="P62" s="72"/>
      <c r="Q62" s="72"/>
      <c r="R62" s="72"/>
    </row>
    <row r="63" spans="3:20" s="1" customFormat="1" ht="4.6500000000000004" customHeight="1" x14ac:dyDescent="0.2"/>
    <row r="64" spans="3:20" s="1" customFormat="1" ht="10.65" customHeight="1" x14ac:dyDescent="0.2">
      <c r="C64" s="63" t="s">
        <v>987</v>
      </c>
      <c r="D64" s="63"/>
      <c r="F64" s="72">
        <v>89780267.241790101</v>
      </c>
      <c r="G64" s="72"/>
      <c r="H64" s="72"/>
      <c r="I64" s="72"/>
      <c r="J64" s="72"/>
      <c r="K64" s="72"/>
      <c r="L64" s="72"/>
      <c r="M64" s="72"/>
      <c r="N64" s="72"/>
      <c r="O64" s="72"/>
      <c r="P64" s="72"/>
      <c r="Q64" s="72"/>
      <c r="R64" s="72"/>
    </row>
    <row r="65" spans="3:20" s="1" customFormat="1" ht="7.15" customHeight="1" x14ac:dyDescent="0.2"/>
    <row r="66" spans="3:20" s="1" customFormat="1" ht="9.65" customHeight="1" x14ac:dyDescent="0.2">
      <c r="C66" s="63" t="s">
        <v>988</v>
      </c>
      <c r="D66" s="63"/>
      <c r="F66" s="72">
        <v>11500000000</v>
      </c>
      <c r="G66" s="72"/>
      <c r="H66" s="72"/>
      <c r="I66" s="72"/>
      <c r="J66" s="72"/>
      <c r="K66" s="72"/>
      <c r="L66" s="72"/>
      <c r="M66" s="72"/>
      <c r="N66" s="72"/>
      <c r="O66" s="72"/>
      <c r="P66" s="72"/>
      <c r="Q66" s="72"/>
      <c r="R66" s="72"/>
      <c r="T66" s="84" t="s">
        <v>989</v>
      </c>
    </row>
    <row r="67" spans="3:20" s="1" customFormat="1" ht="1.4" customHeight="1" x14ac:dyDescent="0.2">
      <c r="T67" s="84"/>
    </row>
    <row r="68" spans="3:20" s="1" customFormat="1" ht="8.15" customHeight="1" x14ac:dyDescent="0.2"/>
    <row r="69" spans="3:20" s="1" customFormat="1" ht="9.65" customHeight="1" x14ac:dyDescent="0.2">
      <c r="C69" s="63" t="s">
        <v>990</v>
      </c>
      <c r="D69" s="63"/>
      <c r="F69" s="72">
        <v>6171784675.5096502</v>
      </c>
      <c r="G69" s="72"/>
      <c r="H69" s="72"/>
      <c r="I69" s="72"/>
      <c r="J69" s="72"/>
      <c r="K69" s="72"/>
      <c r="L69" s="72"/>
      <c r="M69" s="72"/>
      <c r="N69" s="72"/>
      <c r="O69" s="72"/>
      <c r="P69" s="72"/>
      <c r="Q69" s="72"/>
      <c r="R69" s="72"/>
    </row>
    <row r="70" spans="3:20" s="1" customFormat="1" ht="8.15" customHeight="1" x14ac:dyDescent="0.2"/>
    <row r="71" spans="3:20" s="1" customFormat="1" ht="9.9" customHeight="1" x14ac:dyDescent="0.2">
      <c r="C71" s="3" t="s">
        <v>991</v>
      </c>
      <c r="H71" s="78" t="s">
        <v>950</v>
      </c>
      <c r="I71" s="78"/>
      <c r="J71" s="78"/>
      <c r="K71" s="78"/>
      <c r="L71" s="78"/>
      <c r="M71" s="78"/>
      <c r="N71" s="78"/>
      <c r="O71" s="78"/>
      <c r="P71" s="78"/>
      <c r="Q71" s="78"/>
      <c r="R71" s="78"/>
    </row>
    <row r="72" spans="3:20" s="1" customFormat="1" ht="9.65" customHeight="1" x14ac:dyDescent="0.2"/>
    <row r="73" spans="3:20" s="1" customFormat="1" ht="13.15" customHeight="1" x14ac:dyDescent="0.2">
      <c r="C73" s="58" t="s">
        <v>992</v>
      </c>
      <c r="D73" s="58"/>
      <c r="E73" s="58"/>
      <c r="F73" s="58"/>
      <c r="G73" s="58"/>
      <c r="H73" s="58"/>
      <c r="I73" s="58"/>
      <c r="J73" s="58"/>
      <c r="K73" s="58"/>
      <c r="L73" s="58"/>
      <c r="M73" s="58"/>
      <c r="N73" s="58"/>
      <c r="O73" s="58"/>
      <c r="P73" s="58"/>
      <c r="Q73" s="58"/>
      <c r="R73" s="58"/>
      <c r="S73" s="58"/>
    </row>
    <row r="74" spans="3:20" s="1" customFormat="1" ht="5" customHeight="1" x14ac:dyDescent="0.2"/>
    <row r="75" spans="3:20" s="1" customFormat="1" ht="9.9" customHeight="1" x14ac:dyDescent="0.2">
      <c r="C75" s="63" t="s">
        <v>993</v>
      </c>
      <c r="D75" s="63"/>
      <c r="F75" s="72">
        <v>1461076170.05126</v>
      </c>
      <c r="G75" s="72"/>
      <c r="H75" s="72"/>
      <c r="I75" s="72"/>
      <c r="J75" s="72"/>
      <c r="K75" s="72"/>
      <c r="L75" s="72"/>
      <c r="M75" s="72"/>
      <c r="N75" s="72"/>
      <c r="O75" s="72"/>
      <c r="P75" s="72"/>
      <c r="Q75" s="72"/>
      <c r="R75" s="72"/>
    </row>
    <row r="76" spans="3:20" s="1" customFormat="1" ht="5.25" customHeight="1" x14ac:dyDescent="0.2"/>
    <row r="77" spans="3:20" s="1" customFormat="1" ht="9.9" customHeight="1" x14ac:dyDescent="0.2">
      <c r="C77" s="63" t="s">
        <v>994</v>
      </c>
      <c r="D77" s="63"/>
      <c r="F77" s="72">
        <v>-7984115.4180860501</v>
      </c>
      <c r="G77" s="72"/>
      <c r="H77" s="72"/>
      <c r="I77" s="72"/>
      <c r="J77" s="72"/>
      <c r="K77" s="72"/>
      <c r="L77" s="72"/>
      <c r="M77" s="72"/>
      <c r="N77" s="72"/>
      <c r="O77" s="72"/>
      <c r="P77" s="72"/>
      <c r="Q77" s="72"/>
      <c r="R77" s="72"/>
      <c r="T77" s="28" t="s">
        <v>995</v>
      </c>
    </row>
    <row r="78" spans="3:20" s="1" customFormat="1" ht="5" customHeight="1" x14ac:dyDescent="0.2"/>
    <row r="79" spans="3:20" s="1" customFormat="1" ht="9.9" customHeight="1" x14ac:dyDescent="0.2">
      <c r="C79" s="63" t="s">
        <v>996</v>
      </c>
      <c r="D79" s="63"/>
      <c r="F79" s="82">
        <v>1453092054.6331799</v>
      </c>
      <c r="G79" s="82"/>
      <c r="H79" s="82"/>
      <c r="I79" s="82"/>
      <c r="J79" s="82"/>
      <c r="K79" s="82"/>
      <c r="L79" s="82"/>
      <c r="M79" s="82"/>
      <c r="N79" s="82"/>
      <c r="O79" s="82"/>
      <c r="P79" s="82"/>
      <c r="Q79" s="82"/>
      <c r="R79" s="82"/>
    </row>
    <row r="80" spans="3:20" s="1" customFormat="1" ht="4.6500000000000004" customHeight="1" x14ac:dyDescent="0.2"/>
    <row r="81" spans="3:19" s="1" customFormat="1" ht="9.9" customHeight="1" x14ac:dyDescent="0.2">
      <c r="C81" s="3" t="s">
        <v>997</v>
      </c>
      <c r="H81" s="78" t="s">
        <v>950</v>
      </c>
      <c r="I81" s="78"/>
      <c r="J81" s="78"/>
      <c r="K81" s="78"/>
      <c r="L81" s="78"/>
      <c r="M81" s="78"/>
      <c r="N81" s="78"/>
      <c r="O81" s="78"/>
      <c r="P81" s="78"/>
      <c r="Q81" s="78"/>
      <c r="R81" s="78"/>
    </row>
    <row r="82" spans="3:19" s="1" customFormat="1" ht="3.9" customHeight="1" x14ac:dyDescent="0.2"/>
    <row r="83" spans="3:19" s="1" customFormat="1" ht="4.25" customHeight="1" x14ac:dyDescent="0.2">
      <c r="C83" s="55"/>
      <c r="D83" s="55"/>
      <c r="E83" s="55"/>
      <c r="F83" s="55"/>
      <c r="G83" s="55"/>
      <c r="H83" s="55"/>
      <c r="I83" s="55"/>
      <c r="J83" s="55"/>
      <c r="K83" s="55"/>
      <c r="L83" s="55"/>
      <c r="M83" s="55"/>
      <c r="N83" s="55"/>
      <c r="O83" s="55"/>
      <c r="P83" s="55"/>
      <c r="Q83" s="55"/>
      <c r="R83" s="55"/>
      <c r="S83" s="55"/>
    </row>
    <row r="84" spans="3:19" s="1" customFormat="1" ht="5.25" customHeight="1" x14ac:dyDescent="0.2"/>
    <row r="85" spans="3:19" s="1" customFormat="1" ht="9.9" customHeight="1" x14ac:dyDescent="0.2">
      <c r="C85" s="63" t="s">
        <v>998</v>
      </c>
      <c r="D85" s="63"/>
      <c r="F85" s="72">
        <v>91424509.591275007</v>
      </c>
      <c r="G85" s="72"/>
      <c r="H85" s="72"/>
      <c r="I85" s="72"/>
      <c r="J85" s="72"/>
      <c r="K85" s="72"/>
      <c r="L85" s="72"/>
      <c r="M85" s="72"/>
      <c r="N85" s="72"/>
      <c r="O85" s="72"/>
      <c r="P85" s="72"/>
      <c r="Q85" s="72"/>
      <c r="R85" s="72"/>
    </row>
    <row r="86" spans="3:19" s="1" customFormat="1" ht="5" customHeight="1" x14ac:dyDescent="0.2"/>
    <row r="87" spans="3:19" s="1" customFormat="1" ht="9.9" customHeight="1" x14ac:dyDescent="0.2">
      <c r="C87" s="63" t="s">
        <v>999</v>
      </c>
      <c r="D87" s="63"/>
      <c r="F87" s="76"/>
      <c r="G87" s="76"/>
      <c r="H87" s="72">
        <v>0</v>
      </c>
      <c r="I87" s="72"/>
      <c r="J87" s="72"/>
      <c r="K87" s="72"/>
      <c r="L87" s="72"/>
      <c r="M87" s="72"/>
      <c r="N87" s="72"/>
      <c r="O87" s="72"/>
      <c r="P87" s="72"/>
      <c r="Q87" s="72"/>
      <c r="R87" s="72"/>
      <c r="S87" s="72"/>
    </row>
    <row r="88" spans="3:19" s="1" customFormat="1" ht="5" customHeight="1" x14ac:dyDescent="0.2"/>
    <row r="89" spans="3:19" s="1" customFormat="1" ht="9.9" customHeight="1" x14ac:dyDescent="0.2">
      <c r="C89" s="63" t="s">
        <v>1000</v>
      </c>
      <c r="D89" s="63"/>
      <c r="E89" s="63"/>
      <c r="F89" s="63"/>
      <c r="G89" s="63"/>
      <c r="H89" s="63"/>
      <c r="I89" s="63"/>
      <c r="J89" s="63"/>
      <c r="K89" s="76"/>
      <c r="L89" s="76"/>
      <c r="M89" s="76"/>
      <c r="N89" s="76"/>
      <c r="O89" s="72">
        <v>91274509.591275007</v>
      </c>
      <c r="P89" s="72"/>
      <c r="Q89" s="72"/>
      <c r="R89" s="72"/>
    </row>
    <row r="90" spans="3:19" s="1" customFormat="1" ht="19.899999999999999" customHeight="1" x14ac:dyDescent="0.2"/>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96"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2022-07-06T03:39:46Z</dcterms:created>
  <dcterms:modified xsi:type="dcterms:W3CDTF">2022-07-11T14:41:10Z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2022-07-11T14:41:01Z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0962025a-e315-427e-beb3-8be69b936891</vt:lpwstr>
  </property>
  <property fmtid="{D5CDD505-2E9C-101B-9397-08002B2CF9AE}" pid="8" name="MSIP_Label_8ffbc0b8-e97b-47d1-beac-cb0955d66f3b_ContentBits">
    <vt:lpwstr>2</vt:lpwstr>
  </property>
</Properties>
</file>