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2\2022_04\"/>
    </mc:Choice>
  </mc:AlternateContent>
  <xr:revisionPtr revIDLastSave="0" documentId="13_ncr:1_{49A1A276-44BE-4555-BB6B-ABD364718199}" xr6:coauthVersionLast="47" xr6:coauthVersionMax="47" xr10:uidLastSave="{00000000-0000-0000-0000-000000000000}"/>
  <bookViews>
    <workbookView xWindow="28680" yWindow="-120" windowWidth="29040" windowHeight="15840" xr2:uid="{00000000-000D-0000-FFFF-FFFF00000000}"/>
  </bookViews>
  <sheets>
    <sheet name="Disclaimer" sheetId="14" r:id="rId1"/>
    <sheet name="Introduction" sheetId="15" r:id="rId2"/>
    <sheet name="A. HTT General" sheetId="16"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20" r:id="rId14"/>
    <sheet name="D10. Amortisation Graph " sheetId="21" r:id="rId15"/>
    <sheet name="E. Optional ECB-ECAIs data" sheetId="19" r:id="rId16"/>
  </sheets>
  <externalReferences>
    <externalReference r:id="rId17"/>
  </externalReference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1">'D7. Stratification Graphs'!$A$1:$F$42</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98" i="17" l="1"/>
  <c r="C598" i="17"/>
  <c r="G596" i="17"/>
  <c r="F596" i="17"/>
  <c r="G594" i="17"/>
  <c r="F594" i="17"/>
  <c r="G592" i="17"/>
  <c r="F592" i="17"/>
  <c r="G590" i="17"/>
  <c r="F590" i="17"/>
  <c r="G588" i="17"/>
  <c r="F588" i="17"/>
  <c r="G586" i="17"/>
  <c r="F586" i="17"/>
  <c r="G584" i="17"/>
  <c r="F584" i="17"/>
  <c r="G582" i="17"/>
  <c r="F582" i="17"/>
  <c r="G580" i="17"/>
  <c r="F580" i="17"/>
  <c r="D577" i="17"/>
  <c r="C577" i="17"/>
  <c r="G575" i="17"/>
  <c r="F575" i="17"/>
  <c r="G573" i="17"/>
  <c r="F573" i="17"/>
  <c r="D570" i="17"/>
  <c r="C570" i="17"/>
  <c r="G566" i="17"/>
  <c r="F566" i="17"/>
  <c r="G562" i="17"/>
  <c r="F562" i="17"/>
  <c r="D555" i="17"/>
  <c r="G551" i="17" s="1"/>
  <c r="C555" i="17"/>
  <c r="F551" i="17"/>
  <c r="G547" i="17"/>
  <c r="F547" i="17"/>
  <c r="G543" i="17"/>
  <c r="F543" i="17"/>
  <c r="G539" i="17"/>
  <c r="F539" i="17"/>
  <c r="D532" i="17"/>
  <c r="G528" i="17" s="1"/>
  <c r="C532" i="17"/>
  <c r="G524" i="17"/>
  <c r="G520" i="17"/>
  <c r="F520" i="17"/>
  <c r="G516" i="17"/>
  <c r="F516" i="17"/>
  <c r="G480" i="17"/>
  <c r="F480" i="17"/>
  <c r="G476" i="17"/>
  <c r="F476" i="17"/>
  <c r="D475" i="17"/>
  <c r="C475" i="17"/>
  <c r="G473" i="17"/>
  <c r="F473" i="17"/>
  <c r="G471" i="17"/>
  <c r="F471" i="17"/>
  <c r="G469" i="17"/>
  <c r="F469" i="17"/>
  <c r="G467" i="17"/>
  <c r="F467" i="17"/>
  <c r="G458" i="17"/>
  <c r="F458" i="17"/>
  <c r="G454" i="17"/>
  <c r="F454" i="17"/>
  <c r="D453" i="17"/>
  <c r="C453" i="17"/>
  <c r="G451" i="17"/>
  <c r="F451" i="17"/>
  <c r="G449" i="17"/>
  <c r="F449" i="17"/>
  <c r="G447" i="17"/>
  <c r="F447" i="17"/>
  <c r="G445" i="17"/>
  <c r="F445" i="17"/>
  <c r="D440" i="17"/>
  <c r="G416" i="17" s="1"/>
  <c r="C440" i="17"/>
  <c r="F438" i="17" s="1"/>
  <c r="G436" i="17"/>
  <c r="G432" i="17"/>
  <c r="F432" i="17"/>
  <c r="G428" i="17"/>
  <c r="F428" i="17"/>
  <c r="G424" i="17"/>
  <c r="F424" i="17"/>
  <c r="G420" i="17"/>
  <c r="G418" i="17"/>
  <c r="F418" i="17"/>
  <c r="F381" i="17"/>
  <c r="D381" i="17"/>
  <c r="C381" i="17"/>
  <c r="F379" i="17" s="1"/>
  <c r="F380" i="17"/>
  <c r="G379" i="17"/>
  <c r="F378" i="17"/>
  <c r="G377" i="17"/>
  <c r="F377" i="17"/>
  <c r="G375" i="17"/>
  <c r="F375" i="17"/>
  <c r="F374" i="17"/>
  <c r="G373" i="17"/>
  <c r="F373" i="17"/>
  <c r="F372" i="17"/>
  <c r="G371" i="17"/>
  <c r="F370" i="17"/>
  <c r="G369" i="17"/>
  <c r="F369" i="17"/>
  <c r="G367" i="17"/>
  <c r="F367" i="17"/>
  <c r="F366" i="17"/>
  <c r="G365" i="17"/>
  <c r="F365" i="17"/>
  <c r="F364" i="17"/>
  <c r="G363" i="17"/>
  <c r="D360" i="17"/>
  <c r="G358" i="17" s="1"/>
  <c r="C360" i="17"/>
  <c r="F359" i="17" s="1"/>
  <c r="F357" i="17"/>
  <c r="D353" i="17"/>
  <c r="G349" i="17" s="1"/>
  <c r="C353" i="17"/>
  <c r="F352" i="17"/>
  <c r="F351" i="17"/>
  <c r="F350" i="17"/>
  <c r="F349" i="17"/>
  <c r="F348" i="17"/>
  <c r="F347" i="17"/>
  <c r="F346" i="17"/>
  <c r="F353" i="17" s="1"/>
  <c r="D343" i="17"/>
  <c r="G342" i="17" s="1"/>
  <c r="C343" i="17"/>
  <c r="F342" i="17" s="1"/>
  <c r="G341" i="17"/>
  <c r="F341" i="17"/>
  <c r="G339" i="17"/>
  <c r="F339" i="17"/>
  <c r="G337" i="17"/>
  <c r="F337" i="17"/>
  <c r="G335" i="17"/>
  <c r="F335" i="17"/>
  <c r="G333" i="17"/>
  <c r="F333" i="17"/>
  <c r="D328" i="17"/>
  <c r="G310" i="17" s="1"/>
  <c r="G328" i="17" s="1"/>
  <c r="C328" i="17"/>
  <c r="F310" i="17" s="1"/>
  <c r="F328" i="17" s="1"/>
  <c r="D305" i="17"/>
  <c r="C305" i="17"/>
  <c r="G304" i="17"/>
  <c r="F304" i="17"/>
  <c r="G303" i="17"/>
  <c r="F303" i="17"/>
  <c r="G302" i="17"/>
  <c r="F302" i="17"/>
  <c r="G301" i="17"/>
  <c r="F301" i="17"/>
  <c r="G300" i="17"/>
  <c r="F300" i="17"/>
  <c r="G299" i="17"/>
  <c r="F299" i="17"/>
  <c r="G298" i="17"/>
  <c r="F298" i="17"/>
  <c r="G297" i="17"/>
  <c r="F297" i="17"/>
  <c r="G296" i="17"/>
  <c r="F296" i="17"/>
  <c r="G295" i="17"/>
  <c r="F295" i="17"/>
  <c r="G294" i="17"/>
  <c r="F294" i="17"/>
  <c r="G293" i="17"/>
  <c r="F293" i="17"/>
  <c r="G292" i="17"/>
  <c r="F292" i="17"/>
  <c r="G291" i="17"/>
  <c r="F291" i="17"/>
  <c r="G290" i="17"/>
  <c r="F290" i="17"/>
  <c r="G289" i="17"/>
  <c r="F289" i="17"/>
  <c r="G288" i="17"/>
  <c r="G305" i="17" s="1"/>
  <c r="F288" i="17"/>
  <c r="F305" i="17" s="1"/>
  <c r="G287" i="17"/>
  <c r="F287" i="17"/>
  <c r="G255" i="17"/>
  <c r="F255" i="17"/>
  <c r="G253" i="17"/>
  <c r="F253" i="17"/>
  <c r="G251" i="17"/>
  <c r="F251" i="17"/>
  <c r="D249" i="17"/>
  <c r="G254" i="17" s="1"/>
  <c r="C249" i="17"/>
  <c r="F254" i="17" s="1"/>
  <c r="G248" i="17"/>
  <c r="F248" i="17"/>
  <c r="G247" i="17"/>
  <c r="F247" i="17"/>
  <c r="G246" i="17"/>
  <c r="F246" i="17"/>
  <c r="G245" i="17"/>
  <c r="F245" i="17"/>
  <c r="G244" i="17"/>
  <c r="F244" i="17"/>
  <c r="G243" i="17"/>
  <c r="F243" i="17"/>
  <c r="G242" i="17"/>
  <c r="G249" i="17" s="1"/>
  <c r="F242" i="17"/>
  <c r="F249" i="17" s="1"/>
  <c r="G241" i="17"/>
  <c r="F241" i="17"/>
  <c r="G233" i="17"/>
  <c r="F233" i="17"/>
  <c r="G231" i="17"/>
  <c r="F231" i="17"/>
  <c r="G229" i="17"/>
  <c r="F229" i="17"/>
  <c r="D227" i="17"/>
  <c r="G232" i="17" s="1"/>
  <c r="C227" i="17"/>
  <c r="F232" i="17" s="1"/>
  <c r="G226" i="17"/>
  <c r="F226" i="17"/>
  <c r="G225" i="17"/>
  <c r="F225" i="17"/>
  <c r="G224" i="17"/>
  <c r="F224" i="17"/>
  <c r="G223" i="17"/>
  <c r="F223" i="17"/>
  <c r="G222" i="17"/>
  <c r="F222" i="17"/>
  <c r="G221" i="17"/>
  <c r="F221" i="17"/>
  <c r="G220" i="17"/>
  <c r="G227" i="17" s="1"/>
  <c r="F220" i="17"/>
  <c r="F227" i="17" s="1"/>
  <c r="G219" i="17"/>
  <c r="F219" i="17"/>
  <c r="D214" i="17"/>
  <c r="C214" i="17"/>
  <c r="G213" i="17"/>
  <c r="F213" i="17"/>
  <c r="G212" i="17"/>
  <c r="F212" i="17"/>
  <c r="G211" i="17"/>
  <c r="F211" i="17"/>
  <c r="G210" i="17"/>
  <c r="F210" i="17"/>
  <c r="G209" i="17"/>
  <c r="F209" i="17"/>
  <c r="G208" i="17"/>
  <c r="F208" i="17"/>
  <c r="G207" i="17"/>
  <c r="F207" i="17"/>
  <c r="G206" i="17"/>
  <c r="F206" i="17"/>
  <c r="G205" i="17"/>
  <c r="F205" i="17"/>
  <c r="G204" i="17"/>
  <c r="F204" i="17"/>
  <c r="G203" i="17"/>
  <c r="F203" i="17"/>
  <c r="G202" i="17"/>
  <c r="F202" i="17"/>
  <c r="G201" i="17"/>
  <c r="F201" i="17"/>
  <c r="G200" i="17"/>
  <c r="F200" i="17"/>
  <c r="G199" i="17"/>
  <c r="F199" i="17"/>
  <c r="G198" i="17"/>
  <c r="F198" i="17"/>
  <c r="G197" i="17"/>
  <c r="F197" i="17"/>
  <c r="G196" i="17"/>
  <c r="F196" i="17"/>
  <c r="G195" i="17"/>
  <c r="F195" i="17"/>
  <c r="G194" i="17"/>
  <c r="F194" i="17"/>
  <c r="G193" i="17"/>
  <c r="F193" i="17"/>
  <c r="G192" i="17"/>
  <c r="F192" i="17"/>
  <c r="G191" i="17"/>
  <c r="G214" i="17" s="1"/>
  <c r="F191" i="17"/>
  <c r="F214" i="17" s="1"/>
  <c r="G190" i="17"/>
  <c r="F190" i="17"/>
  <c r="F180" i="17"/>
  <c r="F174" i="17"/>
  <c r="F173" i="17"/>
  <c r="F172" i="17"/>
  <c r="F171" i="17"/>
  <c r="F170" i="17"/>
  <c r="F162" i="17"/>
  <c r="F161" i="17"/>
  <c r="F160" i="17"/>
  <c r="F152" i="17"/>
  <c r="F151" i="17"/>
  <c r="F150" i="17"/>
  <c r="F110" i="17"/>
  <c r="F109" i="17"/>
  <c r="F108" i="17"/>
  <c r="F107" i="17"/>
  <c r="F106" i="17"/>
  <c r="F105" i="17"/>
  <c r="F104" i="17"/>
  <c r="F103" i="17"/>
  <c r="F102" i="17"/>
  <c r="F101" i="17"/>
  <c r="F100" i="17"/>
  <c r="F99" i="17"/>
  <c r="F44" i="17"/>
  <c r="F30" i="17"/>
  <c r="F29" i="17"/>
  <c r="F28" i="17"/>
  <c r="F25" i="17"/>
  <c r="F21" i="17"/>
  <c r="F17" i="17"/>
  <c r="C15" i="17"/>
  <c r="F24" i="17" s="1"/>
  <c r="F14" i="17"/>
  <c r="G227" i="16"/>
  <c r="F227" i="16"/>
  <c r="G226" i="16"/>
  <c r="F226" i="16"/>
  <c r="G225" i="16"/>
  <c r="F225" i="16"/>
  <c r="G224" i="16"/>
  <c r="F224" i="16"/>
  <c r="G223" i="16"/>
  <c r="F223" i="16"/>
  <c r="G222" i="16"/>
  <c r="F222" i="16"/>
  <c r="G221" i="16"/>
  <c r="F221" i="16"/>
  <c r="C220" i="16"/>
  <c r="G219" i="16"/>
  <c r="F219" i="16"/>
  <c r="G218" i="16"/>
  <c r="F218" i="16"/>
  <c r="G217" i="16"/>
  <c r="G220" i="16" s="1"/>
  <c r="F217" i="16"/>
  <c r="F220" i="16" s="1"/>
  <c r="F213" i="16"/>
  <c r="F212" i="16"/>
  <c r="F209" i="16"/>
  <c r="C208" i="16"/>
  <c r="F215" i="16" s="1"/>
  <c r="F205" i="16"/>
  <c r="F204" i="16"/>
  <c r="F203" i="16"/>
  <c r="F201" i="16"/>
  <c r="F200" i="16"/>
  <c r="F199" i="16"/>
  <c r="F197" i="16"/>
  <c r="F196" i="16"/>
  <c r="F195" i="16"/>
  <c r="F193" i="16"/>
  <c r="F187" i="16"/>
  <c r="F184" i="16"/>
  <c r="F183" i="16"/>
  <c r="F180" i="16"/>
  <c r="C179" i="16"/>
  <c r="F186" i="16" s="1"/>
  <c r="F177" i="16"/>
  <c r="F175" i="16"/>
  <c r="F174" i="16"/>
  <c r="C167" i="16"/>
  <c r="F165" i="16" s="1"/>
  <c r="F167" i="16" s="1"/>
  <c r="F166" i="16"/>
  <c r="D166" i="16"/>
  <c r="D167" i="16" s="1"/>
  <c r="D165" i="16"/>
  <c r="F164" i="16"/>
  <c r="D164" i="16"/>
  <c r="G162" i="16"/>
  <c r="F162" i="16"/>
  <c r="G161" i="16"/>
  <c r="F161" i="16"/>
  <c r="G160" i="16"/>
  <c r="F160" i="16"/>
  <c r="G159" i="16"/>
  <c r="F159" i="16"/>
  <c r="G158" i="16"/>
  <c r="F158" i="16"/>
  <c r="G157" i="16"/>
  <c r="F157" i="16"/>
  <c r="G156" i="16"/>
  <c r="F156" i="16"/>
  <c r="G154" i="16"/>
  <c r="F154" i="16"/>
  <c r="G152" i="16"/>
  <c r="F152" i="16"/>
  <c r="G151" i="16"/>
  <c r="F151" i="16"/>
  <c r="G150" i="16"/>
  <c r="F150" i="16"/>
  <c r="G149" i="16"/>
  <c r="F149" i="16"/>
  <c r="G148" i="16"/>
  <c r="F148" i="16"/>
  <c r="G147" i="16"/>
  <c r="F147" i="16"/>
  <c r="G146" i="16"/>
  <c r="F146" i="16"/>
  <c r="G145" i="16"/>
  <c r="F145" i="16"/>
  <c r="G144" i="16"/>
  <c r="F144" i="16"/>
  <c r="G143" i="16"/>
  <c r="F143" i="16"/>
  <c r="G142" i="16"/>
  <c r="F142" i="16"/>
  <c r="G141" i="16"/>
  <c r="F141" i="16"/>
  <c r="G140" i="16"/>
  <c r="F140" i="16"/>
  <c r="G139" i="16"/>
  <c r="G153" i="16" s="1"/>
  <c r="F139" i="16"/>
  <c r="F153" i="16" s="1"/>
  <c r="G138" i="16"/>
  <c r="F138" i="16"/>
  <c r="G136" i="16"/>
  <c r="F136" i="16"/>
  <c r="G135" i="16"/>
  <c r="F135" i="16"/>
  <c r="G134" i="16"/>
  <c r="F134" i="16"/>
  <c r="G133" i="16"/>
  <c r="F133" i="16"/>
  <c r="G132" i="16"/>
  <c r="F132" i="16"/>
  <c r="G131" i="16"/>
  <c r="F131" i="16"/>
  <c r="G130" i="16"/>
  <c r="F130" i="16"/>
  <c r="G128" i="16"/>
  <c r="F128" i="16"/>
  <c r="G126" i="16"/>
  <c r="F126" i="16"/>
  <c r="G125" i="16"/>
  <c r="F125" i="16"/>
  <c r="G124" i="16"/>
  <c r="F124" i="16"/>
  <c r="G123" i="16"/>
  <c r="F123" i="16"/>
  <c r="G122" i="16"/>
  <c r="F122" i="16"/>
  <c r="G121" i="16"/>
  <c r="F121" i="16"/>
  <c r="G120" i="16"/>
  <c r="F120" i="16"/>
  <c r="G119" i="16"/>
  <c r="F119" i="16"/>
  <c r="G118" i="16"/>
  <c r="F118" i="16"/>
  <c r="G117" i="16"/>
  <c r="F117" i="16"/>
  <c r="G116" i="16"/>
  <c r="F116" i="16"/>
  <c r="G115" i="16"/>
  <c r="F115" i="16"/>
  <c r="G114" i="16"/>
  <c r="F114" i="16"/>
  <c r="G113" i="16"/>
  <c r="G127" i="16" s="1"/>
  <c r="F113" i="16"/>
  <c r="F127" i="16" s="1"/>
  <c r="G112" i="16"/>
  <c r="F112" i="16"/>
  <c r="D100" i="16"/>
  <c r="G104" i="16" s="1"/>
  <c r="C100" i="16"/>
  <c r="F105" i="16" s="1"/>
  <c r="F96" i="16"/>
  <c r="F94" i="16"/>
  <c r="D77" i="16"/>
  <c r="G86" i="16" s="1"/>
  <c r="C77" i="16"/>
  <c r="F74" i="16" s="1"/>
  <c r="G75" i="16"/>
  <c r="G73" i="16"/>
  <c r="F73" i="16"/>
  <c r="G71" i="16"/>
  <c r="F71" i="16"/>
  <c r="F64" i="16"/>
  <c r="F63" i="16"/>
  <c r="F60" i="16"/>
  <c r="F59" i="16"/>
  <c r="C58" i="16"/>
  <c r="F62" i="16" s="1"/>
  <c r="F57" i="16"/>
  <c r="F56" i="16"/>
  <c r="F53" i="16"/>
  <c r="F10" i="15"/>
  <c r="F9" i="15"/>
  <c r="F292" i="16"/>
  <c r="F436" i="17" l="1"/>
  <c r="F531" i="17"/>
  <c r="F529" i="17"/>
  <c r="F527" i="17"/>
  <c r="F525" i="17"/>
  <c r="F523" i="17"/>
  <c r="F521" i="17"/>
  <c r="F519" i="17"/>
  <c r="F517" i="17"/>
  <c r="F515" i="17"/>
  <c r="F554" i="17"/>
  <c r="F552" i="17"/>
  <c r="F550" i="17"/>
  <c r="F548" i="17"/>
  <c r="F546" i="17"/>
  <c r="F544" i="17"/>
  <c r="F542" i="17"/>
  <c r="F540" i="17"/>
  <c r="F538" i="17"/>
  <c r="F569" i="17"/>
  <c r="F567" i="17"/>
  <c r="F565" i="17"/>
  <c r="F563" i="17"/>
  <c r="F561" i="17"/>
  <c r="F18" i="17"/>
  <c r="F22" i="17"/>
  <c r="F26" i="17"/>
  <c r="F416" i="17"/>
  <c r="F421" i="17"/>
  <c r="F228" i="17"/>
  <c r="F230" i="17"/>
  <c r="F250" i="17"/>
  <c r="F252" i="17"/>
  <c r="F334" i="17"/>
  <c r="F336" i="17"/>
  <c r="F343" i="17" s="1"/>
  <c r="F338" i="17"/>
  <c r="F340" i="17"/>
  <c r="F356" i="17"/>
  <c r="F419" i="17"/>
  <c r="F422" i="17"/>
  <c r="F426" i="17"/>
  <c r="F430" i="17"/>
  <c r="F434" i="17"/>
  <c r="F459" i="17"/>
  <c r="F457" i="17"/>
  <c r="F455" i="17"/>
  <c r="F452" i="17"/>
  <c r="F450" i="17"/>
  <c r="F448" i="17"/>
  <c r="F446" i="17"/>
  <c r="F453" i="17" s="1"/>
  <c r="F456" i="17"/>
  <c r="F481" i="17"/>
  <c r="F479" i="17"/>
  <c r="F477" i="17"/>
  <c r="F474" i="17"/>
  <c r="F475" i="17" s="1"/>
  <c r="F472" i="17"/>
  <c r="F470" i="17"/>
  <c r="F468" i="17"/>
  <c r="F478" i="17"/>
  <c r="F514" i="17"/>
  <c r="F518" i="17"/>
  <c r="F522" i="17"/>
  <c r="F526" i="17"/>
  <c r="F530" i="17"/>
  <c r="F537" i="17"/>
  <c r="F541" i="17"/>
  <c r="F545" i="17"/>
  <c r="F549" i="17"/>
  <c r="F553" i="17"/>
  <c r="F560" i="17"/>
  <c r="F564" i="17"/>
  <c r="F568" i="17"/>
  <c r="F576" i="17"/>
  <c r="F574" i="17"/>
  <c r="F577" i="17" s="1"/>
  <c r="F598" i="17"/>
  <c r="F597" i="17"/>
  <c r="F595" i="17"/>
  <c r="F593" i="17"/>
  <c r="F591" i="17"/>
  <c r="F589" i="17"/>
  <c r="F587" i="17"/>
  <c r="F585" i="17"/>
  <c r="F583" i="17"/>
  <c r="F581" i="17"/>
  <c r="G352" i="17"/>
  <c r="G350" i="17"/>
  <c r="G348" i="17"/>
  <c r="F439" i="17"/>
  <c r="F437" i="17"/>
  <c r="F435" i="17"/>
  <c r="F433" i="17"/>
  <c r="F431" i="17"/>
  <c r="F429" i="17"/>
  <c r="F427" i="17"/>
  <c r="F425" i="17"/>
  <c r="F423" i="17"/>
  <c r="F524" i="17"/>
  <c r="F528" i="17"/>
  <c r="G346" i="17"/>
  <c r="G351" i="17"/>
  <c r="F358" i="17"/>
  <c r="G359" i="17"/>
  <c r="G357" i="17"/>
  <c r="G439" i="17"/>
  <c r="G437" i="17"/>
  <c r="G435" i="17"/>
  <c r="G433" i="17"/>
  <c r="G431" i="17"/>
  <c r="G429" i="17"/>
  <c r="G427" i="17"/>
  <c r="G425" i="17"/>
  <c r="G423" i="17"/>
  <c r="G421" i="17"/>
  <c r="G419" i="17"/>
  <c r="G417" i="17"/>
  <c r="G440" i="17" s="1"/>
  <c r="G531" i="17"/>
  <c r="G529" i="17"/>
  <c r="G527" i="17"/>
  <c r="G525" i="17"/>
  <c r="G523" i="17"/>
  <c r="G521" i="17"/>
  <c r="G519" i="17"/>
  <c r="G517" i="17"/>
  <c r="G515" i="17"/>
  <c r="G554" i="17"/>
  <c r="G552" i="17"/>
  <c r="G550" i="17"/>
  <c r="G548" i="17"/>
  <c r="G546" i="17"/>
  <c r="G544" i="17"/>
  <c r="G542" i="17"/>
  <c r="G540" i="17"/>
  <c r="G538" i="17"/>
  <c r="G569" i="17"/>
  <c r="G567" i="17"/>
  <c r="G565" i="17"/>
  <c r="G563" i="17"/>
  <c r="G561" i="17"/>
  <c r="F12" i="17"/>
  <c r="F19" i="17"/>
  <c r="F23" i="17"/>
  <c r="F13" i="17"/>
  <c r="F16" i="17"/>
  <c r="F20" i="17"/>
  <c r="G228" i="17"/>
  <c r="G230" i="17"/>
  <c r="G250" i="17"/>
  <c r="G252" i="17"/>
  <c r="G334" i="17"/>
  <c r="G343" i="17" s="1"/>
  <c r="G336" i="17"/>
  <c r="G338" i="17"/>
  <c r="G340" i="17"/>
  <c r="G347" i="17"/>
  <c r="G356" i="17"/>
  <c r="G360" i="17" s="1"/>
  <c r="F363" i="17"/>
  <c r="F368" i="17"/>
  <c r="F371" i="17"/>
  <c r="F376" i="17"/>
  <c r="G381" i="17"/>
  <c r="G380" i="17"/>
  <c r="G378" i="17"/>
  <c r="G376" i="17"/>
  <c r="G374" i="17"/>
  <c r="G372" i="17"/>
  <c r="G370" i="17"/>
  <c r="G368" i="17"/>
  <c r="G366" i="17"/>
  <c r="G364" i="17"/>
  <c r="F417" i="17"/>
  <c r="F420" i="17"/>
  <c r="G422" i="17"/>
  <c r="G426" i="17"/>
  <c r="G430" i="17"/>
  <c r="G434" i="17"/>
  <c r="G438" i="17"/>
  <c r="G459" i="17"/>
  <c r="G457" i="17"/>
  <c r="G455" i="17"/>
  <c r="G452" i="17"/>
  <c r="G450" i="17"/>
  <c r="G448" i="17"/>
  <c r="G453" i="17" s="1"/>
  <c r="G446" i="17"/>
  <c r="G456" i="17"/>
  <c r="G481" i="17"/>
  <c r="G479" i="17"/>
  <c r="G477" i="17"/>
  <c r="G474" i="17"/>
  <c r="G472" i="17"/>
  <c r="G475" i="17" s="1"/>
  <c r="G470" i="17"/>
  <c r="G468" i="17"/>
  <c r="G478" i="17"/>
  <c r="G514" i="17"/>
  <c r="G532" i="17" s="1"/>
  <c r="G518" i="17"/>
  <c r="G522" i="17"/>
  <c r="G526" i="17"/>
  <c r="G530" i="17"/>
  <c r="G537" i="17"/>
  <c r="G541" i="17"/>
  <c r="G545" i="17"/>
  <c r="G549" i="17"/>
  <c r="G553" i="17"/>
  <c r="G560" i="17"/>
  <c r="G564" i="17"/>
  <c r="G568" i="17"/>
  <c r="G576" i="17"/>
  <c r="G574" i="17"/>
  <c r="G577" i="17" s="1"/>
  <c r="G598" i="17"/>
  <c r="G597" i="17"/>
  <c r="G595" i="17"/>
  <c r="G593" i="17"/>
  <c r="G591" i="17"/>
  <c r="G589" i="17"/>
  <c r="G587" i="17"/>
  <c r="G585" i="17"/>
  <c r="G583" i="17"/>
  <c r="G581" i="17"/>
  <c r="G165" i="16"/>
  <c r="G164" i="16"/>
  <c r="G166" i="16"/>
  <c r="F75" i="16"/>
  <c r="F80" i="16"/>
  <c r="F98" i="16"/>
  <c r="G80" i="16"/>
  <c r="G105" i="16"/>
  <c r="F54" i="16"/>
  <c r="F58" i="16" s="1"/>
  <c r="F61" i="16"/>
  <c r="F72" i="16"/>
  <c r="F76" i="16"/>
  <c r="F79" i="16"/>
  <c r="F81" i="16"/>
  <c r="F86" i="16"/>
  <c r="F93" i="16"/>
  <c r="F95" i="16"/>
  <c r="F97" i="16"/>
  <c r="F99" i="16"/>
  <c r="F102" i="16"/>
  <c r="F104" i="16"/>
  <c r="F178" i="16"/>
  <c r="F179" i="16" s="1"/>
  <c r="F181" i="16"/>
  <c r="F185" i="16"/>
  <c r="F194" i="16"/>
  <c r="F198" i="16"/>
  <c r="F202" i="16"/>
  <c r="F206" i="16"/>
  <c r="F210" i="16"/>
  <c r="F214" i="16"/>
  <c r="F78" i="16"/>
  <c r="F82" i="16"/>
  <c r="F87" i="16"/>
  <c r="F101" i="16"/>
  <c r="F103" i="16"/>
  <c r="G78" i="16"/>
  <c r="G82" i="16"/>
  <c r="G87" i="16"/>
  <c r="G94" i="16"/>
  <c r="G96" i="16"/>
  <c r="G98" i="16"/>
  <c r="G101" i="16"/>
  <c r="G103" i="16"/>
  <c r="F70" i="16"/>
  <c r="F77" i="16" s="1"/>
  <c r="F55" i="16"/>
  <c r="G70" i="16"/>
  <c r="G77" i="16" s="1"/>
  <c r="G72" i="16"/>
  <c r="G74" i="16"/>
  <c r="G76" i="16"/>
  <c r="G79" i="16"/>
  <c r="G81" i="16"/>
  <c r="G93" i="16"/>
  <c r="G95" i="16"/>
  <c r="G97" i="16"/>
  <c r="G99" i="16"/>
  <c r="G102" i="16"/>
  <c r="F182" i="16"/>
  <c r="F211" i="16"/>
  <c r="F570" i="17" l="1"/>
  <c r="F440" i="17"/>
  <c r="F555" i="17"/>
  <c r="G570" i="17"/>
  <c r="G555" i="17"/>
  <c r="F15" i="17"/>
  <c r="G353" i="17"/>
  <c r="F532" i="17"/>
  <c r="F360" i="17"/>
  <c r="F100" i="16"/>
  <c r="F208" i="16"/>
  <c r="G167" i="16"/>
  <c r="G100" i="16"/>
</calcChain>
</file>

<file path=xl/sharedStrings.xml><?xml version="1.0" encoding="utf-8"?>
<sst xmlns="http://schemas.openxmlformats.org/spreadsheetml/2006/main" count="3178" uniqueCount="1990">
  <si>
    <t>Reporting in Domestic Currency</t>
  </si>
  <si>
    <t>EUR</t>
  </si>
  <si>
    <t>CONTENT OF TAB A</t>
  </si>
  <si>
    <t>1. Basic Facts</t>
  </si>
  <si>
    <t>3. General Cover Pool / Covered Bond Information</t>
  </si>
  <si>
    <t xml:space="preserve">4. References to Capital Requirements Regulation (CRR) 129(7) </t>
  </si>
  <si>
    <t>Field Number</t>
  </si>
  <si>
    <t>Country</t>
  </si>
  <si>
    <t>Belgium</t>
  </si>
  <si>
    <t>G.1.1.2</t>
  </si>
  <si>
    <t>Issuer Name</t>
  </si>
  <si>
    <t>BNP Paribas Fortis SA/NV</t>
  </si>
  <si>
    <t>Link to Issuer's Website</t>
  </si>
  <si>
    <t>https://www.bnpparibasfortis.com/investors/coveredbonds</t>
  </si>
  <si>
    <t>G.1.1.4</t>
  </si>
  <si>
    <t>Cut-off date</t>
  </si>
  <si>
    <t>OG.1.1.1</t>
  </si>
  <si>
    <t>OG.1.1.2</t>
  </si>
  <si>
    <t>OG.1.1.4</t>
  </si>
  <si>
    <t>OG.1.1.5</t>
  </si>
  <si>
    <t>G.2.1.1</t>
  </si>
  <si>
    <t>UCITS Compliance (Y/N)</t>
  </si>
  <si>
    <t>Y</t>
  </si>
  <si>
    <t>G.2.1.2</t>
  </si>
  <si>
    <t>CRR Compliance (Y/N)</t>
  </si>
  <si>
    <t>LCR status</t>
  </si>
  <si>
    <t>LEVEL 1</t>
  </si>
  <si>
    <t>OG.2.1.1</t>
  </si>
  <si>
    <t>OG.2.1.2</t>
  </si>
  <si>
    <t>OG.2.1.3</t>
  </si>
  <si>
    <t>OG.2.1.4</t>
  </si>
  <si>
    <t>OG.2.1.5</t>
  </si>
  <si>
    <t>1.General Information</t>
  </si>
  <si>
    <t xml:space="preserve">Nominal (mn) </t>
  </si>
  <si>
    <t>G.3.1.1</t>
  </si>
  <si>
    <t>G.3.1.2</t>
  </si>
  <si>
    <t>Outstanding Covered Bonds</t>
  </si>
  <si>
    <t>OG.3.1.1</t>
  </si>
  <si>
    <t>Cover Pool Size [NPV] (mn)</t>
  </si>
  <si>
    <t>OG.3.1.2</t>
  </si>
  <si>
    <t>Outstanding Covered Bonds [NPV] (mn)</t>
  </si>
  <si>
    <t>OG.3.1.3</t>
  </si>
  <si>
    <t>Legal</t>
  </si>
  <si>
    <t>Actual</t>
  </si>
  <si>
    <t>Minimum Committed</t>
  </si>
  <si>
    <t>Purpose</t>
  </si>
  <si>
    <t>G.3.2.1</t>
  </si>
  <si>
    <t>OC (%)</t>
  </si>
  <si>
    <t>ND1</t>
  </si>
  <si>
    <t>OG.3.2.1</t>
  </si>
  <si>
    <t>OG.3.2.2</t>
  </si>
  <si>
    <t>OG.3.2.3</t>
  </si>
  <si>
    <t>OG.3.2.4</t>
  </si>
  <si>
    <t>Nominal (mn)</t>
  </si>
  <si>
    <t>G.3.3.1</t>
  </si>
  <si>
    <t>Mortgages</t>
  </si>
  <si>
    <t>G.3.3.2</t>
  </si>
  <si>
    <t xml:space="preserve">Public Sector </t>
  </si>
  <si>
    <t>-</t>
  </si>
  <si>
    <t>0.00%</t>
  </si>
  <si>
    <t>G.3.3.3</t>
  </si>
  <si>
    <t>Shipping</t>
  </si>
  <si>
    <t>G.3.3.4</t>
  </si>
  <si>
    <t>Substitute Assets</t>
  </si>
  <si>
    <t>G.3.3.5</t>
  </si>
  <si>
    <t>Other</t>
  </si>
  <si>
    <t>G.3.3.6</t>
  </si>
  <si>
    <t>Total</t>
  </si>
  <si>
    <t>OG.3.3.1</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</si>
  <si>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</si>
  <si>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</si>
  <si>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</si>
  <si>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</si>
  <si>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</si>
  <si>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</si>
  <si>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</si>
  <si>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</si>
  <si>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</si>
  <si>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</si>
  <si>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</si>
  <si>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</si>
  <si>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</si>
  <si>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</si>
  <si>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</si>
  <si>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</si>
  <si>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</si>
  <si>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</si>
  <si>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</si>
  <si>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</si>
  <si>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</si>
  <si>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</si>
  <si>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</si>
  <si>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</si>
  <si>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</si>
  <si>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</si>
  <si>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</si>
  <si>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</si>
  <si>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</si>
  <si>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</si>
  <si>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</si>
  <si>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</si>
  <si>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</si>
  <si>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</si>
  <si>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</si>
  <si>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</si>
  <si>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Initial Maturity</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</si>
  <si>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</si>
  <si>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</si>
  <si>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</si>
  <si>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</si>
  <si>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</si>
  <si>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</si>
  <si>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</si>
  <si>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</si>
  <si>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</si>
  <si>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</si>
  <si>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</si>
  <si>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</si>
  <si>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</si>
  <si>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</si>
  <si>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</si>
  <si>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</si>
  <si>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</si>
  <si>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</si>
  <si>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</si>
  <si>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</si>
  <si>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</si>
  <si>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</si>
  <si>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</si>
  <si>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</si>
  <si>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</si>
  <si>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</si>
  <si>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</si>
  <si>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</si>
  <si>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</si>
  <si>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</si>
  <si>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</si>
  <si>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</si>
  <si>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</si>
  <si>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</si>
  <si>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</si>
  <si>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</si>
  <si>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</si>
  <si>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USD</t>
  </si>
  <si>
    <t>G.3.6.3</t>
  </si>
  <si>
    <t>GBP</t>
  </si>
  <si>
    <t>G.3.6.4</t>
  </si>
  <si>
    <t>NOK</t>
  </si>
  <si>
    <t>G.3.6.5</t>
  </si>
  <si>
    <t>CHF</t>
  </si>
  <si>
    <t>G.3.6.6</t>
  </si>
  <si>
    <t>AUD</t>
  </si>
  <si>
    <t>G.3.6.7</t>
  </si>
  <si>
    <t>CAD</t>
  </si>
  <si>
    <t>G.3.6.8</t>
  </si>
  <si>
    <t>BRL</t>
  </si>
  <si>
    <t>G.3.6.9</t>
  </si>
  <si>
    <t>CZK</t>
  </si>
  <si>
    <t>G.3.6.10</t>
  </si>
  <si>
    <t>DKK</t>
  </si>
  <si>
    <t>G.3.6.11</t>
  </si>
  <si>
    <t>HKD</t>
  </si>
  <si>
    <t>G.3.6.12</t>
  </si>
  <si>
    <t>KRW</t>
  </si>
  <si>
    <t>G.3.6.13</t>
  </si>
  <si>
    <t>SEK</t>
  </si>
  <si>
    <t>G.3.6.14</t>
  </si>
  <si>
    <t>SGD</t>
  </si>
  <si>
    <t>G.3.6.15</t>
  </si>
  <si>
    <t>G.3.6.16</t>
  </si>
  <si>
    <t>OG.3.6.1</t>
  </si>
  <si>
    <t>o/w [If relevant, please specify]</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</si>
  <si>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</si>
  <si>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</si>
  <si>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</si>
  <si>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</si>
  <si>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</si>
  <si>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</si>
  <si>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</si>
  <si>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</si>
  <si>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</si>
  <si>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</si>
  <si>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</si>
  <si>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</si>
  <si>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</si>
  <si>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</si>
  <si>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</si>
  <si>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</si>
  <si>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</si>
  <si>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</si>
  <si>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</si>
  <si>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</si>
  <si>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</si>
  <si>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</si>
  <si>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</si>
  <si>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</si>
  <si>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</si>
  <si>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</si>
  <si>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</si>
  <si>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</si>
  <si>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</si>
  <si>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</si>
  <si>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</si>
  <si>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</si>
  <si>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</si>
  <si>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</si>
  <si>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</si>
  <si>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</si>
  <si>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</si>
  <si>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</si>
  <si>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</si>
  <si>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</si>
  <si>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</si>
  <si>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</si>
  <si>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</si>
  <si>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</si>
  <si>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</si>
  <si>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</si>
  <si>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</si>
  <si>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</si>
  <si>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</si>
  <si>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</si>
  <si>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</si>
  <si>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</si>
  <si>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</si>
  <si>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</si>
  <si>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</si>
  <si>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</si>
  <si>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</si>
  <si>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</si>
  <si>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</si>
  <si>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</si>
  <si>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</si>
  <si>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</si>
  <si>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</si>
  <si>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</si>
  <si>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</si>
  <si>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</si>
  <si>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</si>
  <si>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</si>
  <si>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</si>
  <si>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</si>
  <si>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</si>
  <si>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</si>
  <si>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</si>
  <si>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</si>
  <si>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</si>
  <si>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</si>
  <si>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</si>
  <si>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</si>
  <si>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</si>
  <si>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</si>
  <si>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</si>
  <si>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</si>
  <si>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</si>
  <si>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</si>
  <si>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</si>
  <si>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</si>
  <si>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</si>
  <si>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</si>
  <si>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</si>
  <si>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</si>
  <si>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</si>
  <si>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</si>
  <si>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</si>
  <si>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</si>
  <si>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</si>
  <si>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</si>
  <si>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</si>
  <si>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</si>
  <si>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</si>
  <si>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</si>
  <si>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</si>
  <si>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</si>
  <si>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</si>
  <si>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</si>
  <si>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</si>
  <si>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</si>
  <si>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</si>
  <si>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</si>
  <si>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</si>
  <si>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</si>
  <si>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</si>
  <si>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</si>
  <si>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</si>
  <si>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</si>
  <si>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</si>
  <si>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</si>
  <si>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</si>
  <si>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</si>
  <si>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</si>
  <si>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</si>
  <si>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</si>
  <si>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</si>
  <si>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</si>
  <si>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</si>
  <si>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</si>
  <si>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</si>
  <si>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</si>
  <si>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</si>
  <si>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</si>
  <si>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</si>
  <si>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</si>
  <si>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</si>
  <si>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</si>
  <si>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</si>
  <si>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</si>
  <si>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</si>
  <si>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</si>
  <si>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</si>
  <si>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</si>
  <si>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</si>
  <si>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</si>
  <si>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</si>
  <si>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</si>
  <si>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</si>
  <si>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</si>
  <si>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</si>
  <si>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</si>
  <si>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</si>
  <si>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38</t>
  </si>
  <si>
    <t>G.4.1.2</t>
  </si>
  <si>
    <t>39</t>
  </si>
  <si>
    <t>G.4.1.3</t>
  </si>
  <si>
    <t>43 for Mortgage Assets</t>
  </si>
  <si>
    <t>48 for Public Sector Assets</t>
  </si>
  <si>
    <t>G.4.1.4</t>
  </si>
  <si>
    <t>52</t>
  </si>
  <si>
    <t>G.4.1.5</t>
  </si>
  <si>
    <t>166 for Residential Mortgage Assets</t>
  </si>
  <si>
    <t>267 for Commercial Mortgage Assets</t>
  </si>
  <si>
    <t>18 for Public Sector Assets</t>
  </si>
  <si>
    <t>G.4.1.6</t>
  </si>
  <si>
    <t>130 for Mortgage Assets</t>
  </si>
  <si>
    <t>228</t>
  </si>
  <si>
    <t>129 for Public Sector Assets</t>
  </si>
  <si>
    <t>G.4.1.7</t>
  </si>
  <si>
    <t>111</t>
  </si>
  <si>
    <t>G.4.1.8</t>
  </si>
  <si>
    <t>163</t>
  </si>
  <si>
    <t>G.4.1.9</t>
  </si>
  <si>
    <t>137</t>
  </si>
  <si>
    <t>G.4.1.10</t>
  </si>
  <si>
    <t>(Please refer to "Tab D. HTT Harmonised Glossary" for hedging strategy)</t>
  </si>
  <si>
    <t>17 for Harmonised Glossary</t>
  </si>
  <si>
    <t>G.4.1.11</t>
  </si>
  <si>
    <t>65</t>
  </si>
  <si>
    <t>G.4.1.12</t>
  </si>
  <si>
    <t>88</t>
  </si>
  <si>
    <t>G.4.1.13</t>
  </si>
  <si>
    <t>160 for Mortgage Assets</t>
  </si>
  <si>
    <t>166 for Public Sector Assets</t>
  </si>
  <si>
    <t>OG.4.1.1</t>
  </si>
  <si>
    <t>OG.4.1.2</t>
  </si>
  <si>
    <t>OG.4.1.3</t>
  </si>
  <si>
    <t>OG.4.1.4</t>
  </si>
  <si>
    <t>OG.4.1.5</t>
  </si>
  <si>
    <t>OG.4.1.6</t>
  </si>
  <si>
    <t>OG.4.1.7</t>
  </si>
  <si>
    <t>OG.4.1.8</t>
  </si>
  <si>
    <t>OG.4.1.9</t>
  </si>
  <si>
    <t>OG.4.1.10</t>
  </si>
  <si>
    <t>5. References to Capital Requirements Regulation (CRR) 129(1)</t>
  </si>
  <si>
    <t>G.5.1.1</t>
  </si>
  <si>
    <t>Exposure to credit institute credit quality step 1 &amp; 2</t>
  </si>
  <si>
    <t>OG.5.1.1</t>
  </si>
  <si>
    <t>OG.5.1.2</t>
  </si>
  <si>
    <t>OG.5.1.3</t>
  </si>
  <si>
    <t>OG.5.1.4</t>
  </si>
  <si>
    <t>OG.5.1.5</t>
  </si>
  <si>
    <t>OG.5.1.6</t>
  </si>
  <si>
    <t>6. Other relevant information</t>
  </si>
  <si>
    <t>1. Optional information e.g. Rating triggers</t>
  </si>
  <si>
    <t>OG.6.1.1</t>
  </si>
  <si>
    <t>NPV Test (passed/failed)</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</si>
  <si>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</si>
  <si>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</si>
  <si>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</si>
  <si>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</si>
  <si>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</si>
  <si>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</si>
  <si>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</si>
  <si>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</si>
  <si>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</si>
  <si>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</si>
  <si>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</si>
  <si>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</si>
  <si>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</si>
  <si>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</si>
  <si>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</si>
  <si>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</si>
  <si>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</si>
  <si>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</si>
  <si>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</si>
  <si>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</si>
  <si>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</si>
  <si>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</si>
  <si>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</si>
  <si>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</si>
  <si>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</si>
  <si>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</si>
  <si>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</si>
  <si>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</si>
  <si>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</si>
  <si>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</si>
  <si>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</si>
  <si>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</si>
  <si>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</si>
  <si>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</si>
  <si>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</si>
  <si>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</si>
  <si>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</si>
  <si>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</si>
  <si>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</si>
  <si>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</si>
  <si>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</si>
  <si>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</si>
  <si>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</si>
  <si>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</si>
  <si>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</si>
  <si>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</si>
  <si>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</si>
  <si>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</si>
  <si>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</si>
  <si>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</si>
  <si>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</si>
  <si>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</si>
  <si>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</si>
  <si>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</si>
  <si>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</si>
  <si>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</si>
  <si>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</si>
  <si>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</si>
  <si>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</si>
  <si>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</si>
  <si>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</si>
  <si>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</si>
  <si>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</si>
  <si>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</si>
  <si>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</si>
  <si>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</si>
  <si>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</si>
  <si>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</si>
  <si>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</si>
  <si>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</si>
  <si>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</si>
  <si>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</si>
  <si>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</si>
  <si>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</si>
  <si>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</si>
  <si>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</si>
  <si>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</si>
  <si>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</si>
  <si>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</si>
  <si>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</si>
  <si>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</si>
  <si>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</si>
  <si>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</si>
  <si>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</si>
  <si>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</si>
  <si>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</si>
  <si>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</si>
  <si>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</si>
  <si>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</si>
  <si>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</si>
  <si>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</si>
  <si>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</si>
  <si>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</si>
  <si>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</si>
  <si>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</si>
  <si>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</si>
  <si>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</si>
  <si>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</si>
  <si>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</si>
  <si>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</si>
  <si>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</si>
  <si>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</si>
  <si>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</si>
  <si>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</si>
  <si>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</si>
  <si>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</si>
  <si>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</si>
  <si>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</si>
  <si>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</si>
  <si>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</si>
  <si>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</si>
  <si>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</si>
  <si>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</si>
  <si>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</si>
  <si>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</si>
  <si>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</si>
  <si>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</si>
  <si>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</si>
  <si>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</si>
  <si>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</si>
  <si>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</si>
  <si>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</si>
  <si>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</si>
  <si>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</si>
  <si>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</si>
  <si>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</si>
  <si>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</si>
  <si>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</si>
  <si>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</si>
  <si>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</si>
  <si>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</si>
  <si>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</si>
  <si>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</si>
  <si>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</si>
  <si>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</si>
  <si>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</si>
  <si>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</si>
  <si>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</si>
  <si>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</si>
  <si>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</si>
  <si>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</si>
  <si>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</si>
  <si>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</si>
  <si>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</si>
  <si>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</si>
  <si>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</si>
  <si>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</si>
  <si>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</si>
  <si>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</si>
  <si>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</si>
  <si>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</si>
  <si>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</si>
  <si>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</si>
  <si>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</si>
  <si>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</si>
  <si>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</si>
  <si>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</si>
  <si>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</si>
  <si>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</si>
  <si>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</si>
  <si>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</si>
  <si>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</si>
  <si>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</si>
  <si>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</si>
  <si>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</si>
  <si>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</si>
  <si>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</si>
  <si>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</si>
  <si>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</si>
  <si>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</si>
  <si>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</si>
  <si>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</si>
  <si>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</si>
  <si>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</si>
  <si>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</si>
  <si>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</si>
  <si>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</si>
  <si>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</si>
  <si>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</si>
  <si>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</si>
  <si>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</si>
  <si>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</si>
  <si>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</si>
  <si>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</si>
  <si>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</si>
  <si>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</si>
  <si>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</si>
  <si>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</si>
  <si>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</si>
  <si>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</si>
  <si>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</si>
  <si>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</si>
  <si>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</si>
  <si>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</si>
  <si>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</si>
  <si>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</si>
  <si>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</si>
  <si>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</si>
  <si>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</si>
  <si>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</si>
  <si>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</si>
  <si>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</si>
  <si>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</si>
  <si>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</si>
  <si>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</si>
  <si>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</si>
  <si>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</si>
  <si>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</si>
  <si>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</si>
  <si>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</si>
  <si>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</si>
  <si>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</si>
  <si>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</si>
  <si>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</si>
  <si>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</si>
  <si>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</si>
  <si>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</si>
  <si>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</si>
  <si>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</si>
  <si>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</si>
  <si>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</si>
  <si>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</si>
  <si>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</si>
  <si>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</si>
  <si>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</si>
  <si>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</si>
  <si>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</si>
  <si>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</si>
  <si>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</si>
  <si>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</si>
  <si>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</si>
  <si>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</si>
  <si>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</si>
  <si>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</si>
  <si>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</si>
  <si>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</si>
  <si>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</si>
  <si>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</si>
  <si>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</si>
  <si>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</si>
  <si>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</si>
  <si>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</si>
  <si>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</si>
  <si>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</si>
  <si>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</si>
  <si>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</si>
  <si>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</si>
  <si>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</si>
  <si>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</si>
  <si>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</si>
  <si>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</si>
  <si>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</si>
  <si>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</si>
  <si>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</si>
  <si>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</si>
  <si>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</si>
  <si>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</si>
  <si>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</si>
  <si>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</si>
  <si>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</si>
  <si>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</si>
  <si>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</si>
  <si>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</si>
  <si>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OM.7.9.1</t>
  </si>
  <si>
    <t>OM.7.9.2</t>
  </si>
  <si>
    <t>OM.7.9.3</t>
  </si>
  <si>
    <t>OM.7.9.4</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</si>
  <si>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</si>
  <si>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</si>
  <si>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</si>
  <si>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</si>
  <si>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</si>
  <si>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</si>
  <si>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</si>
  <si>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</si>
  <si>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</si>
  <si>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</si>
  <si>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</si>
  <si>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</si>
  <si>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</si>
  <si>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</si>
  <si>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</si>
  <si>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</si>
  <si>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</si>
  <si>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</si>
  <si>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</si>
  <si>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</si>
  <si>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</si>
  <si>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</si>
  <si>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</si>
  <si>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</si>
  <si>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</si>
  <si>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</si>
  <si>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</si>
  <si>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</si>
  <si>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</si>
  <si>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</si>
  <si>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</si>
  <si>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</si>
  <si>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</si>
  <si>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</si>
  <si>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</si>
  <si>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</si>
  <si>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</si>
  <si>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</si>
  <si>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</si>
  <si>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</si>
  <si>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</si>
  <si>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</si>
  <si>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</si>
  <si>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</si>
  <si>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</si>
  <si>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</si>
  <si>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</si>
  <si>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</si>
  <si>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</si>
  <si>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</si>
  <si>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</si>
  <si>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</si>
  <si>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</si>
  <si>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</si>
  <si>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</si>
  <si>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</si>
  <si>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</si>
  <si>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</si>
  <si>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</si>
  <si>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</si>
  <si>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</si>
  <si>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</si>
  <si>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</si>
  <si>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</si>
  <si>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</si>
  <si>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</si>
  <si>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</si>
  <si>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</si>
  <si>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</si>
  <si>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</si>
  <si>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</si>
  <si>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</si>
  <si>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</si>
  <si>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</si>
  <si>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</si>
  <si>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</si>
  <si>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</si>
  <si>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</si>
  <si>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</si>
  <si>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</si>
  <si>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</si>
  <si>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</si>
  <si>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</si>
  <si>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</si>
  <si>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</si>
  <si>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</si>
  <si>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</si>
  <si>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</si>
  <si>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</si>
  <si>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</si>
  <si>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</si>
  <si>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</si>
  <si>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</si>
  <si>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</si>
  <si>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</si>
  <si>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</si>
  <si>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</si>
  <si>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</si>
  <si>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</si>
  <si>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</si>
  <si>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Subsidised housing</t>
  </si>
  <si>
    <t>M.7A.13.5</t>
  </si>
  <si>
    <t>Agricultural</t>
  </si>
  <si>
    <t>M.7A.13.6</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</si>
  <si>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</si>
  <si>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</si>
  <si>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</si>
  <si>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</si>
  <si>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</si>
  <si>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</si>
  <si>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</si>
  <si>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</si>
  <si>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</si>
  <si>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</si>
  <si>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</si>
  <si>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</si>
  <si>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</si>
  <si>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</si>
  <si>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</si>
  <si>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</si>
  <si>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</si>
  <si>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</si>
  <si>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</si>
  <si>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</si>
  <si>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</si>
  <si>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</si>
  <si>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</si>
  <si>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</si>
  <si>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</si>
  <si>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</si>
  <si>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</si>
  <si>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</si>
  <si>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</si>
  <si>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</si>
  <si>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</si>
  <si>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</si>
  <si>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</si>
  <si>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</si>
  <si>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</si>
  <si>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</si>
  <si>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</si>
  <si>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</si>
  <si>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</si>
  <si>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</si>
  <si>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</si>
  <si>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</si>
  <si>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</si>
  <si>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</si>
  <si>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</si>
  <si>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</si>
  <si>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</si>
  <si>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</si>
  <si>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</si>
  <si>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</si>
  <si>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</si>
  <si>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</si>
  <si>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</si>
  <si>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</si>
  <si>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</si>
  <si>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</si>
  <si>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</si>
  <si>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</si>
  <si>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</si>
  <si>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</si>
  <si>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</si>
  <si>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</si>
  <si>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</si>
  <si>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</si>
  <si>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</si>
  <si>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</si>
  <si>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</si>
  <si>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</si>
  <si>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</si>
  <si>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</si>
  <si>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</si>
  <si>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</si>
  <si>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</si>
  <si>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</si>
  <si>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</si>
  <si>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</si>
  <si>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</si>
  <si>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</si>
  <si>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</si>
  <si>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</si>
  <si>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</si>
  <si>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</si>
  <si>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</si>
  <si>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</si>
  <si>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</si>
  <si>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</si>
  <si>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</si>
  <si>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</si>
  <si>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</si>
  <si>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</si>
  <si>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</si>
  <si>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</si>
  <si>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</si>
  <si>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</si>
  <si>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</si>
  <si>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</si>
  <si>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</si>
  <si>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</si>
  <si>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</si>
  <si>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</si>
  <si>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</si>
  <si>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</si>
  <si>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</si>
  <si>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</si>
  <si>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</si>
  <si>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</si>
  <si>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</si>
  <si>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</si>
  <si>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</si>
  <si>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</si>
  <si>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</si>
  <si>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</si>
  <si>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</si>
  <si>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</si>
  <si>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</si>
  <si>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</si>
  <si>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</si>
  <si>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</si>
  <si>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</si>
  <si>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</si>
  <si>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</si>
  <si>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</si>
  <si>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</si>
  <si>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</si>
  <si>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</si>
  <si>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</si>
  <si>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</si>
  <si>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</si>
  <si>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</si>
  <si>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</si>
  <si>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</si>
  <si>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</si>
  <si>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</si>
  <si>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</si>
  <si>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</si>
  <si>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</si>
  <si>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</si>
  <si>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</si>
  <si>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</si>
  <si>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</si>
  <si>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</si>
  <si>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</si>
  <si>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</si>
  <si>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</si>
  <si>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</si>
  <si>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</si>
  <si>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</si>
  <si>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</si>
  <si>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</si>
  <si>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VERRET Nancy</t>
  </si>
  <si>
    <t>+ 32 2 565 55 63</t>
  </si>
  <si>
    <t>nancy.verret@bnpparibasfortis.com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</si>
  <si>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</si>
  <si>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</si>
  <si>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</si>
  <si>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</si>
  <si>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</si>
  <si>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</si>
  <si>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</si>
  <si>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</si>
  <si>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</si>
  <si>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</si>
  <si>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Retained Covered Bonds</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</si>
  <si>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</si>
  <si>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</si>
  <si>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</si>
  <si>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</si>
  <si>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</si>
  <si>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</si>
  <si>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</si>
  <si>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</si>
  <si>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</si>
  <si>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</si>
  <si>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</si>
  <si>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</si>
  <si>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</si>
  <si>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</si>
  <si>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BD@155374</t>
  </si>
  <si>
    <t>BE6312093121</t>
  </si>
  <si>
    <t>Fixed</t>
  </si>
  <si>
    <t>NACT</t>
  </si>
  <si>
    <t>25/02/2023</t>
  </si>
  <si>
    <t>BD@155375</t>
  </si>
  <si>
    <t>BE6312092115</t>
  </si>
  <si>
    <t>BD@167469</t>
  </si>
  <si>
    <t>BE0002700814</t>
  </si>
  <si>
    <t>20/05/2022</t>
  </si>
  <si>
    <t>BD@167470</t>
  </si>
  <si>
    <t>BE0002701820</t>
  </si>
  <si>
    <t>BD@178945</t>
  </si>
  <si>
    <t>BE0002762434</t>
  </si>
  <si>
    <t>10/12/2022</t>
  </si>
  <si>
    <t>Extended Maturity Date</t>
  </si>
  <si>
    <t>25/02/2027</t>
  </si>
  <si>
    <t>25/02/2030</t>
  </si>
  <si>
    <t>20/05/2028</t>
  </si>
  <si>
    <t>20/05/2031</t>
  </si>
  <si>
    <t>10/12/2028</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</si>
  <si>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</si>
  <si>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</si>
  <si>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</si>
  <si>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</si>
  <si>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</si>
  <si>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</si>
  <si>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</si>
  <si>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</si>
  <si>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</si>
  <si>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</si>
  <si>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</si>
  <si>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</si>
  <si>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t>
  </si>
  <si>
    <t>stable</t>
  </si>
  <si>
    <t>F1</t>
  </si>
  <si>
    <t>Moody's</t>
  </si>
  <si>
    <t>A2</t>
  </si>
  <si>
    <t>P-1</t>
  </si>
  <si>
    <t>Standard and Poor's</t>
  </si>
  <si>
    <t>A-1</t>
  </si>
  <si>
    <t>Ratings</t>
  </si>
  <si>
    <t>1. BNP Paribas Fortis Bank Senior Unsecured Ratings</t>
  </si>
  <si>
    <t>2. BNP Parisbas Fortis Mortgage Pandbrieven Ratings</t>
  </si>
  <si>
    <t>Value of the Residential Loans (as defined in Royal Decree Art 6 Paraf 1)</t>
  </si>
  <si>
    <t>Ratio Value of Resid. Mortgage Loans / Mortgage Pandbrieven Issued (V) / (I)</t>
  </si>
  <si>
    <t>&gt; &gt; &gt; Cover Test Royal Decree Art 5 Paraf 1</t>
  </si>
  <si>
    <t>Passed</t>
  </si>
  <si>
    <t>Ratio Value All Cover Assets / Mortgage Pandbrieven Issued [V+VI+VII]/I</t>
  </si>
  <si>
    <t>&gt; &gt; &gt; Cover Test Royal Decree Art 5 Paraf 2</t>
  </si>
  <si>
    <t>Test Summary</t>
  </si>
  <si>
    <t>(all amounts in EUR unless stated otherwise)</t>
  </si>
  <si>
    <t>1. Outstanding Mortgage Pandbrieven and Cover Assets</t>
  </si>
  <si>
    <t>Outstanding Mortgage Pandbrieven</t>
  </si>
  <si>
    <t>(I)</t>
  </si>
  <si>
    <t>(II)</t>
  </si>
  <si>
    <t>Nominal Balance Residential Mortgage Loans</t>
  </si>
  <si>
    <t>Nominal Balance Public Finance Exposures</t>
  </si>
  <si>
    <t>(III)</t>
  </si>
  <si>
    <t>Nominal Balance Financial Institution Exposures</t>
  </si>
  <si>
    <t>(IV)</t>
  </si>
  <si>
    <t>Nominal OC Level [(II)+(III)+(IV)]/(I)-1</t>
  </si>
  <si>
    <t>2. Residential Mortgage Loans Cover Test</t>
  </si>
  <si>
    <t>(V)</t>
  </si>
  <si>
    <t>Limit: 85%</t>
  </si>
  <si>
    <t>3. Total Asset Cover Test</t>
  </si>
  <si>
    <t>Value of Public Finance Exposures (definition Royal Decree)</t>
  </si>
  <si>
    <t>(VI)</t>
  </si>
  <si>
    <t>(VII)</t>
  </si>
  <si>
    <t>Value of Financial Institution Exposures (definition Royal Decree)</t>
  </si>
  <si>
    <t>Limit: 105%</t>
  </si>
  <si>
    <t>4. Interest and Principal Coverage Test</t>
  </si>
  <si>
    <t>Interest Proceeds Cover Assets</t>
  </si>
  <si>
    <t>(VIII)</t>
  </si>
  <si>
    <t>Total Interest Proceeds Residential Mortgage Loans</t>
  </si>
  <si>
    <t>Total Interest Proceeds Public Finance Exposures</t>
  </si>
  <si>
    <t>Total Interest Proceeds  Financial Institution Exposures</t>
  </si>
  <si>
    <t>Impact Derivatives</t>
  </si>
  <si>
    <t>(IX)</t>
  </si>
  <si>
    <t>Principal Proceeds Cover Assets</t>
  </si>
  <si>
    <t>Total Principal Proceeds Residential Mortgage Loans</t>
  </si>
  <si>
    <t>Total Principal Proceeds Public Finance Exposures</t>
  </si>
  <si>
    <t>Total Principal Proceeds Financial Institution Exposures</t>
  </si>
  <si>
    <t>Interest Requirement Covered Bonds</t>
  </si>
  <si>
    <t>Costs, Fees and expenses Covered Bonds</t>
  </si>
  <si>
    <t>Principal Requirement Covered Bonds</t>
  </si>
  <si>
    <t>(XII)</t>
  </si>
  <si>
    <t>Total Surplus (+) / Deficit (-)  (VIII)+(IX)-(X)-(XI)-(XII)</t>
  </si>
  <si>
    <t>&gt; &gt; &gt; Cover Test Royal Decree Art 5 paraf 3</t>
  </si>
  <si>
    <t>5. Liquidity Tests</t>
  </si>
  <si>
    <t>Cumulative Cash Inflow Next 180 Days</t>
  </si>
  <si>
    <t>Cumulative Cash Outflow Next 180 Days</t>
  </si>
  <si>
    <t>(XIV)</t>
  </si>
  <si>
    <t>Liquidity Surplus (+) / Deficit (-) (XIII)+(XIV)</t>
  </si>
  <si>
    <t>&gt; &gt; &gt; Liquidity Test Royal Decree Art 7 paraf 1</t>
  </si>
  <si>
    <t>MtM Liquid Bonds minus ECB Haircut</t>
  </si>
  <si>
    <t>Interest Payable on Mortgage Pandbrieven next 3 months</t>
  </si>
  <si>
    <t>Excess Coverage Interest Mortgage Pandbrieven by Liquid Bonds (XV)-(XVI)</t>
  </si>
  <si>
    <t>Outstanding Balance of Residential Mortgage Loans at the Cut-off Date</t>
  </si>
  <si>
    <t>Principal Redemptions between Cut-off Date and Maturity Date</t>
  </si>
  <si>
    <t>Interest Payments between Cut-off Date and Maturity Date</t>
  </si>
  <si>
    <t>Number of loans</t>
  </si>
  <si>
    <t>Average Outstanding Balance per borrower</t>
  </si>
  <si>
    <t>Average Outstanding Balance per loan</t>
  </si>
  <si>
    <t>Weighted average Current Loan to Current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</si>
  <si>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</si>
  <si>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</si>
  <si>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</si>
  <si>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</si>
  <si>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</si>
  <si>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</si>
  <si>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</si>
  <si>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</si>
  <si>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</si>
  <si>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</si>
  <si>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Registered Cash Proceeds under the Residential Mortgage Loans</t>
  </si>
  <si>
    <t>Position</t>
  </si>
  <si>
    <t>BE0000341504</t>
  </si>
  <si>
    <t>BE0000351602</t>
  </si>
  <si>
    <t>Kingdom of Belgium</t>
  </si>
  <si>
    <t>BGB 0.8 22JUN2027 81</t>
  </si>
  <si>
    <t xml:space="preserve">BGB 0.0 22OCT2027 91 </t>
  </si>
  <si>
    <t>Nominal Amount</t>
  </si>
  <si>
    <t>F</t>
  </si>
  <si>
    <t>Standar &amp; Poor's Rating</t>
  </si>
  <si>
    <t>AA</t>
  </si>
  <si>
    <t>Fitch Rating</t>
  </si>
  <si>
    <t>AA-</t>
  </si>
  <si>
    <t>Moody's Rating</t>
  </si>
  <si>
    <t>Aa3</t>
  </si>
  <si>
    <t>Cover Pool Summary</t>
  </si>
  <si>
    <t>Portfolio Cut-off Date</t>
  </si>
  <si>
    <t>1. Residential Mortgage Loans</t>
  </si>
  <si>
    <t>See Stratification Tables Mortgages for more details</t>
  </si>
  <si>
    <t>2. Registered Cash</t>
  </si>
  <si>
    <t>3. Public Sector Exposure (Liquid Bond Positions)</t>
  </si>
  <si>
    <t>4. Derivatives</t>
  </si>
  <si>
    <t>None</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</si>
  <si>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</si>
  <si>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</si>
  <si>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</si>
  <si>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</si>
  <si>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</si>
  <si>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</si>
  <si>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</si>
  <si>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</si>
  <si>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</si>
  <si>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</si>
  <si>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</si>
  <si>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</si>
  <si>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</si>
  <si>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</si>
  <si>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</si>
  <si>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</si>
  <si>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</si>
  <si>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</si>
  <si>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</si>
  <si>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</si>
  <si>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</si>
  <si>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</si>
  <si>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</si>
  <si>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</si>
  <si>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</si>
  <si>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</si>
  <si>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</si>
  <si>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&gt;23 and &lt;=24</t>
  </si>
  <si>
    <t>&gt;24 and &lt;=25</t>
  </si>
  <si>
    <t>&gt;31 and &lt;=32</t>
  </si>
  <si>
    <t>&gt;29 and &lt;=30</t>
  </si>
  <si>
    <t>&gt;32 and &lt;=33</t>
  </si>
  <si>
    <t>&gt;30 and &lt;=31</t>
  </si>
  <si>
    <t>&gt;25 and &lt;=26</t>
  </si>
  <si>
    <t>&gt;28 and &lt;=29</t>
  </si>
  <si>
    <t>&gt;26 and &lt;=27</t>
  </si>
  <si>
    <t>&lt;0</t>
  </si>
  <si>
    <t>&gt;27 and &lt;=28</t>
  </si>
  <si>
    <t>&gt;33 and &lt;=34</t>
  </si>
  <si>
    <t>&gt;34 and &lt;=35</t>
  </si>
  <si>
    <t>&gt;35 and &lt;=36</t>
  </si>
  <si>
    <t>&gt;36 and &lt;=37</t>
  </si>
  <si>
    <t>&gt;39 and &lt;=40</t>
  </si>
  <si>
    <t>&gt;40 and &lt;=41</t>
  </si>
  <si>
    <t>&gt;37 and &lt;=38</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</si>
  <si>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</si>
  <si>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</si>
  <si>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</si>
  <si>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</si>
  <si>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</si>
  <si>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</si>
  <si>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</si>
  <si>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</si>
  <si>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</si>
  <si>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</si>
  <si>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</si>
  <si>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</si>
  <si>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</si>
  <si>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</si>
  <si>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</si>
  <si>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</si>
  <si>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</si>
  <si>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</si>
  <si>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</si>
  <si>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</si>
  <si>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</si>
  <si>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</si>
  <si>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8.5 - 9%</t>
  </si>
  <si>
    <t>8 - 8.5%</t>
  </si>
  <si>
    <t>7 - 7.5%</t>
  </si>
  <si>
    <t>7.5 - 8%</t>
  </si>
  <si>
    <t>Variable</t>
  </si>
  <si>
    <t>Variable With Cap</t>
  </si>
  <si>
    <t>2022</t>
  </si>
  <si>
    <t>2023</t>
  </si>
  <si>
    <t>2024</t>
  </si>
  <si>
    <t>2025</t>
  </si>
  <si>
    <t>2026</t>
  </si>
  <si>
    <t>2027</t>
  </si>
  <si>
    <t>2028</t>
  </si>
  <si>
    <t>2029</t>
  </si>
  <si>
    <t>2030</t>
  </si>
  <si>
    <t>2031</t>
  </si>
  <si>
    <t>2032</t>
  </si>
  <si>
    <t>2033</t>
  </si>
  <si>
    <t>2034</t>
  </si>
  <si>
    <t>2035</t>
  </si>
  <si>
    <t>2036</t>
  </si>
  <si>
    <t>2037</t>
  </si>
  <si>
    <t>Fixed To Maturity</t>
  </si>
  <si>
    <t>Monthly</t>
  </si>
  <si>
    <t>Twice A Year</t>
  </si>
  <si>
    <t>Annuity</t>
  </si>
  <si>
    <t>Interest only</t>
  </si>
  <si>
    <t>Linear</t>
  </si>
  <si>
    <t>1-10%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</si>
  <si>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</si>
  <si>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</si>
  <si>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</si>
  <si>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</si>
  <si>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</si>
  <si>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</si>
  <si>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</si>
  <si>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</si>
  <si>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</si>
  <si>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</si>
  <si>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</si>
  <si>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</si>
  <si>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</si>
  <si>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</si>
  <si>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</si>
  <si>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</si>
  <si>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</si>
  <si>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</si>
  <si>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</si>
  <si>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</si>
  <si>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</si>
  <si>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</si>
  <si>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</si>
  <si>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</si>
  <si>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</si>
  <si>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</si>
  <si>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</si>
  <si>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</si>
  <si>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</si>
  <si>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</si>
  <si>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</si>
  <si>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</si>
  <si>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</si>
  <si>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</si>
  <si>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</si>
  <si>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</si>
  <si>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</si>
  <si>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</si>
  <si>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</si>
  <si>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</si>
  <si>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13. Loan to Mortgage Inscription Ratio (LTM)</t>
  </si>
  <si>
    <t>14. Distribution of Average Life to Final Maturity (at 0% CPR)</t>
  </si>
  <si>
    <t>15. Distribution of Average Life To Interest Reset Date (at 0% CPR)</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</si>
  <si>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</si>
  <si>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</si>
  <si>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</si>
  <si>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</si>
  <si>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</si>
  <si>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</si>
  <si>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</si>
  <si>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</si>
  <si>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</si>
  <si>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</si>
  <si>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</si>
  <si>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</si>
  <si>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</si>
  <si>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</si>
  <si>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</si>
  <si>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</si>
  <si>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</si>
  <si>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</si>
  <si>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</si>
  <si>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</si>
  <si>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</si>
  <si>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</si>
  <si>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</si>
  <si>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</si>
  <si>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</si>
  <si>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</si>
  <si>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</si>
  <si>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</si>
  <si>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</si>
  <si>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</si>
  <si>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</si>
  <si>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</si>
  <si>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</si>
  <si>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</si>
  <si>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</si>
  <si>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</si>
  <si>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</si>
  <si>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</si>
  <si>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</si>
  <si>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</si>
  <si>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</si>
  <si>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</si>
  <si>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</si>
  <si>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</si>
  <si>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</si>
  <si>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</si>
  <si>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</si>
  <si>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</si>
  <si>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</si>
  <si>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</si>
  <si>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</si>
  <si>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</si>
  <si>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</si>
  <si>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</si>
  <si>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</si>
  <si>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</si>
  <si>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</si>
  <si>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</si>
  <si>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</si>
  <si>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</si>
  <si>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</si>
  <si>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</si>
  <si>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</si>
  <si>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</si>
  <si>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</si>
  <si>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</si>
  <si>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</si>
  <si>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</si>
  <si>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</si>
  <si>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</si>
  <si>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</si>
  <si>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</si>
  <si>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</si>
  <si>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</si>
  <si>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</si>
  <si>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</si>
  <si>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</si>
  <si>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</si>
  <si>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</si>
  <si>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</si>
  <si>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</si>
  <si>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</si>
  <si>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</si>
  <si>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</si>
  <si>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</si>
  <si>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</si>
  <si>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</si>
  <si>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</si>
  <si>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</si>
  <si>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</si>
  <si>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</si>
  <si>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</si>
  <si>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</si>
  <si>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</si>
  <si>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</si>
  <si>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</si>
  <si>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</si>
  <si>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</si>
  <si>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</si>
  <si>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</si>
  <si>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</si>
  <si>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</si>
  <si>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</si>
  <si>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</si>
  <si>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</si>
  <si>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</si>
  <si>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</si>
  <si>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</si>
  <si>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</si>
  <si>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</si>
  <si>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</si>
  <si>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</si>
  <si>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</si>
  <si>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</si>
  <si>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</si>
  <si>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</si>
  <si>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</si>
  <si>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</si>
  <si>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</si>
  <si>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</si>
  <si>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</si>
  <si>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</si>
  <si>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</si>
  <si>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</si>
  <si>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</si>
  <si>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</si>
  <si>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</si>
  <si>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</si>
  <si>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</si>
  <si>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</si>
  <si>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</si>
  <si>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</si>
  <si>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</si>
  <si>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</si>
  <si>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</si>
  <si>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</si>
  <si>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</si>
  <si>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</si>
  <si>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</si>
  <si>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</si>
  <si>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</si>
  <si>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</si>
  <si>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</si>
  <si>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</si>
  <si>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</si>
  <si>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</si>
  <si>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</si>
  <si>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</si>
  <si>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</si>
  <si>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</si>
  <si>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</si>
  <si>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</si>
  <si>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</si>
  <si>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</si>
  <si>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</si>
  <si>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</si>
  <si>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</si>
  <si>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</si>
  <si>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</si>
  <si>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</si>
  <si>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</si>
  <si>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</si>
  <si>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</si>
  <si>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</si>
  <si>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</si>
  <si>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</si>
  <si>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</si>
  <si>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</si>
  <si>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</si>
  <si>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</si>
  <si>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</si>
  <si>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</si>
  <si>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</si>
  <si>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</si>
  <si>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</si>
  <si>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</si>
  <si>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</si>
  <si>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</si>
  <si>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</si>
  <si>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</si>
  <si>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</si>
  <si>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</si>
  <si>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</si>
  <si>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BNP PARIBAS FORTIS</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</si>
  <si>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</si>
  <si>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</si>
  <si>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</si>
  <si>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</si>
  <si>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</si>
  <si>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</si>
  <si>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</si>
  <si>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</si>
  <si>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2022</t>
  </si>
  <si>
    <t>[Please insert currency]</t>
  </si>
  <si>
    <t>2. Regulatory Summary</t>
  </si>
  <si>
    <t>`</t>
  </si>
  <si>
    <t>4. References to Capital Requirements Regulation (CRR) 129(7)</t>
  </si>
  <si>
    <t>G.1.1.1</t>
  </si>
  <si>
    <t>G.1.1.3</t>
  </si>
  <si>
    <t>Optional information e.g. Contact names</t>
  </si>
  <si>
    <t>Optional information e.g. Parent name</t>
  </si>
  <si>
    <t>OG.1.1.3</t>
  </si>
  <si>
    <t>OG.1.1.6</t>
  </si>
  <si>
    <t>OG.1.1.7</t>
  </si>
  <si>
    <t>OG.1.1.8</t>
  </si>
  <si>
    <t>G.2.1.3</t>
  </si>
  <si>
    <t>OG.2.1.6</t>
  </si>
  <si>
    <t>Total Cover Assets</t>
  </si>
  <si>
    <t>OG.3.1.4</t>
  </si>
  <si>
    <t xml:space="preserve">2. Over-collateralisation (OC) </t>
  </si>
  <si>
    <t>Optional information e.g. Asset Coverage Test (ACT)</t>
  </si>
  <si>
    <t>Optional information e.g. OC (NPV basis)</t>
  </si>
  <si>
    <t>OG.3.2.5</t>
  </si>
  <si>
    <t>OG.3.2.6</t>
  </si>
  <si>
    <t>3. Cover Pool Composition</t>
  </si>
  <si>
    <t>Weighted Average Life (in years)</t>
  </si>
  <si>
    <t>o/w 0.5-1 y</t>
  </si>
  <si>
    <t>o/w 1.5-2 y</t>
  </si>
  <si>
    <t>OG.3.4.10</t>
  </si>
  <si>
    <t xml:space="preserve">% Total Initial Maturity </t>
  </si>
  <si>
    <t>6. Cover Assets - Currency</t>
  </si>
  <si>
    <t>OG.3.10.2</t>
  </si>
  <si>
    <t xml:space="preserve">11. Liquid Assets </t>
  </si>
  <si>
    <t xml:space="preserve">12. Bond List </t>
  </si>
  <si>
    <t xml:space="preserve">Bond list </t>
  </si>
  <si>
    <t xml:space="preserve">https://www.coveredbondlabel.com/issuer/131/ </t>
  </si>
  <si>
    <t>14. Sustainable or other special purpose strategy - optional</t>
  </si>
  <si>
    <t>G.3.14.1</t>
  </si>
  <si>
    <t>Cover pool involved in a sustainable/special purpose strategy? (Y/N)</t>
  </si>
  <si>
    <t>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</si>
  <si>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</si>
  <si>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</si>
  <si>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</si>
  <si>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</si>
  <si>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</si>
  <si>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</si>
  <si>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</si>
  <si>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</si>
  <si>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</si>
  <si>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</si>
  <si>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</si>
  <si>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</si>
  <si>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</si>
  <si>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</si>
  <si>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</si>
  <si>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</si>
  <si>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</si>
  <si>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</si>
  <si>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</si>
  <si>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</si>
  <si>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</si>
  <si>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</si>
  <si>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</si>
  <si>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</si>
  <si>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</si>
  <si>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</si>
  <si>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</si>
  <si>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</si>
  <si>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</si>
  <si>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</si>
  <si>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</si>
  <si>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</si>
  <si>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</si>
  <si>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</si>
  <si>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</si>
  <si>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</si>
  <si>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</si>
  <si>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</si>
  <si>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</si>
  <si>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</si>
  <si>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</si>
  <si>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</si>
  <si>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</si>
  <si>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</si>
  <si>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</si>
  <si>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</si>
  <si>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</si>
  <si>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</si>
  <si>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</si>
  <si>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(i)         Value of the cover pool outstanding covered bonds: </t>
  </si>
  <si>
    <t xml:space="preserve">(i)         Value of covered bonds: </t>
  </si>
  <si>
    <t xml:space="preserve">(ii)        Geographical distribution: </t>
  </si>
  <si>
    <t>(ii)        Type of cover assets:</t>
  </si>
  <si>
    <t xml:space="preserve">(ii)        Loan size: </t>
  </si>
  <si>
    <t xml:space="preserve">            (ii)        Interest rate risk - cover pool:</t>
  </si>
  <si>
    <t>(ii)        Currency risk - cover pool:</t>
  </si>
  <si>
    <t xml:space="preserve">          (ii)         Interest rate risk - covered bond:</t>
  </si>
  <si>
    <t>(ii)        Currency risk - covered bond:</t>
  </si>
  <si>
    <t xml:space="preserve">(iii)        Maturity structure of cover assets: </t>
  </si>
  <si>
    <t xml:space="preserve">(iii)        Maturity structure of covered bonds: </t>
  </si>
  <si>
    <t>(iv)        Percentage of loans more than ninety days past due:</t>
  </si>
  <si>
    <t>Interest Covereage Test (passe/failed)</t>
  </si>
  <si>
    <t>Paying Agent</t>
  </si>
  <si>
    <t>OM.7.1.11</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</si>
  <si>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</si>
  <si>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</si>
  <si>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</si>
  <si>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</si>
  <si>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</si>
  <si>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</si>
  <si>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</si>
  <si>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</si>
  <si>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</si>
  <si>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</si>
  <si>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</si>
  <si>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</si>
  <si>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</si>
  <si>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</si>
  <si>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</si>
  <si>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</si>
  <si>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</si>
  <si>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</si>
  <si>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</si>
  <si>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</si>
  <si>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</si>
  <si>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</si>
  <si>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</si>
  <si>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</si>
  <si>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</si>
  <si>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</si>
  <si>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</si>
  <si>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</si>
  <si>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</si>
  <si>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</si>
  <si>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</si>
  <si>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</si>
  <si>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</si>
  <si>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</si>
  <si>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</si>
  <si>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</si>
  <si>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</si>
  <si>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</si>
  <si>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</si>
  <si>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</si>
  <si>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</si>
  <si>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</si>
  <si>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</si>
  <si>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</si>
  <si>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</si>
  <si>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</si>
  <si>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</si>
  <si>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</si>
  <si>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</si>
  <si>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</si>
  <si>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</si>
  <si>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</si>
  <si>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</si>
  <si>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</si>
  <si>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</si>
  <si>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</si>
  <si>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</si>
  <si>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</si>
  <si>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</si>
  <si>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</si>
  <si>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</si>
  <si>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</si>
  <si>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</si>
  <si>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</si>
  <si>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</si>
  <si>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</si>
  <si>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</si>
  <si>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</si>
  <si>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</si>
  <si>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</si>
  <si>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</si>
  <si>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</si>
  <si>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</si>
  <si>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</si>
  <si>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</si>
  <si>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</si>
  <si>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</si>
  <si>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</si>
  <si>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</si>
  <si>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</si>
  <si>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</si>
  <si>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</si>
  <si>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</si>
  <si>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</si>
  <si>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</si>
  <si>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</si>
  <si>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</si>
  <si>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</si>
  <si>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</si>
  <si>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</si>
  <si>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</si>
  <si>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</si>
  <si>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</si>
  <si>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</si>
  <si>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</si>
  <si>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</si>
  <si>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</si>
  <si>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</si>
  <si>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</si>
  <si>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</si>
  <si>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</si>
  <si>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</si>
  <si>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</si>
  <si>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</si>
  <si>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</si>
  <si>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</si>
  <si>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</si>
  <si>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</si>
  <si>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</si>
  <si>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</si>
  <si>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</si>
  <si>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</si>
  <si>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</si>
  <si>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</si>
  <si>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</si>
  <si>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</si>
  <si>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</si>
  <si>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</si>
  <si>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</si>
  <si>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</si>
  <si>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</si>
  <si>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</si>
  <si>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</si>
  <si>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</si>
  <si>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</si>
  <si>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</si>
  <si>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</si>
  <si>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</si>
  <si>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</si>
  <si>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</si>
  <si>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</si>
  <si>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</si>
  <si>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</si>
  <si>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</si>
  <si>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</si>
  <si>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</si>
  <si>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</si>
  <si>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</si>
  <si>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</si>
  <si>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</si>
  <si>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</si>
  <si>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</si>
  <si>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</si>
  <si>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</si>
  <si>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</si>
  <si>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</si>
  <si>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</si>
  <si>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</si>
  <si>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</si>
  <si>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</si>
  <si>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</si>
  <si>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</si>
  <si>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</si>
  <si>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</si>
  <si>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</si>
  <si>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</si>
  <si>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</si>
  <si>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</si>
  <si>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</si>
  <si>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</si>
  <si>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</si>
  <si>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</si>
  <si>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</si>
  <si>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</si>
  <si>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</si>
  <si>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</si>
  <si>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</si>
  <si>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</si>
  <si>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</si>
  <si>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</si>
  <si>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</si>
  <si>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</si>
  <si>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</si>
  <si>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</si>
  <si>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</si>
  <si>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</si>
  <si>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[For completion]</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</si>
  <si>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</si>
  <si>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</si>
  <si>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</si>
  <si>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</si>
  <si>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</si>
  <si>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</si>
  <si>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</si>
  <si>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</si>
  <si>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</si>
  <si>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</si>
  <si>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</si>
  <si>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</si>
  <si>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</si>
  <si>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</si>
  <si>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</si>
  <si>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</si>
  <si>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</si>
  <si>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</si>
  <si>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</si>
  <si>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</si>
  <si>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</si>
  <si>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</si>
  <si>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</si>
  <si>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</si>
  <si>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</si>
  <si>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</si>
  <si>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</si>
  <si>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</si>
  <si>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</si>
  <si>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</si>
  <si>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</si>
  <si>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</si>
  <si>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</si>
  <si>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</si>
  <si>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</si>
  <si>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</si>
  <si>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</si>
  <si>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</si>
  <si>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</si>
  <si>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</si>
  <si>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</si>
  <si>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</si>
  <si>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</si>
  <si>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</si>
  <si>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</si>
  <si>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</si>
  <si>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</si>
  <si>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</si>
  <si>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</si>
  <si>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</si>
  <si>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</si>
  <si>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</si>
  <si>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</si>
  <si>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</si>
  <si>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</si>
  <si>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</si>
  <si>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</si>
  <si>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</si>
  <si>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</si>
  <si>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</si>
  <si>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</si>
  <si>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</si>
  <si>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</si>
  <si>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</si>
  <si>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</si>
  <si>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</si>
  <si>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</si>
  <si>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</si>
  <si>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</si>
  <si>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</si>
  <si>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</si>
  <si>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</si>
  <si>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</si>
  <si>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</si>
  <si>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</si>
  <si>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</si>
  <si>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</si>
  <si>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</si>
  <si>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</si>
  <si>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</si>
  <si>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</si>
  <si>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</si>
  <si>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</si>
  <si>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</si>
  <si>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</si>
  <si>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</si>
  <si>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</si>
  <si>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</si>
  <si>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</si>
  <si>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</si>
  <si>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</si>
  <si>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</si>
  <si>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</si>
  <si>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</si>
  <si>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</si>
  <si>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</si>
  <si>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</si>
  <si>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</si>
  <si>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</si>
  <si>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</si>
  <si>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</si>
  <si>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</si>
  <si>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</si>
  <si>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</si>
  <si>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</si>
  <si>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</si>
  <si>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</si>
  <si>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</si>
  <si>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</si>
  <si>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</si>
  <si>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</si>
  <si>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</si>
  <si>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</si>
  <si>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</si>
  <si>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</si>
  <si>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</si>
  <si>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</si>
  <si>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</si>
  <si>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</si>
  <si>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</si>
  <si>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</si>
  <si>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</si>
  <si>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</si>
  <si>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</si>
  <si>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</si>
  <si>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</si>
  <si>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</si>
  <si>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</si>
  <si>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</si>
  <si>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</si>
  <si>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</si>
  <si>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</si>
  <si>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</si>
  <si>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</si>
  <si>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</si>
  <si>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</si>
  <si>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</si>
  <si>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</si>
  <si>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</si>
  <si>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</si>
  <si>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</si>
  <si>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</si>
  <si>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</si>
  <si>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</si>
  <si>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</si>
  <si>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</si>
  <si>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</si>
  <si>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</si>
  <si>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</si>
  <si>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</si>
  <si>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</si>
  <si>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</si>
  <si>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</si>
  <si>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</si>
  <si>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</si>
  <si>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</si>
  <si>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</si>
  <si>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</si>
  <si>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</si>
  <si>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</si>
  <si>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</si>
  <si>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</si>
  <si>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</si>
  <si>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</si>
  <si>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</si>
  <si>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</si>
  <si>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</si>
  <si>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</si>
  <si>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</si>
  <si>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</si>
  <si>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</si>
  <si>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</si>
  <si>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</si>
  <si>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</si>
  <si>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</si>
  <si>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</si>
  <si>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</si>
  <si>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</si>
  <si>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</si>
  <si>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</si>
  <si>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</si>
  <si>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</si>
  <si>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</si>
  <si>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</si>
  <si>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</si>
  <si>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</si>
  <si>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</si>
  <si>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</si>
  <si>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</si>
  <si>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</si>
  <si>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</si>
  <si>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</si>
  <si>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t>The Actual OC is the ratio between G.3.1.1 and G.3.1.2</t>
  </si>
  <si>
    <t>HG.1.2</t>
  </si>
  <si>
    <t>OC Calculation: Legal minimum</t>
  </si>
  <si>
    <t>The legal minimum OC is 5%. However, this is not on a straight nominal basis, but takes into account a/o 80% of the property value. The calculation of the basis for the legal OC can be found in the Belgian Royal Decree on covered bonds (art.6).</t>
  </si>
  <si>
    <t>HG.1.3</t>
  </si>
  <si>
    <t>OC Calculation: Committed</t>
  </si>
  <si>
    <t>BNP Paribas Fortis commits to the legally required OC</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</si>
  <si>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</si>
  <si>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</si>
  <si>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</si>
  <si>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</si>
  <si>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</si>
  <si>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</si>
  <si>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</si>
  <si>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</si>
  <si>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</si>
  <si>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</si>
  <si>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LTVs: Definition</t>
  </si>
  <si>
    <t>As Belgium has general mortgages, we calculate LTV as the total borrower outstanding over the total borrower property value, resp. not indexed (M.7A.11) and indexed (M.7A.12)</t>
  </si>
  <si>
    <t>HG.1.8</t>
  </si>
  <si>
    <t>LTVs: Calculation of property/shipping value</t>
  </si>
  <si>
    <t>Property values are those used in the loan underwriting procedure</t>
  </si>
  <si>
    <t>HG.1.9</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</si>
  <si>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</si>
  <si>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</si>
  <si>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HG.1.10</t>
  </si>
  <si>
    <t>LTVs: Frequency and time of last valuation</t>
  </si>
  <si>
    <t>Indexation is done on a yearly basis</t>
  </si>
  <si>
    <t>HG.1.11</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</si>
  <si>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</si>
  <si>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</si>
  <si>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HG.1.12</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</si>
  <si>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</si>
  <si>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</si>
  <si>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HG.1.13</t>
  </si>
  <si>
    <t>Non-performing loans</t>
  </si>
  <si>
    <t>Loans that are more than 90 days past due.</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</si>
  <si>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</si>
  <si>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</si>
  <si>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</si>
  <si>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</si>
  <si>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</si>
  <si>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</si>
  <si>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</si>
  <si>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</si>
  <si>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</si>
  <si>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</si>
  <si>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</si>
  <si>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</si>
  <si>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</si>
  <si>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</si>
  <si>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</si>
  <si>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</si>
  <si>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</si>
  <si>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</si>
  <si>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</si>
  <si>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</si>
  <si>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</si>
  <si>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</si>
  <si>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</si>
  <si>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</si>
  <si>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</si>
  <si>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</si>
  <si>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</si>
  <si>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</si>
  <si>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</si>
  <si>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</si>
  <si>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</si>
  <si>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</si>
  <si>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</si>
  <si>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</si>
  <si>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</si>
  <si>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</si>
  <si>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</si>
  <si>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</si>
  <si>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</si>
  <si>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</si>
  <si>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</si>
  <si>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</si>
  <si>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</si>
  <si>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</si>
  <si>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</si>
  <si>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</si>
  <si>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</si>
  <si>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</si>
  <si>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</si>
  <si>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</si>
  <si>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</si>
  <si>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</si>
  <si>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</si>
  <si>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</si>
  <si>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</si>
  <si>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</si>
  <si>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</si>
  <si>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</si>
  <si>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</si>
  <si>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</si>
  <si>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</si>
  <si>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Example Guarantor</t>
  </si>
  <si>
    <t>Example Bank(LEI)</t>
  </si>
  <si>
    <t>FX</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</si>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</sst>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d\/mm\/yyyy"/>
    <numFmt numFmtId="165" formatCode="0.00\ %"/>
    <numFmt numFmtId="166" formatCode="#,##0;\-#,##0;0"/>
    <numFmt numFmtId="167" formatCode="#,##0.00%"/>
    <numFmt numFmtId="168" formatCode="mmm\/yyyy"/>
    <numFmt numFmtId="169" formatCode="m\/d\/yyyy"/>
    <numFmt numFmtId="170" formatCode="#,##0.0"/>
    <numFmt numFmtId="171" formatCode="0.0%"/>
    <numFmt numFmtId="172" formatCode="0.0"/>
    <numFmt numFmtId="173" formatCode="0.00000000%"/>
  </numFmts>
  <fonts count="64" x14ac:knownFonts="1">
    <font>
      <sz val="10"/>
      <color rgb="FF000000"/>
      <name val="Arial"/>
    </font>
    <font>
      <sz val="11"/>
      <color theme="1"/>
      <name val="Calibri"/>
      <family val="2"/>
      <scheme val="minor"/>
    </font>
    <font>
      <sz val="6"/>
      <color rgb="FF000000"/>
      <name val="Arial"/>
    </font>
    <font>
      <sz val="10"/>
      <color rgb="FF000000"/>
      <name val="Arial"/>
    </font>
    <font>
      <b/>
      <sz val="10"/>
      <color rgb="FFFFFFFF"/>
      <name val="Arial"/>
    </font>
    <font>
      <i/>
      <sz val="10"/>
      <color rgb="FF000000"/>
      <name val="Arial"/>
    </font>
    <font>
      <b/>
      <sz val="10"/>
      <color rgb="FF000000"/>
      <name val="Arial"/>
    </font>
    <font>
      <sz val="8"/>
      <color rgb="FF000000"/>
      <name val="Arial"/>
    </font>
    <font>
      <b/>
      <sz val="12"/>
      <color rgb="FF000000"/>
      <name val="Arial"/>
    </font>
    <font>
      <u/>
      <sz val="10"/>
      <color rgb="FF000000"/>
      <name val="Arial"/>
    </font>
    <font>
      <sz val="14"/>
      <color rgb="FF000000"/>
      <name val="Arial"/>
    </font>
    <font>
      <b/>
      <sz val="12"/>
      <color rgb="FFFFFFFF"/>
      <name val="Arial"/>
    </font>
    <font>
      <b/>
      <sz val="8"/>
      <color rgb="FF000000"/>
      <name val="Arial"/>
    </font>
    <font>
      <b/>
      <i/>
      <u/>
      <sz val="18"/>
      <color rgb="FFFF0000"/>
      <name val="Arial"/>
    </font>
    <font>
      <i/>
      <sz val="8"/>
      <color rgb="FF000000"/>
      <name val="Arial"/>
    </font>
    <font>
      <sz val="9"/>
      <color rgb="FF333333"/>
      <name val="Arial"/>
    </font>
    <font>
      <sz val="7"/>
      <color rgb="FF000000"/>
      <name val="Arial"/>
    </font>
    <font>
      <b/>
      <i/>
      <sz val="8"/>
      <color rgb="FFFF0000"/>
      <name val="Arial"/>
    </font>
    <font>
      <b/>
      <sz val="8"/>
      <color rgb="FFFFFFFF"/>
      <name val="Arial"/>
    </font>
    <font>
      <sz val="8"/>
      <color rgb="FFFFFFFF"/>
      <name val="Arial"/>
    </font>
    <font>
      <b/>
      <sz val="10"/>
      <color rgb="FFC0C0C0"/>
      <name val="Arial"/>
    </font>
    <font>
      <b/>
      <sz val="7"/>
      <color rgb="FFFFFFFF"/>
      <name val="Arial"/>
    </font>
    <font>
      <b/>
      <sz val="7"/>
      <color rgb="FF000000"/>
      <name val="Arial"/>
    </font>
    <font>
      <b/>
      <i/>
      <sz val="10"/>
      <color rgb="FF000000"/>
      <name val="Arial"/>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24"/>
      <color theme="5" tint="-0.249977111117893"/>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5" tint="0.59999389629810485"/>
        <bgColor indexed="64"/>
      </patternFill>
    </fill>
    <fill>
      <patternFill patternType="solid">
        <fgColor rgb="FF847A75"/>
        <bgColor indexed="64"/>
      </patternFill>
    </fill>
    <fill>
      <patternFill patternType="solid">
        <fgColor rgb="FFFFC000"/>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6">
    <xf numFmtId="0" fontId="0" fillId="0" borderId="0"/>
    <xf numFmtId="0" fontId="1" fillId="0" borderId="0"/>
    <xf numFmtId="0" fontId="45" fillId="0" borderId="0" applyNumberFormat="0" applyFill="0" applyBorder="0" applyAlignment="0" applyProtection="0"/>
    <xf numFmtId="0" fontId="46" fillId="0" borderId="0"/>
    <xf numFmtId="9" fontId="1" fillId="0" borderId="0" applyFont="0" applyFill="0" applyBorder="0" applyAlignment="0" applyProtection="0"/>
    <xf numFmtId="9" fontId="46" fillId="0" borderId="0" applyFont="0" applyFill="0" applyBorder="0" applyAlignment="0" applyProtection="0"/>
  </cellStyleXfs>
  <cellXfs count="264">
    <xf numFmtId="0" fontId="0" fillId="0" borderId="0" xfId="0"/>
    <xf numFmtId="0" fontId="2" fillId="2" borderId="0" xfId="0" applyFont="1" applyFill="1" applyAlignment="1">
      <alignment horizontal="left"/>
    </xf>
    <xf numFmtId="0" fontId="3" fillId="2" borderId="0" xfId="0" applyFont="1" applyFill="1" applyAlignment="1">
      <alignment horizontal="left" vertical="center"/>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4" xfId="0" applyFont="1" applyFill="1" applyBorder="1" applyAlignment="1">
      <alignment horizontal="left" vertical="center"/>
    </xf>
    <xf numFmtId="49" fontId="6" fillId="3" borderId="4" xfId="0" applyNumberFormat="1" applyFont="1" applyFill="1" applyBorder="1" applyAlignment="1">
      <alignment horizontal="left" vertical="center"/>
    </xf>
    <xf numFmtId="0" fontId="6" fillId="3" borderId="4" xfId="0" applyFont="1" applyFill="1" applyBorder="1" applyAlignment="1">
      <alignment horizontal="center" vertical="center"/>
    </xf>
    <xf numFmtId="49" fontId="3"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4" xfId="0" applyNumberFormat="1" applyFont="1" applyFill="1" applyBorder="1" applyAlignment="1">
      <alignment horizontal="center" vertical="center"/>
    </xf>
    <xf numFmtId="49" fontId="12" fillId="3" borderId="4"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4" xfId="0" applyFont="1" applyFill="1" applyBorder="1" applyAlignment="1">
      <alignment horizontal="left" vertical="center"/>
    </xf>
    <xf numFmtId="0" fontId="6" fillId="2" borderId="4" xfId="0" applyFont="1" applyFill="1" applyBorder="1" applyAlignment="1">
      <alignment horizontal="right" vertical="center"/>
    </xf>
    <xf numFmtId="3" fontId="12" fillId="2" borderId="4"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9" fontId="3" fillId="2" borderId="0" xfId="0" applyNumberFormat="1" applyFont="1" applyFill="1" applyAlignment="1">
      <alignment horizontal="righ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4"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0" fontId="6" fillId="2" borderId="0" xfId="0" applyFont="1" applyFill="1" applyAlignment="1">
      <alignment horizontal="right" vertical="center"/>
    </xf>
    <xf numFmtId="49" fontId="14" fillId="2" borderId="0" xfId="0" applyNumberFormat="1" applyFont="1" applyFill="1" applyAlignment="1">
      <alignment horizontal="left" vertical="center"/>
    </xf>
    <xf numFmtId="0" fontId="7" fillId="2" borderId="6" xfId="0" applyFont="1" applyFill="1" applyBorder="1" applyAlignment="1">
      <alignment horizontal="left" vertical="center"/>
    </xf>
    <xf numFmtId="49" fontId="12" fillId="2" borderId="0" xfId="0" applyNumberFormat="1" applyFont="1" applyFill="1" applyAlignment="1">
      <alignment horizontal="center" vertical="center"/>
    </xf>
    <xf numFmtId="49" fontId="7" fillId="2" borderId="2" xfId="0" applyNumberFormat="1" applyFont="1" applyFill="1" applyBorder="1" applyAlignment="1">
      <alignment horizontal="left" vertical="center"/>
    </xf>
    <xf numFmtId="49" fontId="7" fillId="2" borderId="5" xfId="0" applyNumberFormat="1" applyFont="1" applyFill="1" applyBorder="1" applyAlignment="1">
      <alignment horizontal="center" vertical="center"/>
    </xf>
    <xf numFmtId="49" fontId="7" fillId="2" borderId="6" xfId="0" applyNumberFormat="1" applyFont="1" applyFill="1" applyBorder="1" applyAlignment="1">
      <alignment horizontal="left" vertical="center"/>
    </xf>
    <xf numFmtId="49" fontId="7" fillId="2" borderId="6"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165" fontId="12" fillId="3" borderId="4" xfId="0" applyNumberFormat="1" applyFont="1" applyFill="1" applyBorder="1" applyAlignment="1">
      <alignment horizontal="center" vertical="center"/>
    </xf>
    <xf numFmtId="0" fontId="12" fillId="3" borderId="4" xfId="0" applyFont="1" applyFill="1" applyBorder="1" applyAlignment="1">
      <alignment horizontal="center" vertical="center"/>
    </xf>
    <xf numFmtId="0" fontId="17" fillId="3" borderId="4" xfId="0" applyFont="1" applyFill="1" applyBorder="1" applyAlignment="1">
      <alignment horizontal="center" vertical="center"/>
    </xf>
    <xf numFmtId="0" fontId="18" fillId="2" borderId="0" xfId="0" applyFont="1" applyFill="1" applyAlignment="1">
      <alignment horizontal="left" vertical="center"/>
    </xf>
    <xf numFmtId="0" fontId="19" fillId="2" borderId="0" xfId="0" applyFont="1" applyFill="1" applyAlignment="1">
      <alignment horizontal="right" vertical="center"/>
    </xf>
    <xf numFmtId="0" fontId="18" fillId="2" borderId="0" xfId="0" applyFont="1" applyFill="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4" xfId="0" applyNumberFormat="1" applyFont="1" applyFill="1" applyBorder="1" applyAlignment="1">
      <alignment horizontal="center" vertical="center"/>
    </xf>
    <xf numFmtId="3" fontId="6" fillId="3" borderId="4" xfId="0" applyNumberFormat="1" applyFont="1" applyFill="1" applyBorder="1" applyAlignment="1">
      <alignment horizontal="center" vertical="center"/>
    </xf>
    <xf numFmtId="49" fontId="20" fillId="3" borderId="4" xfId="0" applyNumberFormat="1" applyFont="1" applyFill="1" applyBorder="1" applyAlignment="1">
      <alignment horizontal="center" vertical="center"/>
    </xf>
    <xf numFmtId="169" fontId="19"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19" fillId="2" borderId="0" xfId="0" applyNumberFormat="1" applyFont="1" applyFill="1" applyAlignment="1">
      <alignment horizontal="center" vertical="center"/>
    </xf>
    <xf numFmtId="0" fontId="21" fillId="3" borderId="4" xfId="0" applyFont="1" applyFill="1" applyBorder="1" applyAlignment="1">
      <alignment horizontal="left" vertical="center"/>
    </xf>
    <xf numFmtId="0" fontId="22" fillId="3" borderId="4" xfId="0" applyFont="1" applyFill="1" applyBorder="1" applyAlignment="1">
      <alignment horizontal="left" vertical="center"/>
    </xf>
    <xf numFmtId="0" fontId="22" fillId="3" borderId="4" xfId="0" applyFont="1" applyFill="1" applyBorder="1" applyAlignment="1">
      <alignment horizontal="center" vertical="center"/>
    </xf>
    <xf numFmtId="0" fontId="21" fillId="3" borderId="4" xfId="0" applyFont="1" applyFill="1" applyBorder="1" applyAlignment="1">
      <alignment horizontal="center" vertical="center"/>
    </xf>
    <xf numFmtId="3" fontId="22" fillId="3" borderId="4" xfId="0" applyNumberFormat="1" applyFont="1" applyFill="1" applyBorder="1" applyAlignment="1">
      <alignment horizontal="right" vertical="center"/>
    </xf>
    <xf numFmtId="49" fontId="8" fillId="2" borderId="3" xfId="0" applyNumberFormat="1" applyFont="1" applyFill="1" applyBorder="1" applyAlignment="1">
      <alignment horizontal="left" vertical="center"/>
    </xf>
    <xf numFmtId="0" fontId="3" fillId="2" borderId="0" xfId="0" applyFont="1" applyFill="1" applyAlignment="1">
      <alignment horizontal="left" vertical="center"/>
    </xf>
    <xf numFmtId="49" fontId="9" fillId="2"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49" fontId="6" fillId="3" borderId="4" xfId="0" applyNumberFormat="1" applyFont="1" applyFill="1" applyBorder="1" applyAlignment="1">
      <alignment horizontal="left" vertical="top"/>
    </xf>
    <xf numFmtId="49" fontId="3" fillId="2" borderId="0" xfId="0" applyNumberFormat="1" applyFont="1" applyFill="1" applyAlignment="1">
      <alignment horizontal="left" vertical="center" wrapText="1"/>
    </xf>
    <xf numFmtId="49" fontId="6" fillId="3" borderId="4"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164" fontId="3" fillId="2" borderId="0" xfId="0" applyNumberFormat="1" applyFont="1" applyFill="1" applyAlignment="1">
      <alignment horizontal="left" vertical="center"/>
    </xf>
    <xf numFmtId="0" fontId="6" fillId="3" borderId="4" xfId="0" applyFont="1" applyFill="1" applyBorder="1" applyAlignment="1">
      <alignment horizontal="left" vertical="center"/>
    </xf>
    <xf numFmtId="0" fontId="6" fillId="3" borderId="4" xfId="0" applyFont="1" applyFill="1" applyBorder="1" applyAlignment="1">
      <alignment horizontal="center" vertical="center"/>
    </xf>
    <xf numFmtId="49" fontId="10" fillId="2" borderId="0" xfId="0" applyNumberFormat="1" applyFont="1" applyFill="1" applyAlignment="1">
      <alignment horizontal="left" vertical="center"/>
    </xf>
    <xf numFmtId="164" fontId="7" fillId="2" borderId="0" xfId="0" applyNumberFormat="1" applyFont="1" applyFill="1" applyAlignment="1">
      <alignment horizontal="center" vertical="center"/>
    </xf>
    <xf numFmtId="0" fontId="6" fillId="2" borderId="4" xfId="0" applyFont="1" applyFill="1" applyBorder="1" applyAlignment="1">
      <alignment horizontal="left" vertical="center"/>
    </xf>
    <xf numFmtId="49" fontId="12" fillId="3" borderId="4"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5" fillId="2" borderId="0" xfId="0" applyNumberFormat="1" applyFont="1" applyFill="1" applyAlignment="1">
      <alignment horizontal="left" vertical="center"/>
    </xf>
    <xf numFmtId="49" fontId="13" fillId="2" borderId="0" xfId="0" applyNumberFormat="1" applyFont="1" applyFill="1" applyAlignment="1">
      <alignment horizontal="center" vertical="center"/>
    </xf>
    <xf numFmtId="0" fontId="6" fillId="2" borderId="0" xfId="0" applyFont="1" applyFill="1" applyAlignment="1">
      <alignment horizontal="right" vertical="center"/>
    </xf>
    <xf numFmtId="0" fontId="3" fillId="2" borderId="0" xfId="0" applyFont="1" applyFill="1" applyAlignment="1">
      <alignment horizontal="right" vertical="center"/>
    </xf>
    <xf numFmtId="49" fontId="4" fillId="5" borderId="1" xfId="0" applyNumberFormat="1" applyFont="1" applyFill="1" applyBorder="1" applyAlignment="1">
      <alignment horizontal="center" vertical="center"/>
    </xf>
    <xf numFmtId="165" fontId="3" fillId="2" borderId="0" xfId="0" applyNumberFormat="1" applyFont="1" applyFill="1" applyAlignment="1">
      <alignment horizontal="right" vertical="center"/>
    </xf>
    <xf numFmtId="3" fontId="5" fillId="2" borderId="0" xfId="0" applyNumberFormat="1" applyFont="1" applyFill="1" applyAlignment="1">
      <alignment horizontal="right" vertical="center"/>
    </xf>
    <xf numFmtId="49" fontId="3" fillId="2" borderId="0" xfId="0" applyNumberFormat="1" applyFont="1" applyFill="1" applyAlignment="1">
      <alignment horizontal="right" vertical="center"/>
    </xf>
    <xf numFmtId="166" fontId="3" fillId="2" borderId="0" xfId="0" applyNumberFormat="1" applyFont="1" applyFill="1" applyAlignment="1">
      <alignment horizontal="right" vertical="center"/>
    </xf>
    <xf numFmtId="49" fontId="5" fillId="3" borderId="1" xfId="0" applyNumberFormat="1" applyFont="1" applyFill="1" applyBorder="1" applyAlignment="1">
      <alignment horizontal="center" vertical="center" wrapText="1"/>
    </xf>
    <xf numFmtId="49" fontId="14" fillId="2" borderId="0" xfId="0" applyNumberFormat="1" applyFont="1" applyFill="1" applyAlignment="1">
      <alignment horizontal="left" vertical="center"/>
    </xf>
    <xf numFmtId="49" fontId="15" fillId="2" borderId="5" xfId="0" applyNumberFormat="1" applyFont="1" applyFill="1" applyBorder="1" applyAlignment="1">
      <alignment horizontal="left"/>
    </xf>
    <xf numFmtId="49" fontId="15" fillId="2" borderId="0" xfId="0" applyNumberFormat="1" applyFont="1" applyFill="1" applyAlignment="1">
      <alignment horizontal="left"/>
    </xf>
    <xf numFmtId="49" fontId="15" fillId="2" borderId="3" xfId="0" applyNumberFormat="1" applyFont="1" applyFill="1" applyBorder="1" applyAlignment="1">
      <alignment horizontal="left"/>
    </xf>
    <xf numFmtId="4" fontId="15" fillId="2" borderId="5" xfId="0" applyNumberFormat="1" applyFont="1" applyFill="1" applyBorder="1" applyAlignment="1">
      <alignment horizontal="right" vertical="center"/>
    </xf>
    <xf numFmtId="4" fontId="15" fillId="2" borderId="0" xfId="0" applyNumberFormat="1" applyFont="1" applyFill="1" applyAlignment="1">
      <alignment horizontal="right" vertical="center"/>
    </xf>
    <xf numFmtId="3" fontId="15" fillId="2" borderId="0" xfId="0" applyNumberFormat="1" applyFont="1" applyFill="1" applyAlignment="1">
      <alignment horizontal="right" vertical="center"/>
    </xf>
    <xf numFmtId="167" fontId="15" fillId="2" borderId="0" xfId="0" applyNumberFormat="1" applyFont="1" applyFill="1" applyAlignment="1">
      <alignment horizontal="right" vertical="center"/>
    </xf>
    <xf numFmtId="4" fontId="15" fillId="2" borderId="3" xfId="0" applyNumberFormat="1" applyFont="1" applyFill="1" applyBorder="1" applyAlignment="1">
      <alignment horizontal="right" vertical="center"/>
    </xf>
    <xf numFmtId="3" fontId="7" fillId="2" borderId="0" xfId="0" applyNumberFormat="1" applyFont="1" applyFill="1" applyAlignment="1">
      <alignment horizontal="center" vertical="center"/>
    </xf>
    <xf numFmtId="3" fontId="12" fillId="3" borderId="4" xfId="0" applyNumberFormat="1" applyFont="1" applyFill="1" applyBorder="1" applyAlignment="1">
      <alignment horizontal="center" vertical="center"/>
    </xf>
    <xf numFmtId="165" fontId="7" fillId="2" borderId="0" xfId="0" applyNumberFormat="1" applyFont="1" applyFill="1" applyAlignment="1">
      <alignment horizontal="center" vertical="center"/>
    </xf>
    <xf numFmtId="165" fontId="12" fillId="3" borderId="4"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0" fontId="12" fillId="3" borderId="4" xfId="0" applyFont="1" applyFill="1" applyBorder="1" applyAlignment="1">
      <alignment horizontal="left" vertical="center"/>
    </xf>
    <xf numFmtId="49" fontId="7" fillId="2" borderId="0" xfId="0" applyNumberFormat="1" applyFont="1" applyFill="1" applyAlignment="1">
      <alignment horizontal="left" vertical="center"/>
    </xf>
    <xf numFmtId="0" fontId="12" fillId="3" borderId="4" xfId="0" applyFont="1" applyFill="1" applyBorder="1" applyAlignment="1">
      <alignment horizontal="center" vertical="center"/>
    </xf>
    <xf numFmtId="1"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4" fontId="12" fillId="3" borderId="4"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4" xfId="0" applyNumberFormat="1" applyFont="1" applyFill="1" applyBorder="1" applyAlignment="1">
      <alignment horizontal="center" vertical="center"/>
    </xf>
    <xf numFmtId="4" fontId="3" fillId="2" borderId="0" xfId="0" applyNumberFormat="1" applyFont="1" applyFill="1" applyAlignment="1">
      <alignment horizontal="center" vertical="center"/>
    </xf>
    <xf numFmtId="4" fontId="6" fillId="3" borderId="4" xfId="0" applyNumberFormat="1" applyFont="1" applyFill="1" applyBorder="1" applyAlignment="1">
      <alignment horizontal="center" vertical="center"/>
    </xf>
    <xf numFmtId="49" fontId="23" fillId="6" borderId="1" xfId="0" applyNumberFormat="1" applyFont="1" applyFill="1" applyBorder="1" applyAlignment="1">
      <alignment horizontal="center" vertical="center"/>
    </xf>
    <xf numFmtId="49" fontId="23" fillId="7" borderId="1" xfId="0" applyNumberFormat="1" applyFont="1" applyFill="1" applyBorder="1" applyAlignment="1">
      <alignment horizontal="center" vertical="center"/>
    </xf>
    <xf numFmtId="49" fontId="6" fillId="3" borderId="4" xfId="0" applyNumberFormat="1" applyFont="1" applyFill="1" applyBorder="1" applyAlignment="1">
      <alignment horizontal="center" vertical="center" wrapText="1"/>
    </xf>
    <xf numFmtId="3" fontId="7" fillId="2" borderId="0" xfId="0" applyNumberFormat="1" applyFont="1" applyFill="1" applyAlignment="1">
      <alignment horizontal="right" vertical="center" wrapText="1"/>
    </xf>
    <xf numFmtId="0" fontId="22" fillId="3" borderId="4" xfId="0" applyFont="1" applyFill="1" applyBorder="1" applyAlignment="1">
      <alignment horizontal="right" vertical="center" wrapText="1"/>
    </xf>
    <xf numFmtId="168" fontId="3" fillId="2" borderId="0" xfId="0" applyNumberFormat="1" applyFont="1" applyFill="1" applyAlignment="1">
      <alignment horizontal="left" vertical="center"/>
    </xf>
    <xf numFmtId="49" fontId="23" fillId="5" borderId="1" xfId="0" applyNumberFormat="1" applyFont="1" applyFill="1" applyBorder="1" applyAlignment="1">
      <alignment horizontal="center" vertical="center"/>
    </xf>
    <xf numFmtId="3" fontId="22" fillId="3" borderId="4" xfId="0" applyNumberFormat="1" applyFont="1" applyFill="1" applyBorder="1" applyAlignment="1">
      <alignment horizontal="right" vertical="center"/>
    </xf>
    <xf numFmtId="0" fontId="28" fillId="0" borderId="0" xfId="1" applyFont="1" applyAlignment="1">
      <alignment horizontal="left" vertical="center"/>
    </xf>
    <xf numFmtId="0" fontId="1" fillId="0" borderId="0" xfId="1"/>
    <xf numFmtId="0" fontId="29" fillId="0" borderId="0" xfId="1" applyFont="1" applyAlignment="1">
      <alignment horizontal="center" vertical="center"/>
    </xf>
    <xf numFmtId="0" fontId="30" fillId="0" borderId="0" xfId="1" applyFont="1" applyAlignment="1">
      <alignment vertical="center" wrapText="1"/>
    </xf>
    <xf numFmtId="0" fontId="31" fillId="0" borderId="0" xfId="1" applyFont="1" applyAlignment="1">
      <alignment horizontal="left" vertical="center" wrapText="1"/>
    </xf>
    <xf numFmtId="0" fontId="32" fillId="0" borderId="0" xfId="1" applyFont="1" applyAlignment="1">
      <alignment wrapText="1"/>
    </xf>
    <xf numFmtId="0" fontId="30" fillId="0" borderId="0" xfId="1" applyFont="1" applyAlignment="1">
      <alignment horizontal="left" vertical="center" wrapText="1"/>
    </xf>
    <xf numFmtId="0" fontId="34" fillId="0" borderId="0" xfId="1" applyFont="1" applyAlignment="1">
      <alignment vertical="center" wrapText="1"/>
    </xf>
    <xf numFmtId="0" fontId="35" fillId="0" borderId="0" xfId="1" applyFont="1" applyAlignment="1">
      <alignment horizontal="left" vertical="center" wrapText="1"/>
    </xf>
    <xf numFmtId="0" fontId="35" fillId="0" borderId="0" xfId="1" applyFont="1" applyAlignment="1">
      <alignment wrapText="1"/>
    </xf>
    <xf numFmtId="0" fontId="32" fillId="0" borderId="0" xfId="1" applyFont="1" applyAlignment="1">
      <alignment vertical="center" wrapText="1"/>
    </xf>
    <xf numFmtId="0" fontId="36" fillId="0" borderId="0" xfId="1" applyFont="1" applyAlignment="1">
      <alignment vertical="center" wrapText="1"/>
    </xf>
    <xf numFmtId="0" fontId="35" fillId="0" borderId="0" xfId="1" applyFont="1" applyAlignment="1">
      <alignment vertical="center" wrapText="1"/>
    </xf>
    <xf numFmtId="0" fontId="38" fillId="0" borderId="7" xfId="1" applyFont="1" applyBorder="1"/>
    <xf numFmtId="0" fontId="38" fillId="0" borderId="8" xfId="1" applyFont="1" applyBorder="1"/>
    <xf numFmtId="0" fontId="38" fillId="0" borderId="9" xfId="1" applyFont="1" applyBorder="1"/>
    <xf numFmtId="0" fontId="38" fillId="0" borderId="10" xfId="1" applyFont="1" applyBorder="1"/>
    <xf numFmtId="0" fontId="38" fillId="0" borderId="0" xfId="1" applyFont="1"/>
    <xf numFmtId="0" fontId="38" fillId="0" borderId="11" xfId="1" applyFont="1" applyBorder="1"/>
    <xf numFmtId="0" fontId="39" fillId="0" borderId="0" xfId="1" applyFont="1" applyAlignment="1">
      <alignment horizontal="center"/>
    </xf>
    <xf numFmtId="0" fontId="28" fillId="0" borderId="0" xfId="1" applyFont="1" applyAlignment="1">
      <alignment horizontal="center" vertical="center"/>
    </xf>
    <xf numFmtId="0" fontId="40" fillId="0" borderId="0" xfId="1" applyFont="1" applyAlignment="1">
      <alignment horizontal="center" vertical="center"/>
    </xf>
    <xf numFmtId="0" fontId="41" fillId="0" borderId="0" xfId="1" applyFont="1" applyAlignment="1">
      <alignment horizontal="center" vertical="center"/>
    </xf>
    <xf numFmtId="0" fontId="42" fillId="0" borderId="0" xfId="1" applyFont="1" applyAlignment="1">
      <alignment horizontal="center" vertical="center"/>
    </xf>
    <xf numFmtId="14" fontId="1" fillId="0" borderId="0" xfId="1" applyNumberFormat="1"/>
    <xf numFmtId="0" fontId="43" fillId="0" borderId="0" xfId="1" applyFont="1" applyAlignment="1">
      <alignment horizontal="center"/>
    </xf>
    <xf numFmtId="0" fontId="44" fillId="0" borderId="0" xfId="1" applyFont="1"/>
    <xf numFmtId="0" fontId="26" fillId="8" borderId="0" xfId="2" applyFont="1" applyFill="1" applyBorder="1" applyAlignment="1">
      <alignment horizontal="center"/>
    </xf>
    <xf numFmtId="0" fontId="26" fillId="0" borderId="0" xfId="2" applyFont="1" applyAlignment="1"/>
    <xf numFmtId="0" fontId="26" fillId="0" borderId="0" xfId="2" applyFont="1" applyAlignment="1"/>
    <xf numFmtId="0" fontId="26" fillId="0" borderId="0" xfId="2" applyFont="1" applyFill="1" applyBorder="1" applyAlignment="1">
      <alignment horizontal="center"/>
    </xf>
    <xf numFmtId="0" fontId="26" fillId="0" borderId="0" xfId="2" applyFont="1" applyFill="1" applyAlignment="1"/>
    <xf numFmtId="0" fontId="26" fillId="0" borderId="0" xfId="2" applyFont="1" applyFill="1" applyAlignment="1"/>
    <xf numFmtId="0" fontId="26" fillId="0" borderId="0" xfId="1" applyFont="1" applyAlignment="1">
      <alignment horizontal="center"/>
    </xf>
    <xf numFmtId="0" fontId="1" fillId="0" borderId="0" xfId="1"/>
    <xf numFmtId="0" fontId="26" fillId="9" borderId="0" xfId="1" applyFont="1" applyFill="1" applyAlignment="1">
      <alignment horizontal="center"/>
    </xf>
    <xf numFmtId="0" fontId="38" fillId="0" borderId="12" xfId="1" applyFont="1" applyBorder="1"/>
    <xf numFmtId="0" fontId="38" fillId="0" borderId="13" xfId="1" applyFont="1" applyBorder="1"/>
    <xf numFmtId="0" fontId="38" fillId="0" borderId="14" xfId="1" applyFont="1" applyBorder="1"/>
    <xf numFmtId="0" fontId="28" fillId="0" borderId="0" xfId="3" applyFont="1" applyAlignment="1">
      <alignment horizontal="left" vertical="center"/>
    </xf>
    <xf numFmtId="0" fontId="46" fillId="0" borderId="0" xfId="3" applyAlignment="1">
      <alignment horizontal="center" vertical="center" wrapText="1"/>
    </xf>
    <xf numFmtId="0" fontId="47" fillId="0" borderId="0" xfId="3" applyFont="1" applyAlignment="1">
      <alignment horizontal="center" vertical="center"/>
    </xf>
    <xf numFmtId="0" fontId="46" fillId="0" borderId="0" xfId="3"/>
    <xf numFmtId="0" fontId="46" fillId="0" borderId="15" xfId="3" applyBorder="1" applyAlignment="1">
      <alignment horizontal="center" vertical="center" wrapText="1"/>
    </xf>
    <xf numFmtId="0" fontId="48" fillId="0" borderId="0" xfId="3" applyFont="1" applyAlignment="1">
      <alignment vertical="center" wrapText="1"/>
    </xf>
    <xf numFmtId="0" fontId="48" fillId="9" borderId="0" xfId="3" applyFont="1" applyFill="1" applyAlignment="1">
      <alignment horizontal="center" vertical="center" wrapText="1"/>
    </xf>
    <xf numFmtId="0" fontId="49" fillId="0" borderId="16" xfId="3" applyFont="1" applyBorder="1" applyAlignment="1">
      <alignment horizontal="center" vertical="center" wrapText="1"/>
    </xf>
    <xf numFmtId="0" fontId="49" fillId="0" borderId="0" xfId="3" applyFont="1" applyAlignment="1">
      <alignment horizontal="center" vertical="center" wrapText="1"/>
    </xf>
    <xf numFmtId="0" fontId="48" fillId="0" borderId="0" xfId="3" applyFont="1" applyAlignment="1">
      <alignment horizontal="center" vertical="center" wrapText="1"/>
    </xf>
    <xf numFmtId="0" fontId="48" fillId="8" borderId="17" xfId="3" applyFont="1" applyFill="1" applyBorder="1" applyAlignment="1">
      <alignment horizontal="center" vertical="center" wrapText="1"/>
    </xf>
    <xf numFmtId="0" fontId="50" fillId="0" borderId="0" xfId="3" applyFont="1" applyAlignment="1">
      <alignment horizontal="center" vertical="center" wrapText="1"/>
    </xf>
    <xf numFmtId="0" fontId="45" fillId="0" borderId="18" xfId="2" quotePrefix="1" applyFill="1" applyBorder="1" applyAlignment="1">
      <alignment horizontal="center" vertical="center" wrapText="1"/>
    </xf>
    <xf numFmtId="0" fontId="45" fillId="0" borderId="18" xfId="2" applyFill="1" applyBorder="1" applyAlignment="1">
      <alignment horizontal="center" vertical="center" wrapText="1"/>
    </xf>
    <xf numFmtId="0" fontId="45" fillId="0" borderId="19" xfId="2" quotePrefix="1" applyFill="1" applyBorder="1" applyAlignment="1">
      <alignment horizontal="center" vertical="center" wrapText="1"/>
    </xf>
    <xf numFmtId="0" fontId="45" fillId="0" borderId="0" xfId="2" quotePrefix="1" applyFill="1" applyBorder="1" applyAlignment="1">
      <alignment horizontal="center" vertical="center" wrapText="1"/>
    </xf>
    <xf numFmtId="0" fontId="48" fillId="8" borderId="0" xfId="3" applyFont="1" applyFill="1" applyAlignment="1">
      <alignment horizontal="center" vertical="center" wrapText="1"/>
    </xf>
    <xf numFmtId="0" fontId="50" fillId="8" borderId="0" xfId="3" applyFont="1" applyFill="1" applyAlignment="1">
      <alignment horizontal="center" vertical="center" wrapText="1"/>
    </xf>
    <xf numFmtId="0" fontId="46" fillId="8" borderId="0" xfId="3" applyFill="1" applyAlignment="1">
      <alignment horizontal="center" vertical="center" wrapText="1"/>
    </xf>
    <xf numFmtId="0" fontId="51" fillId="0" borderId="0" xfId="3" applyFont="1" applyAlignment="1">
      <alignment horizontal="center" vertical="center" wrapText="1"/>
    </xf>
    <xf numFmtId="14" fontId="49" fillId="0" borderId="0" xfId="3" applyNumberFormat="1" applyFont="1" applyAlignment="1">
      <alignment horizontal="center" vertical="center" wrapText="1"/>
    </xf>
    <xf numFmtId="0" fontId="52" fillId="0" borderId="0" xfId="3" applyFont="1" applyAlignment="1">
      <alignment horizontal="center" vertical="center" wrapText="1"/>
    </xf>
    <xf numFmtId="0" fontId="53" fillId="0" borderId="0" xfId="2" quotePrefix="1" applyFont="1" applyFill="1" applyBorder="1" applyAlignment="1">
      <alignment horizontal="center" vertical="center" wrapText="1"/>
    </xf>
    <xf numFmtId="0" fontId="49" fillId="0" borderId="0" xfId="3" quotePrefix="1" applyFont="1" applyAlignment="1">
      <alignment horizontal="center" vertical="center" wrapText="1"/>
    </xf>
    <xf numFmtId="0" fontId="51" fillId="0" borderId="0" xfId="3" quotePrefix="1" applyFont="1" applyAlignment="1">
      <alignment horizontal="center" vertical="center" wrapText="1"/>
    </xf>
    <xf numFmtId="0" fontId="51" fillId="10" borderId="0" xfId="3" applyFont="1" applyFill="1" applyAlignment="1">
      <alignment horizontal="center" vertical="center" wrapText="1"/>
    </xf>
    <xf numFmtId="0" fontId="54" fillId="10" borderId="0" xfId="3" quotePrefix="1" applyFont="1" applyFill="1" applyAlignment="1">
      <alignment horizontal="center" vertical="center" wrapText="1"/>
    </xf>
    <xf numFmtId="0" fontId="50" fillId="10" borderId="0" xfId="3" applyFont="1" applyFill="1" applyAlignment="1">
      <alignment horizontal="center" vertical="center" wrapText="1"/>
    </xf>
    <xf numFmtId="0" fontId="25" fillId="10" borderId="0" xfId="3" applyFont="1" applyFill="1" applyAlignment="1">
      <alignment horizontal="center" vertical="center" wrapText="1"/>
    </xf>
    <xf numFmtId="170" fontId="49" fillId="0" borderId="0" xfId="3" applyNumberFormat="1" applyFont="1" applyAlignment="1">
      <alignment horizontal="center" vertical="center" wrapText="1"/>
    </xf>
    <xf numFmtId="0" fontId="52" fillId="0" borderId="0" xfId="3" quotePrefix="1" applyFont="1" applyAlignment="1">
      <alignment horizontal="center" vertical="center" wrapText="1"/>
    </xf>
    <xf numFmtId="0" fontId="27" fillId="0" borderId="0" xfId="3" applyFont="1" applyAlignment="1">
      <alignment horizontal="center" vertical="center" wrapText="1"/>
    </xf>
    <xf numFmtId="0" fontId="51" fillId="10" borderId="0" xfId="3" quotePrefix="1" applyFont="1" applyFill="1" applyAlignment="1">
      <alignment horizontal="center" vertical="center" wrapText="1"/>
    </xf>
    <xf numFmtId="171" fontId="49" fillId="0" borderId="0" xfId="3" applyNumberFormat="1" applyFont="1" applyAlignment="1">
      <alignment horizontal="center" vertical="center" wrapText="1"/>
    </xf>
    <xf numFmtId="9" fontId="49" fillId="0" borderId="0" xfId="4" applyFont="1" applyFill="1" applyBorder="1" applyAlignment="1">
      <alignment horizontal="center" vertical="center" wrapText="1"/>
    </xf>
    <xf numFmtId="3" fontId="49" fillId="0" borderId="0" xfId="3" quotePrefix="1" applyNumberFormat="1" applyFont="1" applyAlignment="1">
      <alignment horizontal="center" vertical="center" wrapText="1"/>
    </xf>
    <xf numFmtId="171" fontId="49" fillId="0" borderId="0" xfId="3" quotePrefix="1" applyNumberFormat="1" applyFont="1" applyAlignment="1">
      <alignment horizontal="center" vertical="center" wrapText="1"/>
    </xf>
    <xf numFmtId="10" fontId="49" fillId="0" borderId="0" xfId="3" quotePrefix="1" applyNumberFormat="1" applyFont="1" applyAlignment="1">
      <alignment horizontal="center" vertical="center" wrapText="1"/>
    </xf>
    <xf numFmtId="0" fontId="49" fillId="0" borderId="0" xfId="3" quotePrefix="1" applyFont="1" applyAlignment="1">
      <alignment horizontal="right" vertical="center" wrapText="1"/>
    </xf>
    <xf numFmtId="170" fontId="49" fillId="0" borderId="0" xfId="3" quotePrefix="1" applyNumberFormat="1" applyFont="1" applyAlignment="1">
      <alignment horizontal="center" vertical="center" wrapText="1"/>
    </xf>
    <xf numFmtId="171" fontId="49" fillId="0" borderId="0" xfId="4" quotePrefix="1" applyNumberFormat="1" applyFont="1" applyFill="1" applyBorder="1" applyAlignment="1">
      <alignment horizontal="center" vertical="center" wrapText="1"/>
    </xf>
    <xf numFmtId="0" fontId="52" fillId="0" borderId="0" xfId="3" applyFont="1" applyAlignment="1">
      <alignment horizontal="right" vertical="center" wrapText="1"/>
    </xf>
    <xf numFmtId="170" fontId="27" fillId="0" borderId="0" xfId="3" applyNumberFormat="1" applyFont="1" applyAlignment="1">
      <alignment horizontal="center" vertical="center" wrapText="1"/>
    </xf>
    <xf numFmtId="9" fontId="49" fillId="0" borderId="0" xfId="4" quotePrefix="1" applyFont="1" applyFill="1" applyBorder="1" applyAlignment="1">
      <alignment horizontal="center" vertical="center" wrapText="1"/>
    </xf>
    <xf numFmtId="0" fontId="55" fillId="10" borderId="0" xfId="3" applyFont="1" applyFill="1" applyAlignment="1">
      <alignment horizontal="center" vertical="center" wrapText="1"/>
    </xf>
    <xf numFmtId="0" fontId="25" fillId="0" borderId="0" xfId="3" quotePrefix="1" applyFont="1" applyAlignment="1">
      <alignment horizontal="center" vertical="center" wrapText="1"/>
    </xf>
    <xf numFmtId="0" fontId="25" fillId="0" borderId="0" xfId="3" applyFont="1" applyAlignment="1">
      <alignment horizontal="center" vertical="center" wrapText="1"/>
    </xf>
    <xf numFmtId="0" fontId="46" fillId="0" borderId="0" xfId="3" quotePrefix="1" applyAlignment="1">
      <alignment horizontal="center" vertical="center" wrapText="1"/>
    </xf>
    <xf numFmtId="0" fontId="46" fillId="0" borderId="0" xfId="3" quotePrefix="1" applyAlignment="1">
      <alignment horizontal="right" vertical="center" wrapText="1"/>
    </xf>
    <xf numFmtId="10" fontId="49" fillId="0" borderId="0" xfId="4" quotePrefix="1" applyNumberFormat="1" applyFont="1" applyFill="1" applyBorder="1" applyAlignment="1">
      <alignment horizontal="center" vertical="center" wrapText="1"/>
    </xf>
    <xf numFmtId="0" fontId="56" fillId="0" borderId="0" xfId="3" quotePrefix="1" applyFont="1" applyAlignment="1">
      <alignment horizontal="right" vertical="center" wrapText="1"/>
    </xf>
    <xf numFmtId="171" fontId="25" fillId="0" borderId="0" xfId="3" quotePrefix="1" applyNumberFormat="1" applyFont="1" applyAlignment="1">
      <alignment horizontal="center" vertical="center" wrapText="1"/>
    </xf>
    <xf numFmtId="171" fontId="25" fillId="0" borderId="0" xfId="3" applyNumberFormat="1" applyFont="1" applyAlignment="1">
      <alignment horizontal="center" vertical="center" wrapText="1"/>
    </xf>
    <xf numFmtId="172" fontId="49" fillId="0" borderId="0" xfId="3" applyNumberFormat="1" applyFont="1" applyAlignment="1">
      <alignment horizontal="center" vertical="center" wrapText="1"/>
    </xf>
    <xf numFmtId="172" fontId="51" fillId="0" borderId="0" xfId="3" applyNumberFormat="1" applyFont="1" applyAlignment="1">
      <alignment horizontal="center" vertical="center" wrapText="1"/>
    </xf>
    <xf numFmtId="0" fontId="54" fillId="10" borderId="0" xfId="3" applyFont="1" applyFill="1" applyAlignment="1">
      <alignment horizontal="center" vertical="center" wrapText="1"/>
    </xf>
    <xf numFmtId="171" fontId="49" fillId="0" borderId="0" xfId="4" applyNumberFormat="1" applyFont="1" applyFill="1" applyBorder="1" applyAlignment="1">
      <alignment horizontal="center" vertical="center" wrapText="1"/>
    </xf>
    <xf numFmtId="9" fontId="0" fillId="0" borderId="0" xfId="4" quotePrefix="1" applyFont="1" applyFill="1" applyBorder="1" applyAlignment="1">
      <alignment horizontal="center" vertical="center" wrapText="1"/>
    </xf>
    <xf numFmtId="0" fontId="46" fillId="0" borderId="0" xfId="3" applyAlignment="1">
      <alignment horizontal="right" vertical="center" wrapText="1"/>
    </xf>
    <xf numFmtId="170" fontId="46" fillId="0" borderId="0" xfId="3" applyNumberFormat="1" applyAlignment="1">
      <alignment horizontal="center" vertical="center" wrapText="1"/>
    </xf>
    <xf numFmtId="171" fontId="0" fillId="0" borderId="0" xfId="4" quotePrefix="1" applyNumberFormat="1" applyFont="1" applyFill="1" applyBorder="1" applyAlignment="1">
      <alignment horizontal="center" vertical="center" wrapText="1"/>
    </xf>
    <xf numFmtId="0" fontId="52" fillId="0" borderId="0" xfId="3" quotePrefix="1" applyFont="1" applyAlignment="1">
      <alignment horizontal="right" vertical="center" wrapText="1"/>
    </xf>
    <xf numFmtId="170" fontId="52" fillId="0" borderId="0" xfId="3" quotePrefix="1" applyNumberFormat="1" applyFont="1" applyAlignment="1">
      <alignment horizontal="right" vertical="center" wrapText="1"/>
    </xf>
    <xf numFmtId="10" fontId="49" fillId="0" borderId="0" xfId="4" applyNumberFormat="1" applyFont="1" applyFill="1" applyBorder="1" applyAlignment="1">
      <alignment horizontal="center" vertical="center" wrapText="1"/>
    </xf>
    <xf numFmtId="0" fontId="45" fillId="0" borderId="0" xfId="2" applyAlignment="1" applyProtection="1">
      <alignment horizontal="center" vertical="center" wrapText="1"/>
    </xf>
    <xf numFmtId="0" fontId="46" fillId="0" borderId="0" xfId="3" applyAlignment="1">
      <alignment horizontal="center"/>
    </xf>
    <xf numFmtId="0" fontId="49" fillId="0" borderId="0" xfId="3" applyFont="1" applyAlignment="1" applyProtection="1">
      <alignment horizontal="center" vertical="center" wrapText="1"/>
      <protection locked="0"/>
    </xf>
    <xf numFmtId="0" fontId="57" fillId="0" borderId="0" xfId="3" applyFont="1" applyAlignment="1">
      <alignment horizontal="left" vertical="center"/>
    </xf>
    <xf numFmtId="0" fontId="57" fillId="0" borderId="0" xfId="3" applyFont="1" applyAlignment="1">
      <alignment horizontal="center" vertical="center" wrapText="1"/>
    </xf>
    <xf numFmtId="0" fontId="58" fillId="0" borderId="0" xfId="3" applyFont="1" applyAlignment="1">
      <alignment horizontal="center" vertical="center" wrapText="1"/>
    </xf>
    <xf numFmtId="0" fontId="45" fillId="0" borderId="0" xfId="2" applyFill="1" applyBorder="1" applyAlignment="1">
      <alignment horizontal="center" vertical="center" wrapText="1"/>
    </xf>
    <xf numFmtId="0" fontId="59" fillId="0" borderId="0" xfId="3" applyFont="1" applyAlignment="1">
      <alignment horizontal="center" vertical="center" wrapText="1"/>
    </xf>
    <xf numFmtId="0" fontId="45" fillId="0" borderId="0" xfId="2" applyAlignment="1">
      <alignment horizontal="center"/>
    </xf>
    <xf numFmtId="0" fontId="45" fillId="0" borderId="18" xfId="2" applyFill="1" applyBorder="1" applyAlignment="1" applyProtection="1">
      <alignment horizontal="center" vertical="center" wrapText="1"/>
    </xf>
    <xf numFmtId="0" fontId="45" fillId="0" borderId="18" xfId="2" quotePrefix="1" applyFill="1" applyBorder="1" applyAlignment="1" applyProtection="1">
      <alignment horizontal="right" vertical="center" wrapText="1"/>
    </xf>
    <xf numFmtId="0" fontId="45" fillId="0" borderId="19" xfId="2" quotePrefix="1" applyFill="1" applyBorder="1" applyAlignment="1" applyProtection="1">
      <alignment horizontal="right" vertical="center" wrapText="1"/>
    </xf>
    <xf numFmtId="0" fontId="45" fillId="0" borderId="0" xfId="2" quotePrefix="1" applyFill="1" applyBorder="1" applyAlignment="1" applyProtection="1">
      <alignment horizontal="center" vertical="center" wrapText="1"/>
    </xf>
    <xf numFmtId="0" fontId="49" fillId="0" borderId="0" xfId="3" applyFont="1" applyAlignment="1">
      <alignment horizontal="right" vertical="center" wrapText="1"/>
    </xf>
    <xf numFmtId="171" fontId="49" fillId="0" borderId="0" xfId="4" applyNumberFormat="1" applyFont="1" applyFill="1" applyBorder="1" applyAlignment="1" applyProtection="1">
      <alignment horizontal="center" vertical="center" wrapText="1"/>
    </xf>
    <xf numFmtId="4" fontId="49" fillId="0" borderId="0" xfId="3" applyNumberFormat="1" applyFont="1" applyAlignment="1">
      <alignment horizontal="center" vertical="center" wrapText="1"/>
    </xf>
    <xf numFmtId="10" fontId="49" fillId="0" borderId="0" xfId="5" applyNumberFormat="1" applyFont="1" applyAlignment="1">
      <alignment horizontal="center" vertical="center" wrapText="1"/>
    </xf>
    <xf numFmtId="0" fontId="60" fillId="0" borderId="0" xfId="3" applyFont="1" applyAlignment="1">
      <alignment horizontal="center" vertical="center" wrapText="1"/>
    </xf>
    <xf numFmtId="171" fontId="60" fillId="0" borderId="0" xfId="4" applyNumberFormat="1" applyFont="1" applyFill="1" applyBorder="1" applyAlignment="1" applyProtection="1">
      <alignment horizontal="center" vertical="center" wrapText="1"/>
    </xf>
    <xf numFmtId="173" fontId="49" fillId="0" borderId="0" xfId="5" applyNumberFormat="1" applyFont="1" applyAlignment="1">
      <alignment horizontal="center" vertical="center" wrapText="1"/>
    </xf>
    <xf numFmtId="171" fontId="0" fillId="0" borderId="0" xfId="4" applyNumberFormat="1" applyFont="1" applyFill="1" applyBorder="1" applyAlignment="1" applyProtection="1">
      <alignment horizontal="center" vertical="center" wrapText="1"/>
    </xf>
    <xf numFmtId="10" fontId="49" fillId="0" borderId="0" xfId="4" applyNumberFormat="1" applyFont="1" applyFill="1" applyBorder="1" applyAlignment="1" applyProtection="1">
      <alignment horizontal="center" vertical="center" wrapText="1"/>
    </xf>
    <xf numFmtId="9" fontId="52" fillId="0" borderId="0" xfId="4" applyFont="1" applyFill="1" applyBorder="1" applyAlignment="1" applyProtection="1">
      <alignment horizontal="center" vertical="center" wrapText="1"/>
    </xf>
    <xf numFmtId="0" fontId="51" fillId="11" borderId="0" xfId="3" applyFont="1" applyFill="1" applyAlignment="1">
      <alignment horizontal="center" vertical="center" wrapText="1"/>
    </xf>
    <xf numFmtId="0" fontId="61" fillId="11" borderId="0" xfId="3" quotePrefix="1" applyFont="1" applyFill="1" applyAlignment="1">
      <alignment horizontal="center" vertical="center" wrapText="1"/>
    </xf>
    <xf numFmtId="0" fontId="25" fillId="11" borderId="0" xfId="3" applyFont="1" applyFill="1" applyAlignment="1">
      <alignment horizontal="center" vertical="center" wrapText="1"/>
    </xf>
    <xf numFmtId="0" fontId="54" fillId="0" borderId="0" xfId="3" quotePrefix="1" applyFont="1" applyAlignment="1">
      <alignment horizontal="center" vertical="center" wrapText="1"/>
    </xf>
    <xf numFmtId="3" fontId="49" fillId="0" borderId="0" xfId="3" applyNumberFormat="1" applyFont="1" applyAlignment="1">
      <alignment horizontal="center" vertical="center" wrapText="1"/>
    </xf>
    <xf numFmtId="9" fontId="49" fillId="0" borderId="0" xfId="4" applyFont="1" applyFill="1" applyBorder="1" applyAlignment="1" applyProtection="1">
      <alignment horizontal="center" vertical="center" wrapText="1"/>
    </xf>
    <xf numFmtId="171" fontId="49" fillId="0" borderId="0" xfId="4" quotePrefix="1" applyNumberFormat="1" applyFont="1" applyFill="1" applyBorder="1" applyAlignment="1" applyProtection="1">
      <alignment horizontal="center" vertical="center" wrapText="1"/>
    </xf>
    <xf numFmtId="171" fontId="27" fillId="0" borderId="0" xfId="4" applyNumberFormat="1" applyFont="1" applyFill="1" applyBorder="1" applyAlignment="1" applyProtection="1">
      <alignment horizontal="center" vertical="center" wrapText="1"/>
    </xf>
    <xf numFmtId="0" fontId="46" fillId="0" borderId="0" xfId="3" quotePrefix="1" applyAlignment="1">
      <alignment horizontal="center"/>
    </xf>
    <xf numFmtId="171" fontId="49" fillId="0" borderId="0" xfId="4" applyNumberFormat="1" applyFont="1" applyFill="1" applyAlignment="1">
      <alignment horizontal="center" vertical="center" wrapText="1"/>
    </xf>
    <xf numFmtId="0" fontId="40" fillId="0" borderId="0" xfId="3" applyFont="1" applyAlignment="1">
      <alignment horizontal="center" vertical="center"/>
    </xf>
    <xf numFmtId="0" fontId="46" fillId="0" borderId="0" xfId="3" applyAlignment="1">
      <alignment horizontal="left" vertical="center"/>
    </xf>
    <xf numFmtId="0" fontId="46" fillId="0" borderId="0" xfId="3" applyAlignment="1">
      <alignment horizontal="left" vertical="center" wrapText="1"/>
    </xf>
    <xf numFmtId="0" fontId="24" fillId="8" borderId="0" xfId="3" applyFont="1" applyFill="1" applyAlignment="1">
      <alignment horizontal="center" vertical="center" wrapText="1"/>
    </xf>
    <xf numFmtId="0" fontId="50" fillId="0" borderId="0" xfId="3" quotePrefix="1" applyFont="1" applyAlignment="1">
      <alignment horizontal="center" vertical="center" wrapText="1"/>
    </xf>
    <xf numFmtId="0" fontId="49" fillId="12" borderId="0" xfId="3" quotePrefix="1" applyFont="1" applyFill="1" applyAlignment="1">
      <alignment horizontal="center" vertical="center" wrapText="1"/>
    </xf>
    <xf numFmtId="0" fontId="62" fillId="0" borderId="0" xfId="3" applyFont="1" applyAlignment="1">
      <alignment horizontal="left" vertical="center" wrapText="1"/>
    </xf>
    <xf numFmtId="0" fontId="51" fillId="0" borderId="0" xfId="3" quotePrefix="1" applyFont="1" applyAlignment="1">
      <alignment horizontal="left" vertical="center" wrapText="1"/>
    </xf>
    <xf numFmtId="0" fontId="51" fillId="0" borderId="0" xfId="3" applyFont="1" applyAlignment="1">
      <alignment horizontal="left" vertical="center" wrapText="1"/>
    </xf>
    <xf numFmtId="0" fontId="63" fillId="0" borderId="0" xfId="3" applyFont="1" applyAlignment="1">
      <alignment horizontal="center" vertical="center" wrapText="1"/>
    </xf>
    <xf numFmtId="14" fontId="63" fillId="0" borderId="0" xfId="3" applyNumberFormat="1" applyFont="1" applyAlignment="1">
      <alignment horizontal="center" vertical="center" wrapText="1"/>
    </xf>
    <xf numFmtId="2" fontId="49" fillId="0" borderId="0" xfId="3" applyNumberFormat="1" applyFont="1" applyAlignment="1">
      <alignment horizontal="center" vertical="center" wrapText="1"/>
    </xf>
  </cellXfs>
  <cellStyles count="6">
    <cellStyle name="Hyperlink 2" xfId="2" xr:uid="{B7187FB5-D433-4BBE-B116-DC464A45427A}"/>
    <cellStyle name="Normal" xfId="0" builtinId="0"/>
    <cellStyle name="Normal 2" xfId="1" xr:uid="{11368D51-2EB7-4D4B-9C68-A02F04FAAEFE}"/>
    <cellStyle name="Normal 3" xfId="3" xr:uid="{F30D2B65-A2B6-4560-A706-DFD799AFC9DF}"/>
    <cellStyle name="Percent 2" xfId="4" xr:uid="{065203A4-A5EB-4EC5-80F2-5CA47401E684}"/>
    <cellStyle name="Percent 3" xfId="5" xr:uid="{590B85AD-9732-4FAB-B4AF-279AA942F4CE}"/>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8FACD4B5-9C69-4A28-8333-FE7F435A0C15}"/>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11</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5</xdr:col>
      <xdr:colOff>27940</xdr:colOff>
      <xdr:row>13</xdr:row>
      <xdr:rowOff>4419346</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3059684</xdr:colOff>
      <xdr:row>15</xdr:row>
      <xdr:rowOff>4283710</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3249422</xdr:colOff>
      <xdr:row>17</xdr:row>
      <xdr:rowOff>4276598</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3286506</xdr:colOff>
      <xdr:row>21</xdr:row>
      <xdr:rowOff>4219194</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3067050</xdr:colOff>
      <xdr:row>24</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2894838</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2382774</xdr:colOff>
      <xdr:row>33</xdr:row>
      <xdr:rowOff>3762502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161798</xdr:colOff>
      <xdr:row>35</xdr:row>
      <xdr:rowOff>35814</xdr:rowOff>
    </xdr:from>
    <xdr:to>
      <xdr:col>4</xdr:col>
      <xdr:colOff>2477262</xdr:colOff>
      <xdr:row>35</xdr:row>
      <xdr:rowOff>3340862</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247650</xdr:colOff>
      <xdr:row>37</xdr:row>
      <xdr:rowOff>35814</xdr:rowOff>
    </xdr:from>
    <xdr:to>
      <xdr:col>4</xdr:col>
      <xdr:colOff>3170174</xdr:colOff>
      <xdr:row>37</xdr:row>
      <xdr:rowOff>4391660</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171450</xdr:colOff>
      <xdr:row>40</xdr:row>
      <xdr:rowOff>35814</xdr:rowOff>
    </xdr:from>
    <xdr:to>
      <xdr:col>5</xdr:col>
      <xdr:colOff>20320</xdr:colOff>
      <xdr:row>41</xdr:row>
      <xdr:rowOff>22098</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4"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2" name="Picture 1" descr="Inserted picture RelID:1">
          <a:extLst>
            <a:ext uri="{FF2B5EF4-FFF2-40B4-BE49-F238E27FC236}">
              <a16:creationId xmlns:a16="http://schemas.microsoft.com/office/drawing/2014/main" id="{1CFAA3CE-6EB4-4CD8-8AFE-F1B1B86AC48F}"/>
            </a:ext>
          </a:extLst>
        </xdr:cNvPr>
        <xdr:cNvPicPr>
          <a:picLocks noChangeAspect="1"/>
        </xdr:cNvPicPr>
      </xdr:nvPicPr>
      <xdr:blipFill>
        <a:blip xmlns:r="http://schemas.openxmlformats.org/officeDocument/2006/relationships" r:embed="rId1"/>
        <a:stretch>
          <a:fillRect/>
        </a:stretch>
      </xdr:blipFill>
      <xdr:spPr>
        <a:xfrm>
          <a:off x="28575" y="0"/>
          <a:ext cx="1476375" cy="4667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2" name="Picture 2" descr="Inserted picture RelID:1">
          <a:extLst>
            <a:ext uri="{FF2B5EF4-FFF2-40B4-BE49-F238E27FC236}">
              <a16:creationId xmlns:a16="http://schemas.microsoft.com/office/drawing/2014/main" id="{3F1388E9-0319-4955-9015-22796B305DB1}"/>
            </a:ext>
          </a:extLst>
        </xdr:cNvPr>
        <xdr:cNvPicPr>
          <a:picLocks noChangeAspect="1"/>
        </xdr:cNvPicPr>
      </xdr:nvPicPr>
      <xdr:blipFill>
        <a:blip xmlns:r="http://schemas.openxmlformats.org/officeDocument/2006/relationships" r:embed="rId1"/>
        <a:stretch>
          <a:fillRect/>
        </a:stretch>
      </xdr:blipFill>
      <xdr:spPr>
        <a:xfrm>
          <a:off x="76200" y="19050"/>
          <a:ext cx="10466705" cy="6143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usinessData/ALMT-Treasury/Treasury_BNB-PB-Fortis-Belgium/External/ALM%20Funding/Covered%20Bonds/CBLF%20-%20HTT%20-%20Final%202022_withLinks_unprotec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C. HTT Harmonised Glossary"/>
      <sheetName val="E. Optional ECB-ECAIs data"/>
    </sheetNames>
    <sheetDataSet>
      <sheetData sheetId="0"/>
      <sheetData sheetId="1"/>
      <sheetData sheetId="2">
        <row r="17">
          <cell r="C17">
            <v>44681</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3.bin"/><Relationship Id="rId4" Type="http://schemas.openxmlformats.org/officeDocument/2006/relationships/hyperlink" Target="https://www.coveredbondlabel.com/issuer/1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50E78-27CC-4D6E-9D09-F21FF9198B63}">
  <sheetPr>
    <tabColor rgb="FFE36E00"/>
  </sheetPr>
  <dimension ref="A1:A174"/>
  <sheetViews>
    <sheetView tabSelected="1" zoomScale="60" zoomScaleNormal="60" workbookViewId="0">
      <selection activeCell="A61" sqref="A61"/>
    </sheetView>
  </sheetViews>
  <sheetFormatPr defaultColWidth="9.140625" defaultRowHeight="15" x14ac:dyDescent="0.25"/>
  <cols>
    <col min="1" max="1" width="242" style="117" customWidth="1"/>
    <col min="2" max="16384" width="9.140625" style="117"/>
  </cols>
  <sheetData>
    <row r="1" spans="1:1" ht="31.5" x14ac:dyDescent="0.25">
      <c r="A1" s="116" t="s">
        <v>1220</v>
      </c>
    </row>
    <row r="3" spans="1:1" x14ac:dyDescent="0.25">
      <c r="A3" s="118"/>
    </row>
    <row r="4" spans="1:1" ht="34.5" x14ac:dyDescent="0.25">
      <c r="A4" s="119" t="s">
        <v>1221</v>
      </c>
    </row>
    <row r="5" spans="1:1" ht="34.5" x14ac:dyDescent="0.25">
      <c r="A5" s="119" t="s">
        <v>1222</v>
      </c>
    </row>
    <row r="6" spans="1:1" ht="34.5" x14ac:dyDescent="0.25">
      <c r="A6" s="119" t="s">
        <v>1223</v>
      </c>
    </row>
    <row r="7" spans="1:1" ht="17.25" x14ac:dyDescent="0.25">
      <c r="A7" s="119"/>
    </row>
    <row r="8" spans="1:1" ht="18.75" x14ac:dyDescent="0.25">
      <c r="A8" s="120" t="s">
        <v>1224</v>
      </c>
    </row>
    <row r="9" spans="1:1" ht="34.5" x14ac:dyDescent="0.3">
      <c r="A9" s="121" t="s">
        <v>1225</v>
      </c>
    </row>
    <row r="10" spans="1:1" ht="69" x14ac:dyDescent="0.25">
      <c r="A10" s="122" t="s">
        <v>1226</v>
      </c>
    </row>
    <row r="11" spans="1:1" ht="34.5" x14ac:dyDescent="0.25">
      <c r="A11" s="122" t="s">
        <v>1227</v>
      </c>
    </row>
    <row r="12" spans="1:1" ht="17.25" x14ac:dyDescent="0.25">
      <c r="A12" s="122" t="s">
        <v>1228</v>
      </c>
    </row>
    <row r="13" spans="1:1" ht="17.25" x14ac:dyDescent="0.25">
      <c r="A13" s="122" t="s">
        <v>1229</v>
      </c>
    </row>
    <row r="14" spans="1:1" ht="34.5" x14ac:dyDescent="0.25">
      <c r="A14" s="122" t="s">
        <v>1230</v>
      </c>
    </row>
    <row r="15" spans="1:1" ht="17.25" x14ac:dyDescent="0.25">
      <c r="A15" s="122"/>
    </row>
    <row r="16" spans="1:1" ht="18.75" x14ac:dyDescent="0.25">
      <c r="A16" s="120" t="s">
        <v>1231</v>
      </c>
    </row>
    <row r="17" spans="1:1" ht="17.25" x14ac:dyDescent="0.25">
      <c r="A17" s="123" t="s">
        <v>1232</v>
      </c>
    </row>
    <row r="18" spans="1:1" ht="34.5" x14ac:dyDescent="0.25">
      <c r="A18" s="124" t="s">
        <v>1233</v>
      </c>
    </row>
    <row r="19" spans="1:1" ht="34.5" x14ac:dyDescent="0.25">
      <c r="A19" s="124" t="s">
        <v>1234</v>
      </c>
    </row>
    <row r="20" spans="1:1" ht="51.75" x14ac:dyDescent="0.25">
      <c r="A20" s="124" t="s">
        <v>1235</v>
      </c>
    </row>
    <row r="21" spans="1:1" ht="86.25" x14ac:dyDescent="0.25">
      <c r="A21" s="124" t="s">
        <v>1236</v>
      </c>
    </row>
    <row r="22" spans="1:1" ht="51.75" x14ac:dyDescent="0.25">
      <c r="A22" s="124" t="s">
        <v>1237</v>
      </c>
    </row>
    <row r="23" spans="1:1" ht="34.5" x14ac:dyDescent="0.25">
      <c r="A23" s="124" t="s">
        <v>1238</v>
      </c>
    </row>
    <row r="24" spans="1:1" ht="17.25" x14ac:dyDescent="0.25">
      <c r="A24" s="124" t="s">
        <v>1239</v>
      </c>
    </row>
    <row r="25" spans="1:1" ht="17.25" x14ac:dyDescent="0.25">
      <c r="A25" s="123" t="s">
        <v>1240</v>
      </c>
    </row>
    <row r="26" spans="1:1" ht="51.75" x14ac:dyDescent="0.3">
      <c r="A26" s="125" t="s">
        <v>1241</v>
      </c>
    </row>
    <row r="27" spans="1:1" ht="17.25" x14ac:dyDescent="0.3">
      <c r="A27" s="125" t="s">
        <v>1242</v>
      </c>
    </row>
    <row r="28" spans="1:1" ht="17.25" x14ac:dyDescent="0.25">
      <c r="A28" s="123" t="s">
        <v>1243</v>
      </c>
    </row>
    <row r="29" spans="1:1" ht="34.5" x14ac:dyDescent="0.25">
      <c r="A29" s="124" t="s">
        <v>1244</v>
      </c>
    </row>
    <row r="30" spans="1:1" ht="34.5" x14ac:dyDescent="0.25">
      <c r="A30" s="124" t="s">
        <v>1245</v>
      </c>
    </row>
    <row r="31" spans="1:1" ht="34.5" x14ac:dyDescent="0.25">
      <c r="A31" s="124" t="s">
        <v>1246</v>
      </c>
    </row>
    <row r="32" spans="1:1" ht="34.5" x14ac:dyDescent="0.25">
      <c r="A32" s="124" t="s">
        <v>1247</v>
      </c>
    </row>
    <row r="33" spans="1:1" ht="17.25" x14ac:dyDescent="0.25">
      <c r="A33" s="124"/>
    </row>
    <row r="34" spans="1:1" ht="18.75" x14ac:dyDescent="0.25">
      <c r="A34" s="120" t="s">
        <v>1248</v>
      </c>
    </row>
    <row r="35" spans="1:1" ht="17.25" x14ac:dyDescent="0.25">
      <c r="A35" s="123" t="s">
        <v>1249</v>
      </c>
    </row>
    <row r="36" spans="1:1" ht="34.5" x14ac:dyDescent="0.25">
      <c r="A36" s="124" t="s">
        <v>1250</v>
      </c>
    </row>
    <row r="37" spans="1:1" ht="34.5" x14ac:dyDescent="0.25">
      <c r="A37" s="124" t="s">
        <v>1251</v>
      </c>
    </row>
    <row r="38" spans="1:1" ht="34.5" x14ac:dyDescent="0.25">
      <c r="A38" s="124" t="s">
        <v>1252</v>
      </c>
    </row>
    <row r="39" spans="1:1" ht="17.25" x14ac:dyDescent="0.25">
      <c r="A39" s="124" t="s">
        <v>1253</v>
      </c>
    </row>
    <row r="40" spans="1:1" ht="34.5" x14ac:dyDescent="0.25">
      <c r="A40" s="124" t="s">
        <v>1254</v>
      </c>
    </row>
    <row r="41" spans="1:1" ht="17.25" x14ac:dyDescent="0.25">
      <c r="A41" s="123" t="s">
        <v>1255</v>
      </c>
    </row>
    <row r="42" spans="1:1" ht="17.25" x14ac:dyDescent="0.25">
      <c r="A42" s="124" t="s">
        <v>1256</v>
      </c>
    </row>
    <row r="43" spans="1:1" ht="17.25" x14ac:dyDescent="0.3">
      <c r="A43" s="125" t="s">
        <v>1257</v>
      </c>
    </row>
    <row r="44" spans="1:1" ht="17.25" x14ac:dyDescent="0.25">
      <c r="A44" s="123" t="s">
        <v>1258</v>
      </c>
    </row>
    <row r="45" spans="1:1" ht="34.5" x14ac:dyDescent="0.3">
      <c r="A45" s="125" t="s">
        <v>1259</v>
      </c>
    </row>
    <row r="46" spans="1:1" ht="34.5" x14ac:dyDescent="0.25">
      <c r="A46" s="124" t="s">
        <v>1260</v>
      </c>
    </row>
    <row r="47" spans="1:1" ht="34.5" x14ac:dyDescent="0.25">
      <c r="A47" s="124" t="s">
        <v>1261</v>
      </c>
    </row>
    <row r="48" spans="1:1" ht="17.25" x14ac:dyDescent="0.25">
      <c r="A48" s="124" t="s">
        <v>1262</v>
      </c>
    </row>
    <row r="49" spans="1:1" ht="17.25" x14ac:dyDescent="0.3">
      <c r="A49" s="125" t="s">
        <v>1263</v>
      </c>
    </row>
    <row r="50" spans="1:1" ht="17.25" x14ac:dyDescent="0.25">
      <c r="A50" s="123" t="s">
        <v>1264</v>
      </c>
    </row>
    <row r="51" spans="1:1" ht="34.5" x14ac:dyDescent="0.3">
      <c r="A51" s="125" t="s">
        <v>1265</v>
      </c>
    </row>
    <row r="52" spans="1:1" ht="17.25" x14ac:dyDescent="0.25">
      <c r="A52" s="124" t="s">
        <v>1266</v>
      </c>
    </row>
    <row r="53" spans="1:1" ht="34.5" x14ac:dyDescent="0.3">
      <c r="A53" s="125" t="s">
        <v>1267</v>
      </c>
    </row>
    <row r="54" spans="1:1" ht="17.25" x14ac:dyDescent="0.25">
      <c r="A54" s="123" t="s">
        <v>1268</v>
      </c>
    </row>
    <row r="55" spans="1:1" ht="17.25" x14ac:dyDescent="0.3">
      <c r="A55" s="125" t="s">
        <v>1269</v>
      </c>
    </row>
    <row r="56" spans="1:1" ht="34.5" x14ac:dyDescent="0.25">
      <c r="A56" s="124" t="s">
        <v>1270</v>
      </c>
    </row>
    <row r="57" spans="1:1" ht="17.25" x14ac:dyDescent="0.25">
      <c r="A57" s="124" t="s">
        <v>1271</v>
      </c>
    </row>
    <row r="58" spans="1:1" ht="17.25" x14ac:dyDescent="0.25">
      <c r="A58" s="124" t="s">
        <v>1272</v>
      </c>
    </row>
    <row r="59" spans="1:1" ht="17.25" x14ac:dyDescent="0.25">
      <c r="A59" s="123" t="s">
        <v>1273</v>
      </c>
    </row>
    <row r="60" spans="1:1" ht="34.5" x14ac:dyDescent="0.25">
      <c r="A60" s="124" t="s">
        <v>1274</v>
      </c>
    </row>
    <row r="61" spans="1:1" ht="17.25" x14ac:dyDescent="0.25">
      <c r="A61" s="126"/>
    </row>
    <row r="62" spans="1:1" ht="18.75" x14ac:dyDescent="0.25">
      <c r="A62" s="120" t="s">
        <v>1275</v>
      </c>
    </row>
    <row r="63" spans="1:1" ht="17.25" x14ac:dyDescent="0.25">
      <c r="A63" s="123" t="s">
        <v>1276</v>
      </c>
    </row>
    <row r="64" spans="1:1" ht="34.5" x14ac:dyDescent="0.25">
      <c r="A64" s="124" t="s">
        <v>1277</v>
      </c>
    </row>
    <row r="65" spans="1:1" ht="17.25" x14ac:dyDescent="0.25">
      <c r="A65" s="124" t="s">
        <v>1278</v>
      </c>
    </row>
    <row r="66" spans="1:1" ht="34.5" x14ac:dyDescent="0.25">
      <c r="A66" s="122" t="s">
        <v>1279</v>
      </c>
    </row>
    <row r="67" spans="1:1" ht="34.5" x14ac:dyDescent="0.25">
      <c r="A67" s="122" t="s">
        <v>1280</v>
      </c>
    </row>
    <row r="68" spans="1:1" ht="34.5" x14ac:dyDescent="0.25">
      <c r="A68" s="122" t="s">
        <v>1281</v>
      </c>
    </row>
    <row r="69" spans="1:1" ht="17.25" x14ac:dyDescent="0.25">
      <c r="A69" s="127" t="s">
        <v>1282</v>
      </c>
    </row>
    <row r="70" spans="1:1" ht="51.75" x14ac:dyDescent="0.25">
      <c r="A70" s="122" t="s">
        <v>1283</v>
      </c>
    </row>
    <row r="71" spans="1:1" ht="17.25" x14ac:dyDescent="0.25">
      <c r="A71" s="122" t="s">
        <v>1284</v>
      </c>
    </row>
    <row r="72" spans="1:1" ht="17.25" x14ac:dyDescent="0.25">
      <c r="A72" s="127" t="s">
        <v>1285</v>
      </c>
    </row>
    <row r="73" spans="1:1" ht="17.25" x14ac:dyDescent="0.25">
      <c r="A73" s="122" t="s">
        <v>1286</v>
      </c>
    </row>
    <row r="74" spans="1:1" ht="17.25" x14ac:dyDescent="0.25">
      <c r="A74" s="127" t="s">
        <v>1287</v>
      </c>
    </row>
    <row r="75" spans="1:1" ht="34.5" x14ac:dyDescent="0.25">
      <c r="A75" s="122" t="s">
        <v>1288</v>
      </c>
    </row>
    <row r="76" spans="1:1" ht="17.25" x14ac:dyDescent="0.25">
      <c r="A76" s="122" t="s">
        <v>1289</v>
      </c>
    </row>
    <row r="77" spans="1:1" ht="51.75" x14ac:dyDescent="0.25">
      <c r="A77" s="122" t="s">
        <v>1290</v>
      </c>
    </row>
    <row r="78" spans="1:1" ht="17.25" x14ac:dyDescent="0.25">
      <c r="A78" s="127" t="s">
        <v>1291</v>
      </c>
    </row>
    <row r="79" spans="1:1" ht="17.25" x14ac:dyDescent="0.3">
      <c r="A79" s="121" t="s">
        <v>1292</v>
      </c>
    </row>
    <row r="80" spans="1:1" ht="17.25" x14ac:dyDescent="0.25">
      <c r="A80" s="127" t="s">
        <v>1293</v>
      </c>
    </row>
    <row r="81" spans="1:1" ht="34.5" x14ac:dyDescent="0.25">
      <c r="A81" s="122" t="s">
        <v>1294</v>
      </c>
    </row>
    <row r="82" spans="1:1" ht="34.5" x14ac:dyDescent="0.25">
      <c r="A82" s="122" t="s">
        <v>1295</v>
      </c>
    </row>
    <row r="83" spans="1:1" ht="34.5" x14ac:dyDescent="0.25">
      <c r="A83" s="122" t="s">
        <v>1296</v>
      </c>
    </row>
    <row r="84" spans="1:1" ht="34.5" x14ac:dyDescent="0.25">
      <c r="A84" s="122" t="s">
        <v>1297</v>
      </c>
    </row>
    <row r="85" spans="1:1" ht="34.5" x14ac:dyDescent="0.25">
      <c r="A85" s="122" t="s">
        <v>1298</v>
      </c>
    </row>
    <row r="86" spans="1:1" ht="17.25" x14ac:dyDescent="0.25">
      <c r="A86" s="127" t="s">
        <v>1299</v>
      </c>
    </row>
    <row r="87" spans="1:1" ht="17.25" x14ac:dyDescent="0.25">
      <c r="A87" s="122" t="s">
        <v>1300</v>
      </c>
    </row>
    <row r="88" spans="1:1" ht="34.5" x14ac:dyDescent="0.25">
      <c r="A88" s="122" t="s">
        <v>1301</v>
      </c>
    </row>
    <row r="89" spans="1:1" ht="17.25" x14ac:dyDescent="0.25">
      <c r="A89" s="127" t="s">
        <v>1302</v>
      </c>
    </row>
    <row r="90" spans="1:1" ht="34.5" x14ac:dyDescent="0.25">
      <c r="A90" s="122" t="s">
        <v>1303</v>
      </c>
    </row>
    <row r="91" spans="1:1" ht="17.25" x14ac:dyDescent="0.25">
      <c r="A91" s="127" t="s">
        <v>1304</v>
      </c>
    </row>
    <row r="92" spans="1:1" ht="17.25" x14ac:dyDescent="0.3">
      <c r="A92" s="121" t="s">
        <v>1305</v>
      </c>
    </row>
    <row r="93" spans="1:1" ht="17.25" x14ac:dyDescent="0.25">
      <c r="A93" s="122" t="s">
        <v>1306</v>
      </c>
    </row>
    <row r="94" spans="1:1" ht="17.25" x14ac:dyDescent="0.25">
      <c r="A94" s="122"/>
    </row>
    <row r="95" spans="1:1" ht="18.75" x14ac:dyDescent="0.25">
      <c r="A95" s="120" t="s">
        <v>1307</v>
      </c>
    </row>
    <row r="96" spans="1:1" ht="34.5" x14ac:dyDescent="0.3">
      <c r="A96" s="121" t="s">
        <v>1308</v>
      </c>
    </row>
    <row r="97" spans="1:1" ht="17.25" x14ac:dyDescent="0.3">
      <c r="A97" s="121" t="s">
        <v>1309</v>
      </c>
    </row>
    <row r="98" spans="1:1" ht="17.25" x14ac:dyDescent="0.25">
      <c r="A98" s="127" t="s">
        <v>1310</v>
      </c>
    </row>
    <row r="99" spans="1:1" ht="17.25" x14ac:dyDescent="0.25">
      <c r="A99" s="119" t="s">
        <v>1311</v>
      </c>
    </row>
    <row r="100" spans="1:1" ht="17.25" x14ac:dyDescent="0.25">
      <c r="A100" s="122" t="s">
        <v>1312</v>
      </c>
    </row>
    <row r="101" spans="1:1" ht="17.25" x14ac:dyDescent="0.25">
      <c r="A101" s="122" t="s">
        <v>1313</v>
      </c>
    </row>
    <row r="102" spans="1:1" ht="17.25" x14ac:dyDescent="0.25">
      <c r="A102" s="122" t="s">
        <v>1314</v>
      </c>
    </row>
    <row r="103" spans="1:1" ht="17.25" x14ac:dyDescent="0.25">
      <c r="A103" s="122" t="s">
        <v>1315</v>
      </c>
    </row>
    <row r="104" spans="1:1" ht="34.5" x14ac:dyDescent="0.25">
      <c r="A104" s="122" t="s">
        <v>1316</v>
      </c>
    </row>
    <row r="105" spans="1:1" ht="17.25" x14ac:dyDescent="0.25">
      <c r="A105" s="119" t="s">
        <v>1317</v>
      </c>
    </row>
    <row r="106" spans="1:1" ht="17.25" x14ac:dyDescent="0.25">
      <c r="A106" s="122" t="s">
        <v>1318</v>
      </c>
    </row>
    <row r="107" spans="1:1" ht="17.25" x14ac:dyDescent="0.25">
      <c r="A107" s="122" t="s">
        <v>1319</v>
      </c>
    </row>
    <row r="108" spans="1:1" ht="17.25" x14ac:dyDescent="0.25">
      <c r="A108" s="122" t="s">
        <v>1320</v>
      </c>
    </row>
    <row r="109" spans="1:1" ht="17.25" x14ac:dyDescent="0.25">
      <c r="A109" s="122" t="s">
        <v>1321</v>
      </c>
    </row>
    <row r="110" spans="1:1" ht="17.25" x14ac:dyDescent="0.25">
      <c r="A110" s="122" t="s">
        <v>1322</v>
      </c>
    </row>
    <row r="111" spans="1:1" ht="17.25" x14ac:dyDescent="0.25">
      <c r="A111" s="122" t="s">
        <v>1323</v>
      </c>
    </row>
    <row r="112" spans="1:1" ht="17.25" x14ac:dyDescent="0.25">
      <c r="A112" s="127" t="s">
        <v>1324</v>
      </c>
    </row>
    <row r="113" spans="1:1" ht="17.25" x14ac:dyDescent="0.25">
      <c r="A113" s="122" t="s">
        <v>1325</v>
      </c>
    </row>
    <row r="114" spans="1:1" ht="17.25" x14ac:dyDescent="0.25">
      <c r="A114" s="119" t="s">
        <v>1326</v>
      </c>
    </row>
    <row r="115" spans="1:1" ht="17.25" x14ac:dyDescent="0.25">
      <c r="A115" s="122" t="s">
        <v>1327</v>
      </c>
    </row>
    <row r="116" spans="1:1" ht="17.25" x14ac:dyDescent="0.25">
      <c r="A116" s="122" t="s">
        <v>1328</v>
      </c>
    </row>
    <row r="117" spans="1:1" ht="17.25" x14ac:dyDescent="0.25">
      <c r="A117" s="119" t="s">
        <v>1329</v>
      </c>
    </row>
    <row r="118" spans="1:1" ht="17.25" x14ac:dyDescent="0.25">
      <c r="A118" s="122" t="s">
        <v>1330</v>
      </c>
    </row>
    <row r="119" spans="1:1" ht="17.25" x14ac:dyDescent="0.25">
      <c r="A119" s="122" t="s">
        <v>1331</v>
      </c>
    </row>
    <row r="120" spans="1:1" ht="17.25" x14ac:dyDescent="0.25">
      <c r="A120" s="122" t="s">
        <v>1332</v>
      </c>
    </row>
    <row r="121" spans="1:1" ht="17.25" x14ac:dyDescent="0.25">
      <c r="A121" s="127" t="s">
        <v>1333</v>
      </c>
    </row>
    <row r="122" spans="1:1" ht="17.25" x14ac:dyDescent="0.25">
      <c r="A122" s="119" t="s">
        <v>1334</v>
      </c>
    </row>
    <row r="123" spans="1:1" ht="17.25" x14ac:dyDescent="0.25">
      <c r="A123" s="119" t="s">
        <v>1335</v>
      </c>
    </row>
    <row r="124" spans="1:1" ht="17.25" x14ac:dyDescent="0.25">
      <c r="A124" s="122" t="s">
        <v>1336</v>
      </c>
    </row>
    <row r="125" spans="1:1" ht="17.25" x14ac:dyDescent="0.25">
      <c r="A125" s="122" t="s">
        <v>1337</v>
      </c>
    </row>
    <row r="126" spans="1:1" ht="17.25" x14ac:dyDescent="0.25">
      <c r="A126" s="122" t="s">
        <v>1338</v>
      </c>
    </row>
    <row r="127" spans="1:1" ht="17.25" x14ac:dyDescent="0.25">
      <c r="A127" s="122" t="s">
        <v>1339</v>
      </c>
    </row>
    <row r="128" spans="1:1" ht="17.25" x14ac:dyDescent="0.25">
      <c r="A128" s="122" t="s">
        <v>1340</v>
      </c>
    </row>
    <row r="129" spans="1:1" ht="17.25" x14ac:dyDescent="0.25">
      <c r="A129" s="127" t="s">
        <v>1341</v>
      </c>
    </row>
    <row r="130" spans="1:1" ht="34.5" x14ac:dyDescent="0.25">
      <c r="A130" s="122" t="s">
        <v>1342</v>
      </c>
    </row>
    <row r="131" spans="1:1" ht="69" x14ac:dyDescent="0.25">
      <c r="A131" s="122" t="s">
        <v>1343</v>
      </c>
    </row>
    <row r="132" spans="1:1" ht="34.5" x14ac:dyDescent="0.25">
      <c r="A132" s="122" t="s">
        <v>1344</v>
      </c>
    </row>
    <row r="133" spans="1:1" ht="17.25" x14ac:dyDescent="0.25">
      <c r="A133" s="127" t="s">
        <v>1345</v>
      </c>
    </row>
    <row r="134" spans="1:1" ht="34.5" x14ac:dyDescent="0.25">
      <c r="A134" s="119" t="s">
        <v>1346</v>
      </c>
    </row>
    <row r="135" spans="1:1" ht="17.25" x14ac:dyDescent="0.25">
      <c r="A135" s="119"/>
    </row>
    <row r="136" spans="1:1" ht="18.75" x14ac:dyDescent="0.25">
      <c r="A136" s="120" t="s">
        <v>1347</v>
      </c>
    </row>
    <row r="137" spans="1:1" ht="17.25" x14ac:dyDescent="0.25">
      <c r="A137" s="122" t="s">
        <v>1348</v>
      </c>
    </row>
    <row r="138" spans="1:1" ht="34.5" x14ac:dyDescent="0.25">
      <c r="A138" s="124" t="s">
        <v>1349</v>
      </c>
    </row>
    <row r="139" spans="1:1" ht="34.5" x14ac:dyDescent="0.25">
      <c r="A139" s="124" t="s">
        <v>1350</v>
      </c>
    </row>
    <row r="140" spans="1:1" ht="17.25" x14ac:dyDescent="0.25">
      <c r="A140" s="123" t="s">
        <v>1351</v>
      </c>
    </row>
    <row r="141" spans="1:1" ht="17.25" x14ac:dyDescent="0.25">
      <c r="A141" s="128" t="s">
        <v>1352</v>
      </c>
    </row>
    <row r="142" spans="1:1" ht="34.5" x14ac:dyDescent="0.3">
      <c r="A142" s="125" t="s">
        <v>1353</v>
      </c>
    </row>
    <row r="143" spans="1:1" ht="17.25" x14ac:dyDescent="0.25">
      <c r="A143" s="124" t="s">
        <v>1354</v>
      </c>
    </row>
    <row r="144" spans="1:1" ht="17.25" x14ac:dyDescent="0.25">
      <c r="A144" s="124" t="s">
        <v>1355</v>
      </c>
    </row>
    <row r="145" spans="1:1" ht="17.25" x14ac:dyDescent="0.25">
      <c r="A145" s="128" t="s">
        <v>1356</v>
      </c>
    </row>
    <row r="146" spans="1:1" ht="17.25" x14ac:dyDescent="0.25">
      <c r="A146" s="123" t="s">
        <v>1357</v>
      </c>
    </row>
    <row r="147" spans="1:1" ht="17.25" x14ac:dyDescent="0.25">
      <c r="A147" s="128" t="s">
        <v>1358</v>
      </c>
    </row>
    <row r="148" spans="1:1" ht="17.25" x14ac:dyDescent="0.25">
      <c r="A148" s="124" t="s">
        <v>1359</v>
      </c>
    </row>
    <row r="149" spans="1:1" ht="17.25" x14ac:dyDescent="0.25">
      <c r="A149" s="124" t="s">
        <v>1360</v>
      </c>
    </row>
    <row r="150" spans="1:1" ht="17.25" x14ac:dyDescent="0.25">
      <c r="A150" s="124" t="s">
        <v>1361</v>
      </c>
    </row>
    <row r="151" spans="1:1" ht="34.5" x14ac:dyDescent="0.25">
      <c r="A151" s="128" t="s">
        <v>1362</v>
      </c>
    </row>
    <row r="152" spans="1:1" ht="17.25" x14ac:dyDescent="0.25">
      <c r="A152" s="123" t="s">
        <v>1363</v>
      </c>
    </row>
    <row r="153" spans="1:1" ht="17.25" x14ac:dyDescent="0.25">
      <c r="A153" s="124" t="s">
        <v>1364</v>
      </c>
    </row>
    <row r="154" spans="1:1" ht="17.25" x14ac:dyDescent="0.25">
      <c r="A154" s="124" t="s">
        <v>1365</v>
      </c>
    </row>
    <row r="155" spans="1:1" ht="17.25" x14ac:dyDescent="0.25">
      <c r="A155" s="124" t="s">
        <v>1366</v>
      </c>
    </row>
    <row r="156" spans="1:1" ht="17.25" x14ac:dyDescent="0.25">
      <c r="A156" s="124" t="s">
        <v>1367</v>
      </c>
    </row>
    <row r="157" spans="1:1" ht="34.5" x14ac:dyDescent="0.25">
      <c r="A157" s="124" t="s">
        <v>1368</v>
      </c>
    </row>
    <row r="158" spans="1:1" ht="34.5" x14ac:dyDescent="0.25">
      <c r="A158" s="124" t="s">
        <v>1369</v>
      </c>
    </row>
    <row r="159" spans="1:1" ht="17.25" x14ac:dyDescent="0.25">
      <c r="A159" s="123" t="s">
        <v>1370</v>
      </c>
    </row>
    <row r="160" spans="1:1" ht="34.5" x14ac:dyDescent="0.25">
      <c r="A160" s="124" t="s">
        <v>1371</v>
      </c>
    </row>
    <row r="161" spans="1:1" ht="34.5" x14ac:dyDescent="0.25">
      <c r="A161" s="124" t="s">
        <v>1372</v>
      </c>
    </row>
    <row r="162" spans="1:1" ht="17.25" x14ac:dyDescent="0.25">
      <c r="A162" s="124" t="s">
        <v>1373</v>
      </c>
    </row>
    <row r="163" spans="1:1" ht="17.25" x14ac:dyDescent="0.25">
      <c r="A163" s="123" t="s">
        <v>1374</v>
      </c>
    </row>
    <row r="164" spans="1:1" ht="34.5" x14ac:dyDescent="0.3">
      <c r="A164" s="125" t="s">
        <v>1375</v>
      </c>
    </row>
    <row r="165" spans="1:1" ht="34.5" x14ac:dyDescent="0.25">
      <c r="A165" s="124" t="s">
        <v>1376</v>
      </c>
    </row>
    <row r="166" spans="1:1" ht="17.25" x14ac:dyDescent="0.25">
      <c r="A166" s="123" t="s">
        <v>1377</v>
      </c>
    </row>
    <row r="167" spans="1:1" ht="17.25" x14ac:dyDescent="0.25">
      <c r="A167" s="124" t="s">
        <v>1378</v>
      </c>
    </row>
    <row r="168" spans="1:1" ht="17.25" x14ac:dyDescent="0.25">
      <c r="A168" s="123" t="s">
        <v>1379</v>
      </c>
    </row>
    <row r="169" spans="1:1" ht="17.25" x14ac:dyDescent="0.3">
      <c r="A169" s="125" t="s">
        <v>1380</v>
      </c>
    </row>
    <row r="170" spans="1:1" ht="17.25" x14ac:dyDescent="0.3">
      <c r="A170" s="125"/>
    </row>
    <row r="171" spans="1:1" ht="17.25" x14ac:dyDescent="0.3">
      <c r="A171" s="125"/>
    </row>
    <row r="172" spans="1:1" ht="17.25" x14ac:dyDescent="0.3">
      <c r="A172" s="125"/>
    </row>
    <row r="173" spans="1:1" ht="17.25" x14ac:dyDescent="0.3">
      <c r="A173" s="125"/>
    </row>
    <row r="174" spans="1:1" ht="17.25" x14ac:dyDescent="0.3">
      <c r="A174" s="125"/>
    </row>
  </sheetData>
  <pageMargins left="0.70866141732283472" right="0.70866141732283472" top="0.74803149606299213" bottom="0.74803149606299213" header="0.31496062992125984" footer="0.31496062992125984"/>
  <pageSetup paperSize="9" scale="42" fitToHeight="0" orientation="landscape" r:id="rId1"/>
  <headerFooter>
    <oddHeader>&amp;R&amp;G</oddHeader>
    <oddFooter>&amp;R&amp;1#&amp;"Calibri"&amp;10&amp;K0000FFClassification : Internal</oddFooter>
  </headerFooter>
  <rowBreaks count="4" manualBreakCount="4">
    <brk id="14" man="1"/>
    <brk id="55" man="1"/>
    <brk id="97" man="1"/>
    <brk id="151"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91B19-1073-48FF-BC05-7FF5D3A3DAE7}">
  <sheetPr>
    <tabColor rgb="FF847A75"/>
  </sheetPr>
  <dimension ref="B1:L43"/>
  <sheetViews>
    <sheetView zoomScale="80" zoomScaleNormal="80" workbookViewId="0">
      <selection activeCell="L21" sqref="I8:L21"/>
    </sheetView>
  </sheetViews>
  <sheetFormatPr defaultRowHeight="15" x14ac:dyDescent="0.25"/>
  <cols>
    <col min="1" max="1" width="9.140625" style="117"/>
    <col min="2" max="10" width="12.42578125" style="117" customWidth="1"/>
    <col min="11" max="11" width="9.140625" style="117"/>
    <col min="12" max="12" width="11.5703125" style="117" bestFit="1" customWidth="1"/>
    <col min="13" max="16384" width="9.140625" style="117"/>
  </cols>
  <sheetData>
    <row r="1" spans="2:12" ht="15.75" thickBot="1" x14ac:dyDescent="0.3"/>
    <row r="2" spans="2:12" x14ac:dyDescent="0.25">
      <c r="B2" s="129"/>
      <c r="C2" s="130"/>
      <c r="D2" s="130"/>
      <c r="E2" s="130"/>
      <c r="F2" s="130"/>
      <c r="G2" s="130"/>
      <c r="H2" s="130"/>
      <c r="I2" s="130"/>
      <c r="J2" s="131"/>
    </row>
    <row r="3" spans="2:12" x14ac:dyDescent="0.25">
      <c r="B3" s="132"/>
      <c r="C3" s="133"/>
      <c r="D3" s="133"/>
      <c r="E3" s="133"/>
      <c r="F3" s="133"/>
      <c r="G3" s="133"/>
      <c r="H3" s="133"/>
      <c r="I3" s="133"/>
      <c r="J3" s="134"/>
    </row>
    <row r="4" spans="2:12" x14ac:dyDescent="0.25">
      <c r="B4" s="132"/>
      <c r="C4" s="133"/>
      <c r="D4" s="133"/>
      <c r="E4" s="133"/>
      <c r="F4" s="133"/>
      <c r="G4" s="133"/>
      <c r="H4" s="133"/>
      <c r="I4" s="133"/>
      <c r="J4" s="134"/>
    </row>
    <row r="5" spans="2:12" ht="31.5" x14ac:dyDescent="0.3">
      <c r="B5" s="132"/>
      <c r="C5" s="133"/>
      <c r="D5" s="133"/>
      <c r="E5" s="135"/>
      <c r="F5" s="136" t="s">
        <v>1381</v>
      </c>
      <c r="G5" s="133"/>
      <c r="H5" s="133"/>
      <c r="I5" s="133"/>
      <c r="J5" s="134"/>
    </row>
    <row r="6" spans="2:12" ht="41.25" customHeight="1" x14ac:dyDescent="0.25">
      <c r="B6" s="132"/>
      <c r="C6" s="133"/>
      <c r="D6" s="133"/>
      <c r="E6" s="137" t="s">
        <v>1382</v>
      </c>
      <c r="F6" s="137"/>
      <c r="G6" s="137"/>
      <c r="H6" s="133"/>
      <c r="I6" s="133"/>
      <c r="J6" s="134"/>
    </row>
    <row r="7" spans="2:12" ht="26.25" x14ac:dyDescent="0.25">
      <c r="B7" s="132"/>
      <c r="C7" s="133"/>
      <c r="D7" s="133"/>
      <c r="E7" s="133"/>
      <c r="F7" s="138" t="s">
        <v>8</v>
      </c>
      <c r="G7" s="133"/>
      <c r="H7" s="133"/>
      <c r="I7" s="133"/>
      <c r="J7" s="134"/>
    </row>
    <row r="8" spans="2:12" ht="26.25" x14ac:dyDescent="0.25">
      <c r="B8" s="132"/>
      <c r="C8" s="133"/>
      <c r="D8" s="133"/>
      <c r="E8" s="133"/>
      <c r="F8" s="138" t="s">
        <v>1383</v>
      </c>
      <c r="G8" s="133"/>
      <c r="H8" s="133"/>
      <c r="I8" s="133"/>
      <c r="J8" s="134"/>
    </row>
    <row r="9" spans="2:12" ht="21" x14ac:dyDescent="0.25">
      <c r="B9" s="132"/>
      <c r="C9" s="133"/>
      <c r="D9" s="133"/>
      <c r="E9" s="133"/>
      <c r="F9" s="139" t="str">
        <f>"Reporting Date: "&amp;DAY('[1]A. HTT General'!C17)&amp;"/"&amp;MONTH('[1]A. HTT General'!C17)&amp;"/"&amp;YEAR('[1]A. HTT General'!C17)</f>
        <v>Reporting Date: 30/4/2022</v>
      </c>
      <c r="G9" s="133"/>
      <c r="H9" s="133"/>
      <c r="I9" s="133"/>
      <c r="J9" s="134"/>
      <c r="L9" s="140"/>
    </row>
    <row r="10" spans="2:12" ht="21" x14ac:dyDescent="0.25">
      <c r="B10" s="132"/>
      <c r="C10" s="133"/>
      <c r="D10" s="133"/>
      <c r="E10" s="133"/>
      <c r="F10" s="139" t="str">
        <f>"Cut-off Date: "&amp;DAY('[1]A. HTT General'!C17)&amp;"/"&amp;MONTH('[1]A. HTT General'!C17)&amp;"/"&amp;YEAR('[1]A. HTT General'!C17)</f>
        <v>Cut-off Date: 30/4/2022</v>
      </c>
      <c r="G10" s="133"/>
      <c r="H10" s="133"/>
      <c r="I10" s="133"/>
      <c r="J10" s="134"/>
    </row>
    <row r="11" spans="2:12" ht="21" x14ac:dyDescent="0.25">
      <c r="B11" s="132"/>
      <c r="C11" s="133"/>
      <c r="D11" s="133"/>
      <c r="E11" s="133"/>
      <c r="F11" s="139"/>
      <c r="G11" s="133"/>
      <c r="H11" s="133"/>
      <c r="I11" s="133"/>
      <c r="J11" s="134"/>
    </row>
    <row r="12" spans="2:12" x14ac:dyDescent="0.25">
      <c r="B12" s="132"/>
      <c r="C12" s="133"/>
      <c r="D12" s="133"/>
      <c r="E12" s="133"/>
      <c r="F12" s="133"/>
      <c r="G12" s="133"/>
      <c r="H12" s="133"/>
      <c r="I12" s="133"/>
      <c r="J12" s="134"/>
    </row>
    <row r="13" spans="2:12" x14ac:dyDescent="0.25">
      <c r="B13" s="132"/>
      <c r="C13" s="133"/>
      <c r="D13" s="133"/>
      <c r="E13" s="133"/>
      <c r="F13" s="133"/>
      <c r="G13" s="133"/>
      <c r="H13" s="133"/>
      <c r="I13" s="133"/>
      <c r="J13" s="134"/>
    </row>
    <row r="14" spans="2:12" x14ac:dyDescent="0.25">
      <c r="B14" s="132"/>
      <c r="C14" s="133"/>
      <c r="D14" s="133"/>
      <c r="E14" s="133"/>
      <c r="F14" s="133"/>
      <c r="G14" s="133"/>
      <c r="H14" s="133"/>
      <c r="I14" s="133"/>
      <c r="J14" s="134"/>
    </row>
    <row r="15" spans="2:12" x14ac:dyDescent="0.25">
      <c r="B15" s="132"/>
      <c r="C15" s="133"/>
      <c r="D15" s="133"/>
      <c r="E15" s="133"/>
      <c r="F15" s="133"/>
      <c r="G15" s="133"/>
      <c r="H15" s="133"/>
      <c r="I15" s="133"/>
      <c r="J15" s="134"/>
    </row>
    <row r="16" spans="2:12" x14ac:dyDescent="0.25">
      <c r="B16" s="132"/>
      <c r="C16" s="133"/>
      <c r="D16" s="133"/>
      <c r="E16" s="133"/>
      <c r="F16" s="133"/>
      <c r="G16" s="133"/>
      <c r="H16" s="133"/>
      <c r="I16" s="133"/>
      <c r="J16" s="134"/>
    </row>
    <row r="17" spans="2:10" x14ac:dyDescent="0.25">
      <c r="B17" s="132"/>
      <c r="C17" s="133"/>
      <c r="D17" s="133"/>
      <c r="E17" s="133"/>
      <c r="F17" s="133"/>
      <c r="G17" s="133"/>
      <c r="H17" s="133"/>
      <c r="I17" s="133"/>
      <c r="J17" s="134"/>
    </row>
    <row r="18" spans="2:10" x14ac:dyDescent="0.25">
      <c r="B18" s="132"/>
      <c r="C18" s="133"/>
      <c r="D18" s="133"/>
      <c r="E18" s="133"/>
      <c r="F18" s="133"/>
      <c r="G18" s="133"/>
      <c r="H18" s="133"/>
      <c r="I18" s="133"/>
      <c r="J18" s="134"/>
    </row>
    <row r="19" spans="2:10" x14ac:dyDescent="0.25">
      <c r="B19" s="132"/>
      <c r="C19" s="133"/>
      <c r="D19" s="133"/>
      <c r="E19" s="133"/>
      <c r="F19" s="133"/>
      <c r="G19" s="133"/>
      <c r="H19" s="133"/>
      <c r="I19" s="133"/>
      <c r="J19" s="134"/>
    </row>
    <row r="20" spans="2:10" x14ac:dyDescent="0.25">
      <c r="B20" s="132"/>
      <c r="C20" s="133"/>
      <c r="D20" s="133"/>
      <c r="E20" s="133"/>
      <c r="F20" s="133"/>
      <c r="G20" s="133"/>
      <c r="H20" s="133"/>
      <c r="I20" s="133"/>
      <c r="J20" s="134"/>
    </row>
    <row r="21" spans="2:10" x14ac:dyDescent="0.25">
      <c r="B21" s="132"/>
      <c r="C21" s="133"/>
      <c r="D21" s="133"/>
      <c r="E21" s="133"/>
      <c r="F21" s="133"/>
      <c r="G21" s="133"/>
      <c r="H21" s="133"/>
      <c r="I21" s="133"/>
      <c r="J21" s="134"/>
    </row>
    <row r="22" spans="2:10" x14ac:dyDescent="0.25">
      <c r="B22" s="132"/>
      <c r="C22" s="133"/>
      <c r="D22" s="133"/>
      <c r="E22" s="133"/>
      <c r="F22" s="141" t="s">
        <v>1384</v>
      </c>
      <c r="G22" s="133"/>
      <c r="H22" s="133"/>
      <c r="I22" s="133"/>
      <c r="J22" s="134"/>
    </row>
    <row r="23" spans="2:10" x14ac:dyDescent="0.25">
      <c r="B23" s="132"/>
      <c r="C23" s="133"/>
      <c r="D23" s="133"/>
      <c r="E23" s="133"/>
      <c r="F23" s="142"/>
      <c r="G23" s="133"/>
      <c r="H23" s="133"/>
      <c r="I23" s="133"/>
      <c r="J23" s="134"/>
    </row>
    <row r="24" spans="2:10" x14ac:dyDescent="0.25">
      <c r="B24" s="132"/>
      <c r="C24" s="133"/>
      <c r="D24" s="143" t="s">
        <v>1385</v>
      </c>
      <c r="E24" s="144" t="s">
        <v>1386</v>
      </c>
      <c r="F24" s="144"/>
      <c r="G24" s="144"/>
      <c r="H24" s="144"/>
      <c r="I24" s="133"/>
      <c r="J24" s="134"/>
    </row>
    <row r="25" spans="2:10" x14ac:dyDescent="0.25">
      <c r="B25" s="132"/>
      <c r="C25" s="133"/>
      <c r="D25" s="133"/>
      <c r="H25" s="133"/>
      <c r="I25" s="133"/>
      <c r="J25" s="134"/>
    </row>
    <row r="26" spans="2:10" x14ac:dyDescent="0.25">
      <c r="B26" s="132"/>
      <c r="C26" s="133"/>
      <c r="D26" s="143" t="s">
        <v>1387</v>
      </c>
      <c r="E26" s="144"/>
      <c r="F26" s="144"/>
      <c r="G26" s="144"/>
      <c r="H26" s="144"/>
      <c r="I26" s="133"/>
      <c r="J26" s="134"/>
    </row>
    <row r="27" spans="2:10" x14ac:dyDescent="0.25">
      <c r="B27" s="132"/>
      <c r="C27" s="133"/>
      <c r="D27" s="145"/>
      <c r="E27" s="145"/>
      <c r="F27" s="145"/>
      <c r="G27" s="145"/>
      <c r="H27" s="145"/>
      <c r="I27" s="133"/>
      <c r="J27" s="134"/>
    </row>
    <row r="28" spans="2:10" x14ac:dyDescent="0.25">
      <c r="B28" s="132"/>
      <c r="C28" s="133"/>
      <c r="D28" s="146"/>
      <c r="E28" s="147"/>
      <c r="F28" s="147"/>
      <c r="G28" s="147"/>
      <c r="H28" s="147"/>
      <c r="I28" s="133"/>
      <c r="J28" s="134"/>
    </row>
    <row r="29" spans="2:10" x14ac:dyDescent="0.25">
      <c r="B29" s="132"/>
      <c r="C29" s="133"/>
      <c r="D29" s="148"/>
      <c r="E29" s="148"/>
      <c r="F29" s="148"/>
      <c r="G29" s="148"/>
      <c r="H29" s="148"/>
      <c r="I29" s="133"/>
      <c r="J29" s="134"/>
    </row>
    <row r="30" spans="2:10" x14ac:dyDescent="0.25">
      <c r="B30" s="132"/>
      <c r="C30" s="133"/>
      <c r="D30" s="146"/>
      <c r="E30" s="147"/>
      <c r="F30" s="147"/>
      <c r="G30" s="147"/>
      <c r="H30" s="147"/>
      <c r="I30" s="133"/>
      <c r="J30" s="134"/>
    </row>
    <row r="31" spans="2:10" x14ac:dyDescent="0.25">
      <c r="B31" s="132"/>
      <c r="C31" s="133"/>
      <c r="D31" s="145"/>
      <c r="E31" s="145"/>
      <c r="F31" s="145"/>
      <c r="G31" s="145"/>
      <c r="H31" s="145"/>
      <c r="I31" s="133"/>
      <c r="J31" s="134"/>
    </row>
    <row r="32" spans="2:10" x14ac:dyDescent="0.25">
      <c r="B32" s="132"/>
      <c r="C32" s="133"/>
      <c r="D32" s="143" t="s">
        <v>1388</v>
      </c>
      <c r="E32" s="144" t="s">
        <v>1386</v>
      </c>
      <c r="F32" s="144"/>
      <c r="G32" s="144"/>
      <c r="H32" s="144"/>
      <c r="I32" s="133"/>
      <c r="J32" s="134"/>
    </row>
    <row r="33" spans="2:10" x14ac:dyDescent="0.25">
      <c r="B33" s="132"/>
      <c r="C33" s="133"/>
      <c r="I33" s="133"/>
      <c r="J33" s="134"/>
    </row>
    <row r="34" spans="2:10" x14ac:dyDescent="0.25">
      <c r="B34" s="132"/>
      <c r="C34" s="133"/>
      <c r="D34" s="143" t="s">
        <v>1389</v>
      </c>
      <c r="E34" s="144" t="s">
        <v>1386</v>
      </c>
      <c r="F34" s="144"/>
      <c r="G34" s="144"/>
      <c r="H34" s="144"/>
      <c r="I34" s="133"/>
      <c r="J34" s="134"/>
    </row>
    <row r="35" spans="2:10" x14ac:dyDescent="0.25">
      <c r="B35" s="132"/>
      <c r="C35" s="133"/>
      <c r="D35" s="133"/>
      <c r="E35" s="133"/>
      <c r="F35" s="133"/>
      <c r="G35" s="133"/>
      <c r="H35" s="133"/>
      <c r="I35" s="133"/>
      <c r="J35" s="134"/>
    </row>
    <row r="36" spans="2:10" x14ac:dyDescent="0.25">
      <c r="B36" s="132"/>
      <c r="C36" s="133"/>
      <c r="D36" s="149"/>
      <c r="E36" s="150"/>
      <c r="F36" s="150"/>
      <c r="G36" s="150"/>
      <c r="H36" s="150"/>
      <c r="I36" s="133"/>
      <c r="J36" s="134"/>
    </row>
    <row r="37" spans="2:10" x14ac:dyDescent="0.25">
      <c r="B37" s="132"/>
      <c r="C37" s="133"/>
      <c r="D37" s="133"/>
      <c r="E37" s="133"/>
      <c r="F37" s="142"/>
      <c r="G37" s="133"/>
      <c r="H37" s="133"/>
      <c r="I37" s="133"/>
      <c r="J37" s="134"/>
    </row>
    <row r="38" spans="2:10" x14ac:dyDescent="0.25">
      <c r="B38" s="132"/>
      <c r="C38" s="133"/>
      <c r="D38" s="151" t="s">
        <v>1390</v>
      </c>
      <c r="E38" s="150"/>
      <c r="F38" s="150"/>
      <c r="G38" s="150"/>
      <c r="H38" s="150"/>
      <c r="I38" s="133"/>
      <c r="J38" s="134"/>
    </row>
    <row r="39" spans="2:10" x14ac:dyDescent="0.25">
      <c r="B39" s="132"/>
      <c r="C39" s="133"/>
      <c r="I39" s="133"/>
      <c r="J39" s="134"/>
    </row>
    <row r="40" spans="2:10" x14ac:dyDescent="0.25">
      <c r="B40" s="132"/>
      <c r="C40" s="133"/>
      <c r="D40" s="146"/>
      <c r="E40" s="147"/>
      <c r="F40" s="147"/>
      <c r="G40" s="147"/>
      <c r="H40" s="147"/>
      <c r="I40" s="133"/>
      <c r="J40" s="134"/>
    </row>
    <row r="41" spans="2:10" x14ac:dyDescent="0.25">
      <c r="B41" s="132"/>
      <c r="C41" s="133"/>
      <c r="D41" s="133"/>
      <c r="E41" s="148"/>
      <c r="F41" s="148"/>
      <c r="G41" s="148"/>
      <c r="H41" s="148"/>
      <c r="I41" s="133"/>
      <c r="J41" s="134"/>
    </row>
    <row r="42" spans="2:10" x14ac:dyDescent="0.25">
      <c r="B42" s="132"/>
      <c r="C42" s="133"/>
      <c r="D42" s="146"/>
      <c r="E42" s="147"/>
      <c r="F42" s="147"/>
      <c r="G42" s="147"/>
      <c r="H42" s="147"/>
      <c r="I42" s="133"/>
      <c r="J42" s="134"/>
    </row>
    <row r="43" spans="2:10" ht="15.75" thickBot="1" x14ac:dyDescent="0.3">
      <c r="B43" s="152"/>
      <c r="C43" s="153"/>
      <c r="D43" s="153"/>
      <c r="E43" s="153"/>
      <c r="F43" s="153"/>
      <c r="G43" s="153"/>
      <c r="H43" s="153"/>
      <c r="I43" s="153"/>
      <c r="J43" s="154"/>
    </row>
  </sheetData>
  <mergeCells count="11">
    <mergeCell ref="D34:H34"/>
    <mergeCell ref="D36:H36"/>
    <mergeCell ref="D38:H38"/>
    <mergeCell ref="D40:H40"/>
    <mergeCell ref="D42:H42"/>
    <mergeCell ref="E6:G6"/>
    <mergeCell ref="D24:H24"/>
    <mergeCell ref="D26:H26"/>
    <mergeCell ref="D28:H28"/>
    <mergeCell ref="D30:H30"/>
    <mergeCell ref="D32:H32"/>
  </mergeCells>
  <hyperlinks>
    <hyperlink ref="D24:H24" location="'A. HTT General'!A1" display="Tab A: HTT General" xr:uid="{5D1F678E-A6E9-4EC5-85E8-A4971FAD5AD1}"/>
    <hyperlink ref="D26:H26" location="'B1. HTT Mortgage Assets'!A1" display="Worksheet B1: HTT Mortgage Assets" xr:uid="{4C2E9E98-F1B9-4C4A-8BF0-4C371D200285}"/>
    <hyperlink ref="D32:H32" location="'C. HTT Harmonised Glossary'!A1" display="Worksheet C: HTT Harmonised Glossary" xr:uid="{63C9A031-26AA-4330-9F12-C5D5866A6B68}"/>
    <hyperlink ref="D34:H34" location="Disclaimer!A1" display="Disclaimer" xr:uid="{29E50E03-D46F-4250-9C20-B63D541A4686}"/>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&amp;R&amp;1#&amp;"Calibri"&amp;10&amp;K0000FFClassification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7DBC6-9795-4CDC-B01C-183F030EBC8B}">
  <sheetPr>
    <tabColor theme="5" tint="-0.249977111117893"/>
  </sheetPr>
  <dimension ref="A1:G413"/>
  <sheetViews>
    <sheetView topLeftCell="A112" zoomScale="85" zoomScaleNormal="85" workbookViewId="0">
      <selection activeCell="E149" sqref="E149"/>
    </sheetView>
  </sheetViews>
  <sheetFormatPr defaultRowHeight="15" x14ac:dyDescent="0.2"/>
  <cols>
    <col min="1" max="1" width="17.140625" style="163" customWidth="1"/>
    <col min="2" max="2" width="60.7109375" style="163" customWidth="1"/>
    <col min="3" max="3" width="39.140625" style="163" bestFit="1" customWidth="1"/>
    <col min="4" max="4" width="35.140625" style="163" bestFit="1" customWidth="1"/>
    <col min="5" max="5" width="13.140625" style="163" customWidth="1"/>
    <col min="6" max="6" width="41.7109375" style="163" customWidth="1"/>
    <col min="7" max="7" width="41.7109375" style="156" customWidth="1"/>
    <col min="8" max="16384" width="9.140625" style="158"/>
  </cols>
  <sheetData>
    <row r="1" spans="1:7" ht="31.5" x14ac:dyDescent="0.2">
      <c r="A1" s="155" t="s">
        <v>1391</v>
      </c>
      <c r="B1" s="155"/>
      <c r="C1" s="156"/>
      <c r="D1" s="156"/>
      <c r="E1" s="156"/>
      <c r="F1" s="157" t="s">
        <v>1392</v>
      </c>
    </row>
    <row r="2" spans="1:7" ht="13.5" thickBot="1" x14ac:dyDescent="0.25">
      <c r="A2" s="156"/>
      <c r="B2" s="159"/>
      <c r="C2" s="159"/>
      <c r="D2" s="156"/>
      <c r="E2" s="156"/>
      <c r="F2" s="156"/>
    </row>
    <row r="3" spans="1:7" ht="19.5" thickBot="1" x14ac:dyDescent="0.25">
      <c r="A3" s="160"/>
      <c r="B3" s="161" t="s">
        <v>0</v>
      </c>
      <c r="C3" s="162" t="s">
        <v>1393</v>
      </c>
      <c r="D3" s="160"/>
      <c r="E3" s="160"/>
      <c r="F3" s="156"/>
      <c r="G3" s="160"/>
    </row>
    <row r="4" spans="1:7" ht="15.75" thickBot="1" x14ac:dyDescent="0.25"/>
    <row r="5" spans="1:7" ht="18.75" x14ac:dyDescent="0.2">
      <c r="A5" s="164"/>
      <c r="B5" s="165" t="s">
        <v>2</v>
      </c>
      <c r="C5" s="164"/>
      <c r="E5" s="166"/>
      <c r="F5" s="166"/>
    </row>
    <row r="6" spans="1:7" x14ac:dyDescent="0.2">
      <c r="B6" s="167" t="s">
        <v>3</v>
      </c>
      <c r="C6" s="166"/>
      <c r="D6" s="166"/>
    </row>
    <row r="7" spans="1:7" x14ac:dyDescent="0.2">
      <c r="B7" s="168" t="s">
        <v>1394</v>
      </c>
      <c r="C7" s="166"/>
      <c r="D7" s="166"/>
    </row>
    <row r="8" spans="1:7" x14ac:dyDescent="0.2">
      <c r="B8" s="168" t="s">
        <v>4</v>
      </c>
      <c r="C8" s="166"/>
      <c r="D8" s="166"/>
      <c r="F8" s="163" t="s">
        <v>1395</v>
      </c>
    </row>
    <row r="9" spans="1:7" x14ac:dyDescent="0.2">
      <c r="B9" s="167" t="s">
        <v>1396</v>
      </c>
    </row>
    <row r="10" spans="1:7" x14ac:dyDescent="0.2">
      <c r="B10" s="167" t="s">
        <v>362</v>
      </c>
    </row>
    <row r="11" spans="1:7" ht="15.75" thickBot="1" x14ac:dyDescent="0.25">
      <c r="B11" s="169" t="s">
        <v>371</v>
      </c>
    </row>
    <row r="12" spans="1:7" x14ac:dyDescent="0.2">
      <c r="B12" s="170"/>
    </row>
    <row r="13" spans="1:7" ht="18.75" x14ac:dyDescent="0.2">
      <c r="A13" s="171" t="s">
        <v>6</v>
      </c>
      <c r="B13" s="171" t="s">
        <v>3</v>
      </c>
      <c r="C13" s="172"/>
      <c r="D13" s="172"/>
      <c r="E13" s="172"/>
      <c r="F13" s="172"/>
      <c r="G13" s="173"/>
    </row>
    <row r="14" spans="1:7" x14ac:dyDescent="0.2">
      <c r="A14" s="163" t="s">
        <v>1397</v>
      </c>
      <c r="B14" s="174" t="s">
        <v>7</v>
      </c>
      <c r="C14" s="163" t="s">
        <v>8</v>
      </c>
      <c r="E14" s="166"/>
      <c r="F14" s="166"/>
    </row>
    <row r="15" spans="1:7" x14ac:dyDescent="0.2">
      <c r="A15" s="163" t="s">
        <v>9</v>
      </c>
      <c r="B15" s="174" t="s">
        <v>10</v>
      </c>
      <c r="C15" s="163" t="s">
        <v>11</v>
      </c>
      <c r="E15" s="166"/>
      <c r="F15" s="166"/>
    </row>
    <row r="16" spans="1:7" ht="30" x14ac:dyDescent="0.2">
      <c r="A16" s="163" t="s">
        <v>1398</v>
      </c>
      <c r="B16" s="174" t="s">
        <v>12</v>
      </c>
      <c r="C16" s="163" t="s">
        <v>13</v>
      </c>
      <c r="E16" s="166"/>
      <c r="F16" s="166"/>
    </row>
    <row r="17" spans="1:7" x14ac:dyDescent="0.2">
      <c r="A17" s="163" t="s">
        <v>14</v>
      </c>
      <c r="B17" s="174" t="s">
        <v>15</v>
      </c>
      <c r="C17" s="175">
        <v>44681</v>
      </c>
      <c r="E17" s="166"/>
      <c r="F17" s="166"/>
    </row>
    <row r="18" spans="1:7" x14ac:dyDescent="0.2">
      <c r="A18" s="163" t="s">
        <v>16</v>
      </c>
      <c r="B18" s="176" t="s">
        <v>1399</v>
      </c>
      <c r="E18" s="166"/>
      <c r="F18" s="166"/>
    </row>
    <row r="19" spans="1:7" x14ac:dyDescent="0.2">
      <c r="A19" s="163" t="s">
        <v>17</v>
      </c>
      <c r="B19" s="176" t="s">
        <v>1400</v>
      </c>
      <c r="E19" s="166"/>
      <c r="F19" s="166"/>
    </row>
    <row r="20" spans="1:7" x14ac:dyDescent="0.2">
      <c r="A20" s="163" t="s">
        <v>1401</v>
      </c>
      <c r="B20" s="176"/>
      <c r="E20" s="166"/>
      <c r="F20" s="166"/>
    </row>
    <row r="21" spans="1:7" x14ac:dyDescent="0.2">
      <c r="A21" s="163" t="s">
        <v>18</v>
      </c>
      <c r="B21" s="176"/>
      <c r="E21" s="166"/>
      <c r="F21" s="166"/>
    </row>
    <row r="22" spans="1:7" x14ac:dyDescent="0.2">
      <c r="A22" s="163" t="s">
        <v>19</v>
      </c>
      <c r="B22" s="176"/>
      <c r="E22" s="166"/>
      <c r="F22" s="166"/>
    </row>
    <row r="23" spans="1:7" x14ac:dyDescent="0.2">
      <c r="A23" s="163" t="s">
        <v>1402</v>
      </c>
      <c r="B23" s="176"/>
      <c r="E23" s="166"/>
      <c r="F23" s="166"/>
    </row>
    <row r="24" spans="1:7" x14ac:dyDescent="0.2">
      <c r="A24" s="163" t="s">
        <v>1403</v>
      </c>
      <c r="B24" s="176"/>
      <c r="E24" s="166"/>
      <c r="F24" s="166"/>
    </row>
    <row r="25" spans="1:7" x14ac:dyDescent="0.2">
      <c r="A25" s="163" t="s">
        <v>1404</v>
      </c>
      <c r="B25" s="176"/>
      <c r="E25" s="166"/>
      <c r="F25" s="166"/>
    </row>
    <row r="26" spans="1:7" ht="18.75" x14ac:dyDescent="0.2">
      <c r="A26" s="172"/>
      <c r="B26" s="171" t="s">
        <v>1394</v>
      </c>
      <c r="C26" s="172"/>
      <c r="D26" s="172"/>
      <c r="E26" s="172"/>
      <c r="F26" s="172"/>
      <c r="G26" s="173"/>
    </row>
    <row r="27" spans="1:7" x14ac:dyDescent="0.2">
      <c r="A27" s="163" t="s">
        <v>20</v>
      </c>
      <c r="B27" s="177" t="s">
        <v>21</v>
      </c>
      <c r="C27" s="163" t="s">
        <v>22</v>
      </c>
      <c r="D27" s="178"/>
      <c r="E27" s="178"/>
      <c r="F27" s="178"/>
    </row>
    <row r="28" spans="1:7" x14ac:dyDescent="0.2">
      <c r="A28" s="163" t="s">
        <v>23</v>
      </c>
      <c r="B28" s="177" t="s">
        <v>24</v>
      </c>
      <c r="C28" s="163" t="s">
        <v>22</v>
      </c>
      <c r="D28" s="178"/>
      <c r="E28" s="178"/>
      <c r="F28" s="178"/>
    </row>
    <row r="29" spans="1:7" x14ac:dyDescent="0.2">
      <c r="A29" s="163" t="s">
        <v>1405</v>
      </c>
      <c r="B29" s="177" t="s">
        <v>25</v>
      </c>
      <c r="C29" s="163" t="s">
        <v>26</v>
      </c>
      <c r="E29" s="178"/>
      <c r="F29" s="178"/>
    </row>
    <row r="30" spans="1:7" x14ac:dyDescent="0.2">
      <c r="A30" s="163" t="s">
        <v>27</v>
      </c>
      <c r="B30" s="177"/>
      <c r="E30" s="178"/>
      <c r="F30" s="178"/>
    </row>
    <row r="31" spans="1:7" x14ac:dyDescent="0.2">
      <c r="A31" s="163" t="s">
        <v>28</v>
      </c>
      <c r="B31" s="177"/>
      <c r="E31" s="178"/>
      <c r="F31" s="178"/>
    </row>
    <row r="32" spans="1:7" x14ac:dyDescent="0.2">
      <c r="A32" s="163" t="s">
        <v>29</v>
      </c>
      <c r="B32" s="177"/>
      <c r="E32" s="178"/>
      <c r="F32" s="178"/>
    </row>
    <row r="33" spans="1:7" x14ac:dyDescent="0.2">
      <c r="A33" s="163" t="s">
        <v>30</v>
      </c>
      <c r="B33" s="177"/>
      <c r="E33" s="178"/>
      <c r="F33" s="178"/>
    </row>
    <row r="34" spans="1:7" x14ac:dyDescent="0.2">
      <c r="A34" s="163" t="s">
        <v>31</v>
      </c>
      <c r="B34" s="177"/>
      <c r="E34" s="178"/>
      <c r="F34" s="178"/>
    </row>
    <row r="35" spans="1:7" x14ac:dyDescent="0.2">
      <c r="A35" s="163" t="s">
        <v>1406</v>
      </c>
      <c r="B35" s="179"/>
      <c r="E35" s="178"/>
      <c r="F35" s="178"/>
    </row>
    <row r="36" spans="1:7" ht="18.75" x14ac:dyDescent="0.2">
      <c r="A36" s="171"/>
      <c r="B36" s="171" t="s">
        <v>4</v>
      </c>
      <c r="C36" s="171"/>
      <c r="D36" s="172"/>
      <c r="E36" s="172"/>
      <c r="F36" s="172"/>
      <c r="G36" s="173"/>
    </row>
    <row r="37" spans="1:7" x14ac:dyDescent="0.2">
      <c r="A37" s="180"/>
      <c r="B37" s="181" t="s">
        <v>32</v>
      </c>
      <c r="C37" s="180" t="s">
        <v>33</v>
      </c>
      <c r="D37" s="182"/>
      <c r="E37" s="182"/>
      <c r="F37" s="182"/>
      <c r="G37" s="183"/>
    </row>
    <row r="38" spans="1:7" x14ac:dyDescent="0.2">
      <c r="A38" s="163" t="s">
        <v>34</v>
      </c>
      <c r="B38" s="178" t="s">
        <v>1407</v>
      </c>
      <c r="C38" s="184">
        <v>15248.6671198401</v>
      </c>
      <c r="F38" s="178"/>
    </row>
    <row r="39" spans="1:7" x14ac:dyDescent="0.2">
      <c r="A39" s="163" t="s">
        <v>35</v>
      </c>
      <c r="B39" s="178" t="s">
        <v>36</v>
      </c>
      <c r="C39" s="184">
        <v>11500</v>
      </c>
      <c r="F39" s="178"/>
    </row>
    <row r="40" spans="1:7" x14ac:dyDescent="0.2">
      <c r="A40" s="163" t="s">
        <v>37</v>
      </c>
      <c r="B40" s="185" t="s">
        <v>38</v>
      </c>
      <c r="C40" s="184">
        <v>87.759170186519597</v>
      </c>
      <c r="F40" s="178"/>
    </row>
    <row r="41" spans="1:7" x14ac:dyDescent="0.2">
      <c r="A41" s="163" t="s">
        <v>39</v>
      </c>
      <c r="B41" s="185" t="s">
        <v>40</v>
      </c>
      <c r="C41" s="184">
        <v>10864.9454721779</v>
      </c>
      <c r="F41" s="178"/>
    </row>
    <row r="42" spans="1:7" x14ac:dyDescent="0.2">
      <c r="A42" s="163" t="s">
        <v>41</v>
      </c>
      <c r="B42" s="185"/>
      <c r="C42" s="184"/>
      <c r="F42" s="178"/>
    </row>
    <row r="43" spans="1:7" x14ac:dyDescent="0.2">
      <c r="A43" s="186" t="s">
        <v>1408</v>
      </c>
      <c r="B43" s="178"/>
      <c r="F43" s="178"/>
    </row>
    <row r="44" spans="1:7" x14ac:dyDescent="0.2">
      <c r="A44" s="180"/>
      <c r="B44" s="181" t="s">
        <v>1409</v>
      </c>
      <c r="C44" s="187" t="s">
        <v>42</v>
      </c>
      <c r="D44" s="180" t="s">
        <v>43</v>
      </c>
      <c r="E44" s="182"/>
      <c r="F44" s="183" t="s">
        <v>44</v>
      </c>
      <c r="G44" s="183" t="s">
        <v>45</v>
      </c>
    </row>
    <row r="45" spans="1:7" x14ac:dyDescent="0.2">
      <c r="A45" s="163" t="s">
        <v>46</v>
      </c>
      <c r="B45" s="178" t="s">
        <v>47</v>
      </c>
      <c r="C45" s="188">
        <v>0.05</v>
      </c>
      <c r="D45" s="188">
        <v>0.32597105389914199</v>
      </c>
      <c r="E45" s="188"/>
      <c r="F45" s="188">
        <v>0.05</v>
      </c>
      <c r="G45" s="188" t="s">
        <v>48</v>
      </c>
    </row>
    <row r="46" spans="1:7" x14ac:dyDescent="0.2">
      <c r="A46" s="163" t="s">
        <v>49</v>
      </c>
      <c r="B46" s="176" t="s">
        <v>1410</v>
      </c>
      <c r="C46" s="188">
        <v>0</v>
      </c>
      <c r="D46" s="188">
        <v>1.52519100892363</v>
      </c>
      <c r="E46" s="188"/>
      <c r="F46" s="188">
        <v>0</v>
      </c>
      <c r="G46" s="188">
        <v>0</v>
      </c>
    </row>
    <row r="47" spans="1:7" x14ac:dyDescent="0.2">
      <c r="A47" s="163" t="s">
        <v>50</v>
      </c>
      <c r="B47" s="176" t="s">
        <v>1411</v>
      </c>
      <c r="C47" s="188">
        <v>0</v>
      </c>
      <c r="D47" s="188">
        <v>-0.99192272336651399</v>
      </c>
      <c r="E47" s="188"/>
      <c r="F47" s="188">
        <v>0</v>
      </c>
      <c r="G47" s="188">
        <v>0</v>
      </c>
    </row>
    <row r="48" spans="1:7" x14ac:dyDescent="0.2">
      <c r="A48" s="163" t="s">
        <v>51</v>
      </c>
      <c r="B48" s="176"/>
      <c r="C48" s="189"/>
      <c r="D48" s="189"/>
      <c r="E48" s="189"/>
      <c r="F48" s="189"/>
      <c r="G48" s="189"/>
    </row>
    <row r="49" spans="1:7" x14ac:dyDescent="0.2">
      <c r="A49" s="163" t="s">
        <v>52</v>
      </c>
      <c r="B49" s="176"/>
      <c r="C49" s="189"/>
      <c r="D49" s="189"/>
      <c r="E49" s="189"/>
      <c r="F49" s="189"/>
      <c r="G49" s="189"/>
    </row>
    <row r="50" spans="1:7" x14ac:dyDescent="0.2">
      <c r="A50" s="163" t="s">
        <v>1412</v>
      </c>
      <c r="B50" s="176"/>
      <c r="C50" s="189"/>
      <c r="D50" s="189"/>
      <c r="E50" s="189"/>
      <c r="F50" s="189"/>
      <c r="G50" s="189"/>
    </row>
    <row r="51" spans="1:7" x14ac:dyDescent="0.2">
      <c r="A51" s="163" t="s">
        <v>1413</v>
      </c>
      <c r="B51" s="176"/>
      <c r="C51" s="189"/>
      <c r="D51" s="189"/>
      <c r="E51" s="189"/>
      <c r="F51" s="189"/>
      <c r="G51" s="189"/>
    </row>
    <row r="52" spans="1:7" x14ac:dyDescent="0.2">
      <c r="A52" s="180"/>
      <c r="B52" s="181" t="s">
        <v>1414</v>
      </c>
      <c r="C52" s="180" t="s">
        <v>53</v>
      </c>
      <c r="D52" s="180"/>
      <c r="E52" s="182"/>
      <c r="F52" s="183" t="s">
        <v>287</v>
      </c>
      <c r="G52" s="183"/>
    </row>
    <row r="53" spans="1:7" x14ac:dyDescent="0.2">
      <c r="A53" s="163" t="s">
        <v>54</v>
      </c>
      <c r="B53" s="178" t="s">
        <v>55</v>
      </c>
      <c r="C53" s="184">
        <v>15248.6671198401</v>
      </c>
      <c r="E53" s="190"/>
      <c r="F53" s="191">
        <f>IF($C$58=0,"",IF(C53="[for completion]","",C53/$C$58))</f>
        <v>0.9940352670681365</v>
      </c>
      <c r="G53" s="192"/>
    </row>
    <row r="54" spans="1:7" x14ac:dyDescent="0.2">
      <c r="A54" s="163" t="s">
        <v>56</v>
      </c>
      <c r="B54" s="178" t="s">
        <v>57</v>
      </c>
      <c r="C54" s="184" t="s">
        <v>58</v>
      </c>
      <c r="E54" s="190"/>
      <c r="F54" s="191" t="e">
        <f t="shared" ref="F54:F56" si="0">IF($C$58=0,"",IF(C54="[for completion]","",C54/$C$58))</f>
        <v>#VALUE!</v>
      </c>
      <c r="G54" s="192"/>
    </row>
    <row r="55" spans="1:7" x14ac:dyDescent="0.2">
      <c r="A55" s="163" t="s">
        <v>60</v>
      </c>
      <c r="B55" s="178" t="s">
        <v>61</v>
      </c>
      <c r="C55" s="184" t="s">
        <v>58</v>
      </c>
      <c r="E55" s="190"/>
      <c r="F55" s="191" t="e">
        <f t="shared" si="0"/>
        <v>#VALUE!</v>
      </c>
      <c r="G55" s="192"/>
    </row>
    <row r="56" spans="1:7" x14ac:dyDescent="0.2">
      <c r="A56" s="163" t="s">
        <v>62</v>
      </c>
      <c r="B56" s="178" t="s">
        <v>63</v>
      </c>
      <c r="C56" s="184">
        <v>91.5</v>
      </c>
      <c r="E56" s="190"/>
      <c r="F56" s="191">
        <f t="shared" si="0"/>
        <v>5.964732931863506E-3</v>
      </c>
      <c r="G56" s="192"/>
    </row>
    <row r="57" spans="1:7" x14ac:dyDescent="0.2">
      <c r="A57" s="163" t="s">
        <v>64</v>
      </c>
      <c r="B57" s="163" t="s">
        <v>65</v>
      </c>
      <c r="C57" s="184">
        <v>0</v>
      </c>
      <c r="E57" s="190"/>
      <c r="F57" s="191">
        <f>IF($C$58=0,"",IF(C57="[for completion]","",C57/$C$58))</f>
        <v>0</v>
      </c>
      <c r="G57" s="192"/>
    </row>
    <row r="58" spans="1:7" x14ac:dyDescent="0.2">
      <c r="A58" s="163" t="s">
        <v>66</v>
      </c>
      <c r="B58" s="193" t="s">
        <v>67</v>
      </c>
      <c r="C58" s="194">
        <f>SUM(C53:C57)</f>
        <v>15340.1671198401</v>
      </c>
      <c r="D58" s="190"/>
      <c r="E58" s="190"/>
      <c r="F58" s="195" t="e">
        <f>SUM(F53:F57)</f>
        <v>#VALUE!</v>
      </c>
      <c r="G58" s="192"/>
    </row>
    <row r="59" spans="1:7" x14ac:dyDescent="0.2">
      <c r="A59" s="163" t="s">
        <v>68</v>
      </c>
      <c r="B59" s="196" t="s">
        <v>171</v>
      </c>
      <c r="C59" s="184"/>
      <c r="E59" s="190"/>
      <c r="F59" s="191">
        <f t="shared" ref="F59:F64" si="1">IF($C$58=0,"",IF(C59="[for completion]","",C59/$C$58))</f>
        <v>0</v>
      </c>
      <c r="G59" s="192"/>
    </row>
    <row r="60" spans="1:7" x14ac:dyDescent="0.2">
      <c r="A60" s="163" t="s">
        <v>69</v>
      </c>
      <c r="B60" s="196" t="s">
        <v>171</v>
      </c>
      <c r="C60" s="184"/>
      <c r="E60" s="190"/>
      <c r="F60" s="191">
        <f t="shared" si="1"/>
        <v>0</v>
      </c>
      <c r="G60" s="192"/>
    </row>
    <row r="61" spans="1:7" x14ac:dyDescent="0.2">
      <c r="A61" s="163" t="s">
        <v>70</v>
      </c>
      <c r="B61" s="196" t="s">
        <v>171</v>
      </c>
      <c r="C61" s="184"/>
      <c r="E61" s="190"/>
      <c r="F61" s="191">
        <f t="shared" si="1"/>
        <v>0</v>
      </c>
      <c r="G61" s="192"/>
    </row>
    <row r="62" spans="1:7" x14ac:dyDescent="0.2">
      <c r="A62" s="163" t="s">
        <v>71</v>
      </c>
      <c r="B62" s="196" t="s">
        <v>171</v>
      </c>
      <c r="C62" s="184"/>
      <c r="E62" s="190"/>
      <c r="F62" s="191">
        <f t="shared" si="1"/>
        <v>0</v>
      </c>
      <c r="G62" s="192"/>
    </row>
    <row r="63" spans="1:7" x14ac:dyDescent="0.2">
      <c r="A63" s="163" t="s">
        <v>72</v>
      </c>
      <c r="B63" s="196" t="s">
        <v>171</v>
      </c>
      <c r="C63" s="184"/>
      <c r="E63" s="190"/>
      <c r="F63" s="191">
        <f t="shared" si="1"/>
        <v>0</v>
      </c>
      <c r="G63" s="192"/>
    </row>
    <row r="64" spans="1:7" x14ac:dyDescent="0.2">
      <c r="A64" s="163" t="s">
        <v>73</v>
      </c>
      <c r="B64" s="196" t="s">
        <v>171</v>
      </c>
      <c r="C64" s="197"/>
      <c r="D64" s="186"/>
      <c r="E64" s="186"/>
      <c r="F64" s="191">
        <f t="shared" si="1"/>
        <v>0</v>
      </c>
      <c r="G64" s="198"/>
    </row>
    <row r="65" spans="1:7" x14ac:dyDescent="0.2">
      <c r="A65" s="180"/>
      <c r="B65" s="181" t="s">
        <v>74</v>
      </c>
      <c r="C65" s="187" t="s">
        <v>75</v>
      </c>
      <c r="D65" s="187" t="s">
        <v>76</v>
      </c>
      <c r="E65" s="182"/>
      <c r="F65" s="183" t="s">
        <v>77</v>
      </c>
      <c r="G65" s="199" t="s">
        <v>78</v>
      </c>
    </row>
    <row r="66" spans="1:7" x14ac:dyDescent="0.2">
      <c r="A66" s="163" t="s">
        <v>79</v>
      </c>
      <c r="B66" s="178" t="s">
        <v>1415</v>
      </c>
      <c r="C66" s="184">
        <v>7.76805486615073</v>
      </c>
      <c r="D66" s="184" t="s">
        <v>48</v>
      </c>
      <c r="E66" s="174"/>
      <c r="F66" s="200"/>
      <c r="G66" s="201"/>
    </row>
    <row r="67" spans="1:7" x14ac:dyDescent="0.2">
      <c r="B67" s="178"/>
      <c r="E67" s="174"/>
      <c r="F67" s="200"/>
      <c r="G67" s="201"/>
    </row>
    <row r="68" spans="1:7" x14ac:dyDescent="0.2">
      <c r="B68" s="178" t="s">
        <v>81</v>
      </c>
      <c r="C68" s="174"/>
      <c r="D68" s="174"/>
      <c r="E68" s="174"/>
      <c r="F68" s="201"/>
      <c r="G68" s="201"/>
    </row>
    <row r="69" spans="1:7" x14ac:dyDescent="0.2">
      <c r="B69" s="178" t="s">
        <v>82</v>
      </c>
      <c r="E69" s="174"/>
      <c r="F69" s="201"/>
      <c r="G69" s="201"/>
    </row>
    <row r="70" spans="1:7" x14ac:dyDescent="0.2">
      <c r="A70" s="163" t="s">
        <v>83</v>
      </c>
      <c r="B70" s="202" t="s">
        <v>112</v>
      </c>
      <c r="C70" s="184">
        <v>313.00329721999799</v>
      </c>
      <c r="D70" s="184" t="s">
        <v>48</v>
      </c>
      <c r="E70" s="202"/>
      <c r="F70" s="192">
        <f t="shared" ref="F70:F76" si="2">IF($C$77=0,"",IF(C70="[for completion]","",C70/$C$77))</f>
        <v>2.0526600440555841E-2</v>
      </c>
      <c r="G70" s="191" t="str">
        <f>IF($D$77=0,"",IF(D70="[Mark as ND1 if not relevant]","",D70/$D$77))</f>
        <v/>
      </c>
    </row>
    <row r="71" spans="1:7" x14ac:dyDescent="0.2">
      <c r="A71" s="163" t="s">
        <v>84</v>
      </c>
      <c r="B71" s="202" t="s">
        <v>114</v>
      </c>
      <c r="C71" s="184">
        <v>458.11907609999901</v>
      </c>
      <c r="D71" s="184" t="s">
        <v>48</v>
      </c>
      <c r="E71" s="202"/>
      <c r="F71" s="192">
        <f t="shared" si="2"/>
        <v>3.0043220991029452E-2</v>
      </c>
      <c r="G71" s="191" t="str">
        <f t="shared" ref="G71:G76" si="3">IF($D$77=0,"",IF(D71="[Mark as ND1 if not relevant]","",D71/$D$77))</f>
        <v/>
      </c>
    </row>
    <row r="72" spans="1:7" x14ac:dyDescent="0.2">
      <c r="A72" s="163" t="s">
        <v>85</v>
      </c>
      <c r="B72" s="202" t="s">
        <v>116</v>
      </c>
      <c r="C72" s="184">
        <v>613.49484180000002</v>
      </c>
      <c r="D72" s="184" t="s">
        <v>48</v>
      </c>
      <c r="E72" s="202"/>
      <c r="F72" s="192">
        <f t="shared" si="2"/>
        <v>4.0232686370455406E-2</v>
      </c>
      <c r="G72" s="191" t="str">
        <f t="shared" si="3"/>
        <v/>
      </c>
    </row>
    <row r="73" spans="1:7" x14ac:dyDescent="0.2">
      <c r="A73" s="163" t="s">
        <v>86</v>
      </c>
      <c r="B73" s="202" t="s">
        <v>118</v>
      </c>
      <c r="C73" s="184">
        <v>1047.2833562200001</v>
      </c>
      <c r="D73" s="184" t="s">
        <v>48</v>
      </c>
      <c r="E73" s="202"/>
      <c r="F73" s="192">
        <f t="shared" si="2"/>
        <v>6.8680321236561037E-2</v>
      </c>
      <c r="G73" s="191" t="str">
        <f t="shared" si="3"/>
        <v/>
      </c>
    </row>
    <row r="74" spans="1:7" x14ac:dyDescent="0.2">
      <c r="A74" s="163" t="s">
        <v>87</v>
      </c>
      <c r="B74" s="202" t="s">
        <v>120</v>
      </c>
      <c r="C74" s="184">
        <v>954.557634479998</v>
      </c>
      <c r="D74" s="184" t="s">
        <v>48</v>
      </c>
      <c r="E74" s="202"/>
      <c r="F74" s="192">
        <f t="shared" si="2"/>
        <v>6.2599414557225327E-2</v>
      </c>
      <c r="G74" s="191" t="str">
        <f t="shared" si="3"/>
        <v/>
      </c>
    </row>
    <row r="75" spans="1:7" x14ac:dyDescent="0.2">
      <c r="A75" s="163" t="s">
        <v>88</v>
      </c>
      <c r="B75" s="202" t="s">
        <v>122</v>
      </c>
      <c r="C75" s="184">
        <v>7713.7664380000397</v>
      </c>
      <c r="D75" s="184" t="s">
        <v>48</v>
      </c>
      <c r="E75" s="202"/>
      <c r="F75" s="192">
        <f t="shared" si="2"/>
        <v>0.50586496363106104</v>
      </c>
      <c r="G75" s="191" t="str">
        <f t="shared" si="3"/>
        <v/>
      </c>
    </row>
    <row r="76" spans="1:7" x14ac:dyDescent="0.2">
      <c r="A76" s="163" t="s">
        <v>89</v>
      </c>
      <c r="B76" s="202" t="s">
        <v>124</v>
      </c>
      <c r="C76" s="184">
        <v>4148.44247602001</v>
      </c>
      <c r="D76" s="184" t="s">
        <v>48</v>
      </c>
      <c r="E76" s="202"/>
      <c r="F76" s="192">
        <f t="shared" si="2"/>
        <v>0.27205279277311201</v>
      </c>
      <c r="G76" s="191" t="str">
        <f t="shared" si="3"/>
        <v/>
      </c>
    </row>
    <row r="77" spans="1:7" x14ac:dyDescent="0.2">
      <c r="A77" s="163" t="s">
        <v>90</v>
      </c>
      <c r="B77" s="203" t="s">
        <v>67</v>
      </c>
      <c r="C77" s="194">
        <f>SUM(C70:C76)</f>
        <v>15248.667119840044</v>
      </c>
      <c r="D77" s="194">
        <f>SUM(D70:D76)</f>
        <v>0</v>
      </c>
      <c r="E77" s="178"/>
      <c r="F77" s="204">
        <f>SUM(F70:F76)</f>
        <v>1</v>
      </c>
      <c r="G77" s="195">
        <f>SUM(G70:G76)</f>
        <v>0</v>
      </c>
    </row>
    <row r="78" spans="1:7" x14ac:dyDescent="0.2">
      <c r="A78" s="163" t="s">
        <v>92</v>
      </c>
      <c r="B78" s="205" t="s">
        <v>93</v>
      </c>
      <c r="C78" s="194"/>
      <c r="D78" s="194"/>
      <c r="E78" s="178"/>
      <c r="F78" s="192">
        <f>IF($C$77=0,"",IF(C78="[for completion]","",C78/$C$77))</f>
        <v>0</v>
      </c>
      <c r="G78" s="191" t="str">
        <f t="shared" ref="G78:G87" si="4">IF($D$77=0,"",IF(D78="[for completion]","",D78/$D$77))</f>
        <v/>
      </c>
    </row>
    <row r="79" spans="1:7" x14ac:dyDescent="0.2">
      <c r="A79" s="163" t="s">
        <v>94</v>
      </c>
      <c r="B79" s="205" t="s">
        <v>95</v>
      </c>
      <c r="C79" s="194"/>
      <c r="D79" s="194"/>
      <c r="E79" s="178"/>
      <c r="F79" s="192">
        <f t="shared" ref="F79:F87" si="5">IF($C$77=0,"",IF(C79="[for completion]","",C79/$C$77))</f>
        <v>0</v>
      </c>
      <c r="G79" s="191" t="str">
        <f t="shared" si="4"/>
        <v/>
      </c>
    </row>
    <row r="80" spans="1:7" x14ac:dyDescent="0.2">
      <c r="A80" s="163" t="s">
        <v>96</v>
      </c>
      <c r="B80" s="205" t="s">
        <v>1416</v>
      </c>
      <c r="C80" s="194"/>
      <c r="D80" s="194"/>
      <c r="E80" s="178"/>
      <c r="F80" s="192">
        <f t="shared" si="5"/>
        <v>0</v>
      </c>
      <c r="G80" s="191" t="str">
        <f t="shared" si="4"/>
        <v/>
      </c>
    </row>
    <row r="81" spans="1:7" x14ac:dyDescent="0.2">
      <c r="A81" s="163" t="s">
        <v>97</v>
      </c>
      <c r="B81" s="205" t="s">
        <v>98</v>
      </c>
      <c r="C81" s="194"/>
      <c r="D81" s="194"/>
      <c r="E81" s="178"/>
      <c r="F81" s="192">
        <f t="shared" si="5"/>
        <v>0</v>
      </c>
      <c r="G81" s="191" t="str">
        <f t="shared" si="4"/>
        <v/>
      </c>
    </row>
    <row r="82" spans="1:7" x14ac:dyDescent="0.2">
      <c r="A82" s="163" t="s">
        <v>99</v>
      </c>
      <c r="B82" s="205" t="s">
        <v>1417</v>
      </c>
      <c r="C82" s="194"/>
      <c r="D82" s="194"/>
      <c r="E82" s="178"/>
      <c r="F82" s="192">
        <f t="shared" si="5"/>
        <v>0</v>
      </c>
      <c r="G82" s="191" t="str">
        <f t="shared" si="4"/>
        <v/>
      </c>
    </row>
    <row r="83" spans="1:7" x14ac:dyDescent="0.2">
      <c r="A83" s="163" t="s">
        <v>100</v>
      </c>
      <c r="B83" s="205"/>
      <c r="C83" s="190"/>
      <c r="D83" s="190"/>
      <c r="E83" s="178"/>
      <c r="F83" s="192"/>
      <c r="G83" s="192"/>
    </row>
    <row r="84" spans="1:7" x14ac:dyDescent="0.2">
      <c r="A84" s="163" t="s">
        <v>101</v>
      </c>
      <c r="B84" s="205"/>
      <c r="C84" s="190"/>
      <c r="D84" s="190"/>
      <c r="E84" s="178"/>
      <c r="F84" s="192"/>
      <c r="G84" s="192"/>
    </row>
    <row r="85" spans="1:7" x14ac:dyDescent="0.2">
      <c r="A85" s="163" t="s">
        <v>102</v>
      </c>
      <c r="B85" s="205"/>
      <c r="C85" s="190"/>
      <c r="D85" s="190"/>
      <c r="E85" s="178"/>
      <c r="F85" s="192"/>
      <c r="G85" s="192"/>
    </row>
    <row r="86" spans="1:7" x14ac:dyDescent="0.2">
      <c r="A86" s="163" t="s">
        <v>103</v>
      </c>
      <c r="B86" s="203"/>
      <c r="C86" s="190"/>
      <c r="D86" s="190"/>
      <c r="E86" s="178"/>
      <c r="F86" s="192">
        <f t="shared" si="5"/>
        <v>0</v>
      </c>
      <c r="G86" s="192" t="str">
        <f t="shared" si="4"/>
        <v/>
      </c>
    </row>
    <row r="87" spans="1:7" x14ac:dyDescent="0.2">
      <c r="A87" s="163" t="s">
        <v>1418</v>
      </c>
      <c r="B87" s="205"/>
      <c r="C87" s="190"/>
      <c r="D87" s="190"/>
      <c r="E87" s="178"/>
      <c r="F87" s="192">
        <f t="shared" si="5"/>
        <v>0</v>
      </c>
      <c r="G87" s="192" t="str">
        <f t="shared" si="4"/>
        <v/>
      </c>
    </row>
    <row r="88" spans="1:7" x14ac:dyDescent="0.2">
      <c r="A88" s="180"/>
      <c r="B88" s="181" t="s">
        <v>104</v>
      </c>
      <c r="C88" s="187" t="s">
        <v>105</v>
      </c>
      <c r="D88" s="187" t="s">
        <v>106</v>
      </c>
      <c r="E88" s="182"/>
      <c r="F88" s="183" t="s">
        <v>1419</v>
      </c>
      <c r="G88" s="180" t="s">
        <v>107</v>
      </c>
    </row>
    <row r="89" spans="1:7" x14ac:dyDescent="0.2">
      <c r="A89" s="163" t="s">
        <v>108</v>
      </c>
      <c r="B89" s="178" t="s">
        <v>80</v>
      </c>
      <c r="C89" s="184">
        <v>5.9011316259678397</v>
      </c>
      <c r="D89" s="184">
        <v>6.9011316259678397</v>
      </c>
      <c r="E89" s="174"/>
      <c r="F89" s="206"/>
      <c r="G89" s="207"/>
    </row>
    <row r="90" spans="1:7" x14ac:dyDescent="0.2">
      <c r="B90" s="178"/>
      <c r="C90" s="208"/>
      <c r="D90" s="208"/>
      <c r="E90" s="174"/>
      <c r="F90" s="206"/>
      <c r="G90" s="207"/>
    </row>
    <row r="91" spans="1:7" x14ac:dyDescent="0.2">
      <c r="B91" s="178" t="s">
        <v>109</v>
      </c>
      <c r="C91" s="209"/>
      <c r="D91" s="209"/>
      <c r="E91" s="174"/>
      <c r="F91" s="207"/>
      <c r="G91" s="207"/>
    </row>
    <row r="92" spans="1:7" x14ac:dyDescent="0.2">
      <c r="A92" s="163" t="s">
        <v>110</v>
      </c>
      <c r="B92" s="178" t="s">
        <v>82</v>
      </c>
      <c r="C92" s="208"/>
      <c r="D92" s="208"/>
      <c r="E92" s="174"/>
      <c r="F92" s="207"/>
      <c r="G92" s="207"/>
    </row>
    <row r="93" spans="1:7" x14ac:dyDescent="0.2">
      <c r="A93" s="163" t="s">
        <v>111</v>
      </c>
      <c r="B93" s="202" t="s">
        <v>112</v>
      </c>
      <c r="C93" s="184">
        <v>0</v>
      </c>
      <c r="D93" s="184">
        <v>0</v>
      </c>
      <c r="E93" s="202"/>
      <c r="F93" s="191">
        <f>IF($C$100=0,"",IF(C93="[for completion]","",IF(C93="","",C93/$C$100)))</f>
        <v>0</v>
      </c>
      <c r="G93" s="191">
        <f>IF($D$100=0,"",IF(D93="[Mark as ND1 if not relevant]","",IF(D93="","",D93/$D$100)))</f>
        <v>0</v>
      </c>
    </row>
    <row r="94" spans="1:7" x14ac:dyDescent="0.2">
      <c r="A94" s="163" t="s">
        <v>113</v>
      </c>
      <c r="B94" s="202" t="s">
        <v>114</v>
      </c>
      <c r="C94" s="184">
        <v>0</v>
      </c>
      <c r="D94" s="184">
        <v>0</v>
      </c>
      <c r="E94" s="202"/>
      <c r="F94" s="191">
        <f t="shared" ref="F94:F99" si="6">IF($C$100=0,"",IF(C94="[for completion]","",IF(C94="","",C94/$C$100)))</f>
        <v>0</v>
      </c>
      <c r="G94" s="191">
        <f t="shared" ref="G94:G99" si="7">IF($D$100=0,"",IF(D94="[Mark as ND1 if not relevant]","",IF(D94="","",D94/$D$100)))</f>
        <v>0</v>
      </c>
    </row>
    <row r="95" spans="1:7" x14ac:dyDescent="0.2">
      <c r="A95" s="163" t="s">
        <v>115</v>
      </c>
      <c r="B95" s="202" t="s">
        <v>116</v>
      </c>
      <c r="C95" s="184">
        <v>0</v>
      </c>
      <c r="D95" s="184">
        <v>0</v>
      </c>
      <c r="E95" s="202"/>
      <c r="F95" s="191">
        <f t="shared" si="6"/>
        <v>0</v>
      </c>
      <c r="G95" s="191">
        <f t="shared" si="7"/>
        <v>0</v>
      </c>
    </row>
    <row r="96" spans="1:7" x14ac:dyDescent="0.2">
      <c r="A96" s="163" t="s">
        <v>117</v>
      </c>
      <c r="B96" s="202" t="s">
        <v>118</v>
      </c>
      <c r="C96" s="184">
        <v>2500</v>
      </c>
      <c r="D96" s="184">
        <v>0</v>
      </c>
      <c r="E96" s="202"/>
      <c r="F96" s="191">
        <f t="shared" si="6"/>
        <v>0.21739130434782608</v>
      </c>
      <c r="G96" s="191">
        <f t="shared" si="7"/>
        <v>0</v>
      </c>
    </row>
    <row r="97" spans="1:7" x14ac:dyDescent="0.2">
      <c r="A97" s="163" t="s">
        <v>119</v>
      </c>
      <c r="B97" s="202" t="s">
        <v>120</v>
      </c>
      <c r="C97" s="184">
        <v>0</v>
      </c>
      <c r="D97" s="184">
        <v>2500</v>
      </c>
      <c r="E97" s="202"/>
      <c r="F97" s="191">
        <f t="shared" si="6"/>
        <v>0</v>
      </c>
      <c r="G97" s="191">
        <f t="shared" si="7"/>
        <v>0.21739130434782608</v>
      </c>
    </row>
    <row r="98" spans="1:7" x14ac:dyDescent="0.2">
      <c r="A98" s="163" t="s">
        <v>121</v>
      </c>
      <c r="B98" s="202" t="s">
        <v>122</v>
      </c>
      <c r="C98" s="184">
        <v>9000</v>
      </c>
      <c r="D98" s="184">
        <v>9000</v>
      </c>
      <c r="E98" s="202"/>
      <c r="F98" s="191">
        <f t="shared" si="6"/>
        <v>0.78260869565217395</v>
      </c>
      <c r="G98" s="191">
        <f t="shared" si="7"/>
        <v>0.78260869565217395</v>
      </c>
    </row>
    <row r="99" spans="1:7" x14ac:dyDescent="0.2">
      <c r="A99" s="163" t="s">
        <v>123</v>
      </c>
      <c r="B99" s="202" t="s">
        <v>124</v>
      </c>
      <c r="C99" s="184">
        <v>0</v>
      </c>
      <c r="D99" s="184">
        <v>0</v>
      </c>
      <c r="E99" s="202"/>
      <c r="F99" s="191">
        <f t="shared" si="6"/>
        <v>0</v>
      </c>
      <c r="G99" s="191">
        <f t="shared" si="7"/>
        <v>0</v>
      </c>
    </row>
    <row r="100" spans="1:7" x14ac:dyDescent="0.2">
      <c r="A100" s="163" t="s">
        <v>125</v>
      </c>
      <c r="B100" s="203" t="s">
        <v>67</v>
      </c>
      <c r="C100" s="194">
        <f>SUM(C93:C99)</f>
        <v>11500</v>
      </c>
      <c r="D100" s="194">
        <f>SUM(D93:D99)</f>
        <v>11500</v>
      </c>
      <c r="E100" s="178"/>
      <c r="F100" s="195">
        <f>SUM(F93:F99)</f>
        <v>1</v>
      </c>
      <c r="G100" s="195">
        <f>SUM(G93:G99)</f>
        <v>1</v>
      </c>
    </row>
    <row r="101" spans="1:7" x14ac:dyDescent="0.2">
      <c r="A101" s="163" t="s">
        <v>126</v>
      </c>
      <c r="B101" s="205" t="s">
        <v>93</v>
      </c>
      <c r="C101" s="194"/>
      <c r="D101" s="194"/>
      <c r="E101" s="178"/>
      <c r="F101" s="191">
        <f t="shared" ref="F101:F105" si="8">IF($C$100=0,"",IF(C101="[for completion]","",C101/$C$100))</f>
        <v>0</v>
      </c>
      <c r="G101" s="191">
        <f t="shared" ref="G101:G105" si="9">IF($D$100=0,"",IF(D101="[for completion]","",D101/$D$100))</f>
        <v>0</v>
      </c>
    </row>
    <row r="102" spans="1:7" x14ac:dyDescent="0.2">
      <c r="A102" s="163" t="s">
        <v>127</v>
      </c>
      <c r="B102" s="205" t="s">
        <v>95</v>
      </c>
      <c r="C102" s="194"/>
      <c r="D102" s="194"/>
      <c r="E102" s="178"/>
      <c r="F102" s="191">
        <f t="shared" si="8"/>
        <v>0</v>
      </c>
      <c r="G102" s="191">
        <f t="shared" si="9"/>
        <v>0</v>
      </c>
    </row>
    <row r="103" spans="1:7" x14ac:dyDescent="0.2">
      <c r="A103" s="163" t="s">
        <v>128</v>
      </c>
      <c r="B103" s="205" t="s">
        <v>1416</v>
      </c>
      <c r="C103" s="194"/>
      <c r="D103" s="194"/>
      <c r="E103" s="178"/>
      <c r="F103" s="191">
        <f t="shared" si="8"/>
        <v>0</v>
      </c>
      <c r="G103" s="191">
        <f t="shared" si="9"/>
        <v>0</v>
      </c>
    </row>
    <row r="104" spans="1:7" x14ac:dyDescent="0.2">
      <c r="A104" s="163" t="s">
        <v>129</v>
      </c>
      <c r="B104" s="205" t="s">
        <v>98</v>
      </c>
      <c r="C104" s="194"/>
      <c r="D104" s="194"/>
      <c r="E104" s="178"/>
      <c r="F104" s="191">
        <f t="shared" si="8"/>
        <v>0</v>
      </c>
      <c r="G104" s="191">
        <f t="shared" si="9"/>
        <v>0</v>
      </c>
    </row>
    <row r="105" spans="1:7" x14ac:dyDescent="0.2">
      <c r="A105" s="163" t="s">
        <v>130</v>
      </c>
      <c r="B105" s="205" t="s">
        <v>1417</v>
      </c>
      <c r="C105" s="194"/>
      <c r="D105" s="194"/>
      <c r="E105" s="178"/>
      <c r="F105" s="191">
        <f t="shared" si="8"/>
        <v>0</v>
      </c>
      <c r="G105" s="191">
        <f t="shared" si="9"/>
        <v>0</v>
      </c>
    </row>
    <row r="106" spans="1:7" x14ac:dyDescent="0.2">
      <c r="A106" s="163" t="s">
        <v>131</v>
      </c>
      <c r="B106" s="205"/>
      <c r="C106" s="190"/>
      <c r="D106" s="190"/>
      <c r="E106" s="178"/>
      <c r="F106" s="192"/>
      <c r="G106" s="192"/>
    </row>
    <row r="107" spans="1:7" x14ac:dyDescent="0.2">
      <c r="A107" s="163" t="s">
        <v>132</v>
      </c>
      <c r="B107" s="205"/>
      <c r="C107" s="190"/>
      <c r="D107" s="190"/>
      <c r="E107" s="178"/>
      <c r="F107" s="192"/>
      <c r="G107" s="192"/>
    </row>
    <row r="108" spans="1:7" x14ac:dyDescent="0.2">
      <c r="A108" s="163" t="s">
        <v>133</v>
      </c>
      <c r="B108" s="203"/>
      <c r="C108" s="190"/>
      <c r="D108" s="190"/>
      <c r="E108" s="178"/>
      <c r="F108" s="192"/>
      <c r="G108" s="192"/>
    </row>
    <row r="109" spans="1:7" x14ac:dyDescent="0.2">
      <c r="A109" s="163" t="s">
        <v>134</v>
      </c>
      <c r="B109" s="205"/>
      <c r="C109" s="190"/>
      <c r="D109" s="190"/>
      <c r="E109" s="178"/>
      <c r="F109" s="192"/>
      <c r="G109" s="192"/>
    </row>
    <row r="110" spans="1:7" x14ac:dyDescent="0.2">
      <c r="A110" s="163" t="s">
        <v>135</v>
      </c>
      <c r="B110" s="205"/>
      <c r="C110" s="190"/>
      <c r="D110" s="190"/>
      <c r="E110" s="178"/>
      <c r="F110" s="192"/>
      <c r="G110" s="192"/>
    </row>
    <row r="111" spans="1:7" x14ac:dyDescent="0.2">
      <c r="A111" s="180"/>
      <c r="B111" s="210" t="s">
        <v>1420</v>
      </c>
      <c r="C111" s="183" t="s">
        <v>136</v>
      </c>
      <c r="D111" s="183" t="s">
        <v>137</v>
      </c>
      <c r="E111" s="182"/>
      <c r="F111" s="183" t="s">
        <v>138</v>
      </c>
      <c r="G111" s="183" t="s">
        <v>139</v>
      </c>
    </row>
    <row r="112" spans="1:7" x14ac:dyDescent="0.2">
      <c r="A112" s="163" t="s">
        <v>140</v>
      </c>
      <c r="B112" s="178" t="s">
        <v>1</v>
      </c>
      <c r="C112" s="184">
        <v>15248.6671198401</v>
      </c>
      <c r="D112" s="184">
        <v>0</v>
      </c>
      <c r="E112" s="192"/>
      <c r="F112" s="191">
        <f>IF($C$127=0,"",IF(C112="[for completion]","",IF(C112="","",C112/$C$127)))</f>
        <v>1</v>
      </c>
      <c r="G112" s="191" t="str">
        <f>IF($D$129=0,"",IF(D112="[for completion]","",IF(D112="","",D112/$D$129)))</f>
        <v/>
      </c>
    </row>
    <row r="113" spans="1:7" x14ac:dyDescent="0.2">
      <c r="A113" s="163" t="s">
        <v>142</v>
      </c>
      <c r="B113" s="178" t="s">
        <v>143</v>
      </c>
      <c r="C113" s="184">
        <v>0</v>
      </c>
      <c r="D113" s="184">
        <v>0</v>
      </c>
      <c r="E113" s="192"/>
      <c r="F113" s="191">
        <f t="shared" ref="F113:F126" si="10">IF($C$127=0,"",IF(C113="[for completion]","",IF(C113="","",C113/$C$127)))</f>
        <v>0</v>
      </c>
      <c r="G113" s="191" t="str">
        <f t="shared" ref="G113:G128" si="11">IF($D$129=0,"",IF(D113="[for completion]","",IF(D113="","",D113/$D$129)))</f>
        <v/>
      </c>
    </row>
    <row r="114" spans="1:7" x14ac:dyDescent="0.2">
      <c r="A114" s="163" t="s">
        <v>144</v>
      </c>
      <c r="B114" s="178" t="s">
        <v>145</v>
      </c>
      <c r="C114" s="184">
        <v>0</v>
      </c>
      <c r="D114" s="184">
        <v>0</v>
      </c>
      <c r="E114" s="192"/>
      <c r="F114" s="191">
        <f t="shared" si="10"/>
        <v>0</v>
      </c>
      <c r="G114" s="191" t="str">
        <f t="shared" si="11"/>
        <v/>
      </c>
    </row>
    <row r="115" spans="1:7" x14ac:dyDescent="0.2">
      <c r="A115" s="163" t="s">
        <v>146</v>
      </c>
      <c r="B115" s="178" t="s">
        <v>147</v>
      </c>
      <c r="C115" s="184">
        <v>0</v>
      </c>
      <c r="D115" s="184">
        <v>0</v>
      </c>
      <c r="E115" s="192"/>
      <c r="F115" s="191">
        <f t="shared" si="10"/>
        <v>0</v>
      </c>
      <c r="G115" s="191" t="str">
        <f t="shared" si="11"/>
        <v/>
      </c>
    </row>
    <row r="116" spans="1:7" x14ac:dyDescent="0.2">
      <c r="A116" s="163" t="s">
        <v>148</v>
      </c>
      <c r="B116" s="178" t="s">
        <v>149</v>
      </c>
      <c r="C116" s="184">
        <v>0</v>
      </c>
      <c r="D116" s="184">
        <v>0</v>
      </c>
      <c r="E116" s="192"/>
      <c r="F116" s="191">
        <f t="shared" si="10"/>
        <v>0</v>
      </c>
      <c r="G116" s="191" t="str">
        <f t="shared" si="11"/>
        <v/>
      </c>
    </row>
    <row r="117" spans="1:7" x14ac:dyDescent="0.2">
      <c r="A117" s="163" t="s">
        <v>150</v>
      </c>
      <c r="B117" s="178" t="s">
        <v>151</v>
      </c>
      <c r="C117" s="184">
        <v>0</v>
      </c>
      <c r="D117" s="184">
        <v>0</v>
      </c>
      <c r="E117" s="178"/>
      <c r="F117" s="191">
        <f t="shared" si="10"/>
        <v>0</v>
      </c>
      <c r="G117" s="191" t="str">
        <f t="shared" si="11"/>
        <v/>
      </c>
    </row>
    <row r="118" spans="1:7" x14ac:dyDescent="0.2">
      <c r="A118" s="163" t="s">
        <v>152</v>
      </c>
      <c r="B118" s="178" t="s">
        <v>153</v>
      </c>
      <c r="C118" s="184">
        <v>0</v>
      </c>
      <c r="D118" s="184">
        <v>0</v>
      </c>
      <c r="E118" s="178"/>
      <c r="F118" s="191">
        <f t="shared" si="10"/>
        <v>0</v>
      </c>
      <c r="G118" s="191" t="str">
        <f t="shared" si="11"/>
        <v/>
      </c>
    </row>
    <row r="119" spans="1:7" x14ac:dyDescent="0.2">
      <c r="A119" s="163" t="s">
        <v>154</v>
      </c>
      <c r="B119" s="178" t="s">
        <v>155</v>
      </c>
      <c r="C119" s="184">
        <v>0</v>
      </c>
      <c r="D119" s="184">
        <v>0</v>
      </c>
      <c r="E119" s="178"/>
      <c r="F119" s="191">
        <f t="shared" si="10"/>
        <v>0</v>
      </c>
      <c r="G119" s="191" t="str">
        <f t="shared" si="11"/>
        <v/>
      </c>
    </row>
    <row r="120" spans="1:7" x14ac:dyDescent="0.2">
      <c r="A120" s="163" t="s">
        <v>156</v>
      </c>
      <c r="B120" s="178" t="s">
        <v>157</v>
      </c>
      <c r="C120" s="184">
        <v>0</v>
      </c>
      <c r="D120" s="184">
        <v>0</v>
      </c>
      <c r="E120" s="178"/>
      <c r="F120" s="191">
        <f t="shared" si="10"/>
        <v>0</v>
      </c>
      <c r="G120" s="191" t="str">
        <f t="shared" si="11"/>
        <v/>
      </c>
    </row>
    <row r="121" spans="1:7" x14ac:dyDescent="0.2">
      <c r="A121" s="163" t="s">
        <v>158</v>
      </c>
      <c r="B121" s="178" t="s">
        <v>159</v>
      </c>
      <c r="C121" s="184">
        <v>0</v>
      </c>
      <c r="D121" s="184">
        <v>0</v>
      </c>
      <c r="E121" s="178"/>
      <c r="F121" s="191">
        <f t="shared" si="10"/>
        <v>0</v>
      </c>
      <c r="G121" s="191" t="str">
        <f t="shared" si="11"/>
        <v/>
      </c>
    </row>
    <row r="122" spans="1:7" x14ac:dyDescent="0.2">
      <c r="A122" s="163" t="s">
        <v>160</v>
      </c>
      <c r="B122" s="178" t="s">
        <v>161</v>
      </c>
      <c r="C122" s="184">
        <v>0</v>
      </c>
      <c r="D122" s="184">
        <v>0</v>
      </c>
      <c r="E122" s="178"/>
      <c r="F122" s="191">
        <f t="shared" si="10"/>
        <v>0</v>
      </c>
      <c r="G122" s="191" t="str">
        <f t="shared" si="11"/>
        <v/>
      </c>
    </row>
    <row r="123" spans="1:7" x14ac:dyDescent="0.2">
      <c r="A123" s="163" t="s">
        <v>162</v>
      </c>
      <c r="B123" s="178" t="s">
        <v>163</v>
      </c>
      <c r="C123" s="184">
        <v>0</v>
      </c>
      <c r="D123" s="184">
        <v>0</v>
      </c>
      <c r="E123" s="178"/>
      <c r="F123" s="191">
        <f t="shared" si="10"/>
        <v>0</v>
      </c>
      <c r="G123" s="191" t="str">
        <f t="shared" si="11"/>
        <v/>
      </c>
    </row>
    <row r="124" spans="1:7" x14ac:dyDescent="0.2">
      <c r="A124" s="163" t="s">
        <v>164</v>
      </c>
      <c r="B124" s="202" t="s">
        <v>165</v>
      </c>
      <c r="C124" s="184">
        <v>0</v>
      </c>
      <c r="D124" s="184">
        <v>0</v>
      </c>
      <c r="E124" s="178"/>
      <c r="F124" s="191">
        <f t="shared" si="10"/>
        <v>0</v>
      </c>
      <c r="G124" s="191" t="str">
        <f t="shared" si="11"/>
        <v/>
      </c>
    </row>
    <row r="125" spans="1:7" x14ac:dyDescent="0.2">
      <c r="A125" s="163" t="s">
        <v>166</v>
      </c>
      <c r="B125" s="178" t="s">
        <v>167</v>
      </c>
      <c r="C125" s="184">
        <v>0</v>
      </c>
      <c r="D125" s="184">
        <v>0</v>
      </c>
      <c r="E125" s="178"/>
      <c r="F125" s="191">
        <f t="shared" si="10"/>
        <v>0</v>
      </c>
      <c r="G125" s="191" t="str">
        <f t="shared" si="11"/>
        <v/>
      </c>
    </row>
    <row r="126" spans="1:7" x14ac:dyDescent="0.2">
      <c r="A126" s="163" t="s">
        <v>168</v>
      </c>
      <c r="B126" s="178" t="s">
        <v>65</v>
      </c>
      <c r="C126" s="184">
        <v>0</v>
      </c>
      <c r="D126" s="184">
        <v>0</v>
      </c>
      <c r="E126" s="178"/>
      <c r="F126" s="191">
        <f t="shared" si="10"/>
        <v>0</v>
      </c>
      <c r="G126" s="191" t="str">
        <f t="shared" si="11"/>
        <v/>
      </c>
    </row>
    <row r="127" spans="1:7" x14ac:dyDescent="0.2">
      <c r="A127" s="163" t="s">
        <v>169</v>
      </c>
      <c r="B127" s="178" t="s">
        <v>67</v>
      </c>
      <c r="C127" s="184">
        <v>15248.6671198401</v>
      </c>
      <c r="D127" s="184">
        <v>0</v>
      </c>
      <c r="E127" s="178"/>
      <c r="F127" s="211">
        <f>SUM(F112:F126)</f>
        <v>1</v>
      </c>
      <c r="G127" s="211">
        <f>SUM(G112:G126)</f>
        <v>0</v>
      </c>
    </row>
    <row r="128" spans="1:7" x14ac:dyDescent="0.2">
      <c r="A128" s="163" t="s">
        <v>170</v>
      </c>
      <c r="B128" s="196" t="s">
        <v>171</v>
      </c>
      <c r="C128" s="184">
        <v>0</v>
      </c>
      <c r="D128" s="184">
        <v>0</v>
      </c>
      <c r="E128" s="178"/>
      <c r="F128" s="191" t="str">
        <f t="shared" ref="F128" si="12">IF($C$129=0,"",IF(C128="[for completion]","",IF(C128="","",C128/$C$129)))</f>
        <v/>
      </c>
      <c r="G128" s="191" t="str">
        <f t="shared" si="11"/>
        <v/>
      </c>
    </row>
    <row r="129" spans="1:7" x14ac:dyDescent="0.2">
      <c r="A129" s="163" t="s">
        <v>172</v>
      </c>
      <c r="B129" s="196" t="s">
        <v>171</v>
      </c>
      <c r="C129" s="184">
        <v>0</v>
      </c>
      <c r="D129" s="184">
        <v>0</v>
      </c>
      <c r="E129" s="178"/>
    </row>
    <row r="130" spans="1:7" x14ac:dyDescent="0.2">
      <c r="A130" s="163" t="s">
        <v>173</v>
      </c>
      <c r="B130" s="196" t="s">
        <v>171</v>
      </c>
      <c r="C130" s="184">
        <v>0</v>
      </c>
      <c r="D130" s="184">
        <v>0</v>
      </c>
      <c r="E130" s="178"/>
      <c r="F130" s="191" t="str">
        <f>IF($C$129=0,"",IF(C130="[for completion]","",IF(C130="","",C130/$C$129)))</f>
        <v/>
      </c>
      <c r="G130" s="191" t="str">
        <f>IF($D$129=0,"",IF(D130="[for completion]","",IF(D130="","",D130/$D$129)))</f>
        <v/>
      </c>
    </row>
    <row r="131" spans="1:7" x14ac:dyDescent="0.2">
      <c r="A131" s="163" t="s">
        <v>174</v>
      </c>
      <c r="B131" s="196" t="s">
        <v>171</v>
      </c>
      <c r="C131" s="184">
        <v>0</v>
      </c>
      <c r="D131" s="184">
        <v>0</v>
      </c>
      <c r="E131" s="178"/>
      <c r="F131" s="191" t="str">
        <f t="shared" ref="F131:F136" si="13">IF($C$129=0,"",IF(C131="[for completion]","",C131/$C$129))</f>
        <v/>
      </c>
      <c r="G131" s="191" t="str">
        <f t="shared" ref="G131:G136" si="14">IF($D$129=0,"",IF(D131="[for completion]","",D131/$D$129))</f>
        <v/>
      </c>
    </row>
    <row r="132" spans="1:7" x14ac:dyDescent="0.2">
      <c r="A132" s="163" t="s">
        <v>175</v>
      </c>
      <c r="B132" s="196" t="s">
        <v>171</v>
      </c>
      <c r="C132" s="184">
        <v>0</v>
      </c>
      <c r="D132" s="184">
        <v>0</v>
      </c>
      <c r="E132" s="178"/>
      <c r="F132" s="191" t="str">
        <f t="shared" si="13"/>
        <v/>
      </c>
      <c r="G132" s="191" t="str">
        <f t="shared" si="14"/>
        <v/>
      </c>
    </row>
    <row r="133" spans="1:7" x14ac:dyDescent="0.2">
      <c r="A133" s="163" t="s">
        <v>176</v>
      </c>
      <c r="B133" s="196" t="s">
        <v>171</v>
      </c>
      <c r="C133" s="184">
        <v>0</v>
      </c>
      <c r="D133" s="184">
        <v>0</v>
      </c>
      <c r="E133" s="178"/>
      <c r="F133" s="191" t="str">
        <f t="shared" si="13"/>
        <v/>
      </c>
      <c r="G133" s="191" t="str">
        <f t="shared" si="14"/>
        <v/>
      </c>
    </row>
    <row r="134" spans="1:7" x14ac:dyDescent="0.2">
      <c r="A134" s="163" t="s">
        <v>177</v>
      </c>
      <c r="B134" s="196" t="s">
        <v>171</v>
      </c>
      <c r="C134" s="184">
        <v>0</v>
      </c>
      <c r="D134" s="184">
        <v>0</v>
      </c>
      <c r="E134" s="178"/>
      <c r="F134" s="191" t="str">
        <f t="shared" si="13"/>
        <v/>
      </c>
      <c r="G134" s="191" t="str">
        <f t="shared" si="14"/>
        <v/>
      </c>
    </row>
    <row r="135" spans="1:7" x14ac:dyDescent="0.2">
      <c r="A135" s="163" t="s">
        <v>178</v>
      </c>
      <c r="B135" s="196" t="s">
        <v>171</v>
      </c>
      <c r="C135" s="184">
        <v>0</v>
      </c>
      <c r="D135" s="184">
        <v>0</v>
      </c>
      <c r="E135" s="178"/>
      <c r="F135" s="191" t="str">
        <f t="shared" si="13"/>
        <v/>
      </c>
      <c r="G135" s="191" t="str">
        <f t="shared" si="14"/>
        <v/>
      </c>
    </row>
    <row r="136" spans="1:7" x14ac:dyDescent="0.2">
      <c r="A136" s="163" t="s">
        <v>179</v>
      </c>
      <c r="B136" s="196" t="s">
        <v>171</v>
      </c>
      <c r="C136" s="184">
        <v>0</v>
      </c>
      <c r="D136" s="184">
        <v>0</v>
      </c>
      <c r="E136" s="178"/>
      <c r="F136" s="191" t="str">
        <f t="shared" si="13"/>
        <v/>
      </c>
      <c r="G136" s="191" t="str">
        <f t="shared" si="14"/>
        <v/>
      </c>
    </row>
    <row r="137" spans="1:7" x14ac:dyDescent="0.2">
      <c r="A137" s="180"/>
      <c r="B137" s="181" t="s">
        <v>180</v>
      </c>
      <c r="C137" s="183" t="s">
        <v>136</v>
      </c>
      <c r="D137" s="183" t="s">
        <v>137</v>
      </c>
      <c r="E137" s="182"/>
      <c r="F137" s="183" t="s">
        <v>138</v>
      </c>
      <c r="G137" s="183" t="s">
        <v>139</v>
      </c>
    </row>
    <row r="138" spans="1:7" x14ac:dyDescent="0.2">
      <c r="A138" s="163" t="s">
        <v>181</v>
      </c>
      <c r="B138" s="178" t="s">
        <v>1</v>
      </c>
      <c r="C138" s="184">
        <v>11500</v>
      </c>
      <c r="D138" s="184">
        <v>0</v>
      </c>
      <c r="E138" s="192"/>
      <c r="F138" s="191">
        <f>IF($C$153=0,"",IF(C138="[for completion]","",IF(C138="","",C138/$C$153)))</f>
        <v>1</v>
      </c>
      <c r="G138" s="191" t="str">
        <f>IF($D$155=0,"",IF(D138="[for completion]","",IF(D138="","",D138/$D$155)))</f>
        <v/>
      </c>
    </row>
    <row r="139" spans="1:7" x14ac:dyDescent="0.2">
      <c r="A139" s="163" t="s">
        <v>182</v>
      </c>
      <c r="B139" s="178" t="s">
        <v>143</v>
      </c>
      <c r="C139" s="184">
        <v>0</v>
      </c>
      <c r="D139" s="184">
        <v>0</v>
      </c>
      <c r="E139" s="192"/>
      <c r="F139" s="191">
        <f t="shared" ref="F139:F152" si="15">IF($C$153=0,"",IF(C139="[for completion]","",IF(C139="","",C139/$C$153)))</f>
        <v>0</v>
      </c>
      <c r="G139" s="191" t="str">
        <f t="shared" ref="G139:G154" si="16">IF($D$155=0,"",IF(D139="[for completion]","",IF(D139="","",D139/$D$155)))</f>
        <v/>
      </c>
    </row>
    <row r="140" spans="1:7" x14ac:dyDescent="0.2">
      <c r="A140" s="163" t="s">
        <v>183</v>
      </c>
      <c r="B140" s="178" t="s">
        <v>145</v>
      </c>
      <c r="C140" s="184">
        <v>0</v>
      </c>
      <c r="D140" s="184">
        <v>0</v>
      </c>
      <c r="E140" s="192"/>
      <c r="F140" s="191">
        <f t="shared" si="15"/>
        <v>0</v>
      </c>
      <c r="G140" s="191" t="str">
        <f t="shared" si="16"/>
        <v/>
      </c>
    </row>
    <row r="141" spans="1:7" x14ac:dyDescent="0.2">
      <c r="A141" s="163" t="s">
        <v>184</v>
      </c>
      <c r="B141" s="178" t="s">
        <v>147</v>
      </c>
      <c r="C141" s="184">
        <v>0</v>
      </c>
      <c r="D141" s="184">
        <v>0</v>
      </c>
      <c r="E141" s="192"/>
      <c r="F141" s="191">
        <f t="shared" si="15"/>
        <v>0</v>
      </c>
      <c r="G141" s="191" t="str">
        <f t="shared" si="16"/>
        <v/>
      </c>
    </row>
    <row r="142" spans="1:7" x14ac:dyDescent="0.2">
      <c r="A142" s="163" t="s">
        <v>185</v>
      </c>
      <c r="B142" s="178" t="s">
        <v>149</v>
      </c>
      <c r="C142" s="184">
        <v>0</v>
      </c>
      <c r="D142" s="184">
        <v>0</v>
      </c>
      <c r="E142" s="192"/>
      <c r="F142" s="191">
        <f t="shared" si="15"/>
        <v>0</v>
      </c>
      <c r="G142" s="191" t="str">
        <f t="shared" si="16"/>
        <v/>
      </c>
    </row>
    <row r="143" spans="1:7" x14ac:dyDescent="0.2">
      <c r="A143" s="163" t="s">
        <v>186</v>
      </c>
      <c r="B143" s="178" t="s">
        <v>151</v>
      </c>
      <c r="C143" s="184">
        <v>0</v>
      </c>
      <c r="D143" s="184">
        <v>0</v>
      </c>
      <c r="E143" s="178"/>
      <c r="F143" s="191">
        <f t="shared" si="15"/>
        <v>0</v>
      </c>
      <c r="G143" s="191" t="str">
        <f t="shared" si="16"/>
        <v/>
      </c>
    </row>
    <row r="144" spans="1:7" x14ac:dyDescent="0.2">
      <c r="A144" s="163" t="s">
        <v>187</v>
      </c>
      <c r="B144" s="178" t="s">
        <v>153</v>
      </c>
      <c r="C144" s="184">
        <v>0</v>
      </c>
      <c r="D144" s="184">
        <v>0</v>
      </c>
      <c r="E144" s="178"/>
      <c r="F144" s="191">
        <f t="shared" si="15"/>
        <v>0</v>
      </c>
      <c r="G144" s="191" t="str">
        <f t="shared" si="16"/>
        <v/>
      </c>
    </row>
    <row r="145" spans="1:7" x14ac:dyDescent="0.2">
      <c r="A145" s="163" t="s">
        <v>188</v>
      </c>
      <c r="B145" s="178" t="s">
        <v>155</v>
      </c>
      <c r="C145" s="184">
        <v>0</v>
      </c>
      <c r="D145" s="184">
        <v>0</v>
      </c>
      <c r="E145" s="178"/>
      <c r="F145" s="191">
        <f t="shared" si="15"/>
        <v>0</v>
      </c>
      <c r="G145" s="191" t="str">
        <f t="shared" si="16"/>
        <v/>
      </c>
    </row>
    <row r="146" spans="1:7" x14ac:dyDescent="0.2">
      <c r="A146" s="163" t="s">
        <v>189</v>
      </c>
      <c r="B146" s="178" t="s">
        <v>157</v>
      </c>
      <c r="C146" s="184">
        <v>0</v>
      </c>
      <c r="D146" s="184">
        <v>0</v>
      </c>
      <c r="E146" s="178"/>
      <c r="F146" s="191">
        <f t="shared" si="15"/>
        <v>0</v>
      </c>
      <c r="G146" s="191" t="str">
        <f t="shared" si="16"/>
        <v/>
      </c>
    </row>
    <row r="147" spans="1:7" x14ac:dyDescent="0.2">
      <c r="A147" s="163" t="s">
        <v>190</v>
      </c>
      <c r="B147" s="178" t="s">
        <v>159</v>
      </c>
      <c r="C147" s="184">
        <v>0</v>
      </c>
      <c r="D147" s="184">
        <v>0</v>
      </c>
      <c r="E147" s="178"/>
      <c r="F147" s="191">
        <f t="shared" si="15"/>
        <v>0</v>
      </c>
      <c r="G147" s="191" t="str">
        <f t="shared" si="16"/>
        <v/>
      </c>
    </row>
    <row r="148" spans="1:7" x14ac:dyDescent="0.2">
      <c r="A148" s="163" t="s">
        <v>191</v>
      </c>
      <c r="B148" s="178" t="s">
        <v>161</v>
      </c>
      <c r="C148" s="184">
        <v>0</v>
      </c>
      <c r="D148" s="184">
        <v>0</v>
      </c>
      <c r="E148" s="178"/>
      <c r="F148" s="191">
        <f t="shared" si="15"/>
        <v>0</v>
      </c>
      <c r="G148" s="191" t="str">
        <f t="shared" si="16"/>
        <v/>
      </c>
    </row>
    <row r="149" spans="1:7" x14ac:dyDescent="0.2">
      <c r="A149" s="163" t="s">
        <v>192</v>
      </c>
      <c r="B149" s="178" t="s">
        <v>163</v>
      </c>
      <c r="C149" s="184">
        <v>0</v>
      </c>
      <c r="D149" s="184">
        <v>0</v>
      </c>
      <c r="E149" s="178"/>
      <c r="F149" s="191">
        <f t="shared" si="15"/>
        <v>0</v>
      </c>
      <c r="G149" s="191" t="str">
        <f t="shared" si="16"/>
        <v/>
      </c>
    </row>
    <row r="150" spans="1:7" x14ac:dyDescent="0.2">
      <c r="A150" s="163" t="s">
        <v>193</v>
      </c>
      <c r="B150" s="202" t="s">
        <v>165</v>
      </c>
      <c r="C150" s="184">
        <v>0</v>
      </c>
      <c r="D150" s="184">
        <v>0</v>
      </c>
      <c r="E150" s="178"/>
      <c r="F150" s="191">
        <f t="shared" si="15"/>
        <v>0</v>
      </c>
      <c r="G150" s="191" t="str">
        <f t="shared" si="16"/>
        <v/>
      </c>
    </row>
    <row r="151" spans="1:7" x14ac:dyDescent="0.2">
      <c r="A151" s="163" t="s">
        <v>194</v>
      </c>
      <c r="B151" s="178" t="s">
        <v>167</v>
      </c>
      <c r="C151" s="184">
        <v>0</v>
      </c>
      <c r="D151" s="184">
        <v>0</v>
      </c>
      <c r="E151" s="178"/>
      <c r="F151" s="191">
        <f t="shared" si="15"/>
        <v>0</v>
      </c>
      <c r="G151" s="191" t="str">
        <f t="shared" si="16"/>
        <v/>
      </c>
    </row>
    <row r="152" spans="1:7" x14ac:dyDescent="0.2">
      <c r="A152" s="163" t="s">
        <v>195</v>
      </c>
      <c r="B152" s="178" t="s">
        <v>65</v>
      </c>
      <c r="C152" s="184">
        <v>0</v>
      </c>
      <c r="D152" s="184">
        <v>0</v>
      </c>
      <c r="E152" s="178"/>
      <c r="F152" s="191">
        <f t="shared" si="15"/>
        <v>0</v>
      </c>
      <c r="G152" s="191" t="str">
        <f t="shared" si="16"/>
        <v/>
      </c>
    </row>
    <row r="153" spans="1:7" x14ac:dyDescent="0.2">
      <c r="A153" s="163" t="s">
        <v>196</v>
      </c>
      <c r="B153" s="178" t="s">
        <v>67</v>
      </c>
      <c r="C153" s="184">
        <v>11500</v>
      </c>
      <c r="D153" s="184">
        <v>0</v>
      </c>
      <c r="E153" s="178"/>
      <c r="F153" s="211">
        <f>SUM(F138:F152)</f>
        <v>1</v>
      </c>
      <c r="G153" s="211">
        <f>SUM(G138:G152)</f>
        <v>0</v>
      </c>
    </row>
    <row r="154" spans="1:7" x14ac:dyDescent="0.2">
      <c r="A154" s="163" t="s">
        <v>197</v>
      </c>
      <c r="B154" s="203" t="s">
        <v>171</v>
      </c>
      <c r="C154" s="184">
        <v>0</v>
      </c>
      <c r="D154" s="184">
        <v>0</v>
      </c>
      <c r="E154" s="178"/>
      <c r="F154" s="191" t="str">
        <f t="shared" ref="F154" si="17">IF($C$155=0,"",IF(C154="[for completion]","",IF(C154="","",C154/$C$155)))</f>
        <v/>
      </c>
      <c r="G154" s="191" t="str">
        <f t="shared" si="16"/>
        <v/>
      </c>
    </row>
    <row r="155" spans="1:7" x14ac:dyDescent="0.2">
      <c r="A155" s="163" t="s">
        <v>198</v>
      </c>
      <c r="B155" s="203" t="s">
        <v>171</v>
      </c>
      <c r="C155" s="184">
        <v>0</v>
      </c>
      <c r="D155" s="184">
        <v>0</v>
      </c>
      <c r="E155" s="178"/>
    </row>
    <row r="156" spans="1:7" x14ac:dyDescent="0.2">
      <c r="A156" s="163" t="s">
        <v>199</v>
      </c>
      <c r="B156" s="196" t="s">
        <v>171</v>
      </c>
      <c r="C156" s="184">
        <v>0</v>
      </c>
      <c r="D156" s="184">
        <v>0</v>
      </c>
      <c r="E156" s="178"/>
      <c r="F156" s="191" t="str">
        <f>IF($C$155=0,"",IF(C156="[for completion]","",IF(C156="","",C156/$C$155)))</f>
        <v/>
      </c>
      <c r="G156" s="191" t="str">
        <f>IF($D$155=0,"",IF(D156="[for completion]","",IF(D156="","",D156/$D$155)))</f>
        <v/>
      </c>
    </row>
    <row r="157" spans="1:7" x14ac:dyDescent="0.2">
      <c r="A157" s="163" t="s">
        <v>200</v>
      </c>
      <c r="B157" s="196" t="s">
        <v>171</v>
      </c>
      <c r="C157" s="184">
        <v>0</v>
      </c>
      <c r="D157" s="184">
        <v>0</v>
      </c>
      <c r="E157" s="178"/>
      <c r="F157" s="191" t="str">
        <f t="shared" ref="F157:F162" si="18">IF($C$155=0,"",IF(C157="[for completion]","",IF(C157="","",C157/$C$155)))</f>
        <v/>
      </c>
      <c r="G157" s="191" t="str">
        <f t="shared" ref="G157:G162" si="19">IF($D$155=0,"",IF(D157="[for completion]","",IF(D157="","",D157/$D$155)))</f>
        <v/>
      </c>
    </row>
    <row r="158" spans="1:7" x14ac:dyDescent="0.2">
      <c r="A158" s="163" t="s">
        <v>201</v>
      </c>
      <c r="B158" s="196" t="s">
        <v>171</v>
      </c>
      <c r="C158" s="184">
        <v>0</v>
      </c>
      <c r="D158" s="184">
        <v>0</v>
      </c>
      <c r="E158" s="178"/>
      <c r="F158" s="191" t="str">
        <f t="shared" si="18"/>
        <v/>
      </c>
      <c r="G158" s="191" t="str">
        <f t="shared" si="19"/>
        <v/>
      </c>
    </row>
    <row r="159" spans="1:7" x14ac:dyDescent="0.2">
      <c r="A159" s="163" t="s">
        <v>202</v>
      </c>
      <c r="B159" s="196" t="s">
        <v>171</v>
      </c>
      <c r="C159" s="184">
        <v>0</v>
      </c>
      <c r="D159" s="184">
        <v>0</v>
      </c>
      <c r="E159" s="178"/>
      <c r="F159" s="191" t="str">
        <f t="shared" si="18"/>
        <v/>
      </c>
      <c r="G159" s="191" t="str">
        <f t="shared" si="19"/>
        <v/>
      </c>
    </row>
    <row r="160" spans="1:7" x14ac:dyDescent="0.2">
      <c r="A160" s="163" t="s">
        <v>203</v>
      </c>
      <c r="B160" s="196" t="s">
        <v>171</v>
      </c>
      <c r="C160" s="184">
        <v>0</v>
      </c>
      <c r="D160" s="184">
        <v>0</v>
      </c>
      <c r="E160" s="178"/>
      <c r="F160" s="191" t="str">
        <f t="shared" si="18"/>
        <v/>
      </c>
      <c r="G160" s="191" t="str">
        <f t="shared" si="19"/>
        <v/>
      </c>
    </row>
    <row r="161" spans="1:7" x14ac:dyDescent="0.2">
      <c r="A161" s="163" t="s">
        <v>204</v>
      </c>
      <c r="B161" s="196" t="s">
        <v>171</v>
      </c>
      <c r="C161" s="184">
        <v>0</v>
      </c>
      <c r="D161" s="184">
        <v>0</v>
      </c>
      <c r="E161" s="178"/>
      <c r="F161" s="191" t="str">
        <f t="shared" si="18"/>
        <v/>
      </c>
      <c r="G161" s="191" t="str">
        <f t="shared" si="19"/>
        <v/>
      </c>
    </row>
    <row r="162" spans="1:7" x14ac:dyDescent="0.2">
      <c r="A162" s="163" t="s">
        <v>205</v>
      </c>
      <c r="B162" s="196" t="s">
        <v>171</v>
      </c>
      <c r="C162" s="184">
        <v>0</v>
      </c>
      <c r="D162" s="184">
        <v>0</v>
      </c>
      <c r="E162" s="178"/>
      <c r="F162" s="191" t="str">
        <f t="shared" si="18"/>
        <v/>
      </c>
      <c r="G162" s="191" t="str">
        <f t="shared" si="19"/>
        <v/>
      </c>
    </row>
    <row r="163" spans="1:7" x14ac:dyDescent="0.2">
      <c r="A163" s="180"/>
      <c r="B163" s="181" t="s">
        <v>206</v>
      </c>
      <c r="C163" s="187" t="s">
        <v>136</v>
      </c>
      <c r="D163" s="187" t="s">
        <v>137</v>
      </c>
      <c r="E163" s="182"/>
      <c r="F163" s="187" t="s">
        <v>138</v>
      </c>
      <c r="G163" s="187" t="s">
        <v>139</v>
      </c>
    </row>
    <row r="164" spans="1:7" x14ac:dyDescent="0.2">
      <c r="A164" s="163" t="s">
        <v>207</v>
      </c>
      <c r="B164" s="156" t="s">
        <v>208</v>
      </c>
      <c r="C164" s="184">
        <v>11500</v>
      </c>
      <c r="D164" s="184">
        <f t="shared" ref="D164:D166" si="20">C164</f>
        <v>11500</v>
      </c>
      <c r="E164" s="212"/>
      <c r="F164" s="191">
        <f>IF($C$167=0,"",IF(C164="[for completion]","",IF(C164="","",C164/$C$167)))</f>
        <v>1</v>
      </c>
      <c r="G164" s="191">
        <f>IF($D$167=0,"",IF(D164="[for completion]","",IF(D164="","",D164/$D$167)))</f>
        <v>1</v>
      </c>
    </row>
    <row r="165" spans="1:7" x14ac:dyDescent="0.2">
      <c r="A165" s="163" t="s">
        <v>209</v>
      </c>
      <c r="B165" s="156" t="s">
        <v>210</v>
      </c>
      <c r="C165" s="184">
        <v>0</v>
      </c>
      <c r="D165" s="184">
        <f t="shared" si="20"/>
        <v>0</v>
      </c>
      <c r="E165" s="212"/>
      <c r="F165" s="191">
        <f t="shared" ref="F165:F166" si="21">IF($C$167=0,"",IF(C165="[for completion]","",IF(C165="","",C165/$C$167)))</f>
        <v>0</v>
      </c>
      <c r="G165" s="191">
        <f t="shared" ref="G165:G166" si="22">IF($D$167=0,"",IF(D165="[for completion]","",IF(D165="","",D165/$D$167)))</f>
        <v>0</v>
      </c>
    </row>
    <row r="166" spans="1:7" x14ac:dyDescent="0.2">
      <c r="A166" s="163" t="s">
        <v>211</v>
      </c>
      <c r="B166" s="156" t="s">
        <v>65</v>
      </c>
      <c r="C166" s="184">
        <v>0</v>
      </c>
      <c r="D166" s="184">
        <f t="shared" si="20"/>
        <v>0</v>
      </c>
      <c r="E166" s="212"/>
      <c r="F166" s="191">
        <f t="shared" si="21"/>
        <v>0</v>
      </c>
      <c r="G166" s="191">
        <f t="shared" si="22"/>
        <v>0</v>
      </c>
    </row>
    <row r="167" spans="1:7" x14ac:dyDescent="0.2">
      <c r="A167" s="163" t="s">
        <v>212</v>
      </c>
      <c r="B167" s="213" t="s">
        <v>67</v>
      </c>
      <c r="C167" s="214">
        <f>SUM(C164:C166)</f>
        <v>11500</v>
      </c>
      <c r="D167" s="214">
        <f>SUM(D164:D166)</f>
        <v>11500</v>
      </c>
      <c r="E167" s="212"/>
      <c r="F167" s="215">
        <f>SUM(F164:F166)</f>
        <v>1</v>
      </c>
      <c r="G167" s="215">
        <f>SUM(G164:G166)</f>
        <v>1</v>
      </c>
    </row>
    <row r="168" spans="1:7" x14ac:dyDescent="0.2">
      <c r="A168" s="163" t="s">
        <v>213</v>
      </c>
      <c r="B168" s="213"/>
      <c r="C168" s="214"/>
      <c r="D168" s="214"/>
      <c r="E168" s="212"/>
      <c r="F168" s="212"/>
      <c r="G168" s="202"/>
    </row>
    <row r="169" spans="1:7" x14ac:dyDescent="0.2">
      <c r="A169" s="163" t="s">
        <v>214</v>
      </c>
      <c r="B169" s="213"/>
      <c r="C169" s="214"/>
      <c r="D169" s="214"/>
      <c r="E169" s="212"/>
      <c r="F169" s="212"/>
      <c r="G169" s="202"/>
    </row>
    <row r="170" spans="1:7" x14ac:dyDescent="0.2">
      <c r="A170" s="163" t="s">
        <v>215</v>
      </c>
      <c r="B170" s="213"/>
      <c r="C170" s="214"/>
      <c r="D170" s="214"/>
      <c r="E170" s="212"/>
      <c r="F170" s="212"/>
      <c r="G170" s="202"/>
    </row>
    <row r="171" spans="1:7" x14ac:dyDescent="0.2">
      <c r="A171" s="163" t="s">
        <v>216</v>
      </c>
      <c r="B171" s="213"/>
      <c r="C171" s="214"/>
      <c r="D171" s="214"/>
      <c r="E171" s="212"/>
      <c r="F171" s="212"/>
      <c r="G171" s="202"/>
    </row>
    <row r="172" spans="1:7" x14ac:dyDescent="0.2">
      <c r="A172" s="163" t="s">
        <v>217</v>
      </c>
      <c r="B172" s="213"/>
      <c r="C172" s="214"/>
      <c r="D172" s="214"/>
      <c r="E172" s="212"/>
      <c r="F172" s="212"/>
      <c r="G172" s="202"/>
    </row>
    <row r="173" spans="1:7" x14ac:dyDescent="0.2">
      <c r="A173" s="180"/>
      <c r="B173" s="181" t="s">
        <v>218</v>
      </c>
      <c r="C173" s="180" t="s">
        <v>136</v>
      </c>
      <c r="D173" s="180"/>
      <c r="E173" s="182"/>
      <c r="F173" s="183" t="s">
        <v>219</v>
      </c>
      <c r="G173" s="183"/>
    </row>
    <row r="174" spans="1:7" x14ac:dyDescent="0.2">
      <c r="A174" s="163" t="s">
        <v>220</v>
      </c>
      <c r="B174" s="178" t="s">
        <v>221</v>
      </c>
      <c r="C174" s="184">
        <v>0</v>
      </c>
      <c r="D174" s="174"/>
      <c r="E174" s="166"/>
      <c r="F174" s="191">
        <f>IF($C$179=0,"",IF(C174="[for completion]","",C174/$C$179))</f>
        <v>0</v>
      </c>
      <c r="G174" s="192"/>
    </row>
    <row r="175" spans="1:7" ht="30" x14ac:dyDescent="0.2">
      <c r="A175" s="163" t="s">
        <v>222</v>
      </c>
      <c r="B175" s="178" t="s">
        <v>223</v>
      </c>
      <c r="C175" s="184">
        <v>91.5</v>
      </c>
      <c r="E175" s="198"/>
      <c r="F175" s="191">
        <f>IF($C$179=0,"",IF(C175="[for completion]","",C175/$C$179))</f>
        <v>1</v>
      </c>
      <c r="G175" s="192"/>
    </row>
    <row r="176" spans="1:7" x14ac:dyDescent="0.2">
      <c r="A176" s="163" t="s">
        <v>224</v>
      </c>
      <c r="B176" s="178" t="s">
        <v>225</v>
      </c>
      <c r="C176" s="184">
        <v>0</v>
      </c>
      <c r="E176" s="198"/>
      <c r="F176" s="191"/>
      <c r="G176" s="192"/>
    </row>
    <row r="177" spans="1:7" x14ac:dyDescent="0.2">
      <c r="A177" s="163" t="s">
        <v>226</v>
      </c>
      <c r="B177" s="178" t="s">
        <v>227</v>
      </c>
      <c r="C177" s="184">
        <v>0</v>
      </c>
      <c r="E177" s="198"/>
      <c r="F177" s="191">
        <f t="shared" ref="F177:F187" si="23">IF($C$179=0,"",IF(C177="[for completion]","",C177/$C$179))</f>
        <v>0</v>
      </c>
      <c r="G177" s="192"/>
    </row>
    <row r="178" spans="1:7" x14ac:dyDescent="0.2">
      <c r="A178" s="163" t="s">
        <v>228</v>
      </c>
      <c r="B178" s="178" t="s">
        <v>65</v>
      </c>
      <c r="C178" s="184">
        <v>0</v>
      </c>
      <c r="E178" s="198"/>
      <c r="F178" s="191">
        <f t="shared" si="23"/>
        <v>0</v>
      </c>
      <c r="G178" s="192"/>
    </row>
    <row r="179" spans="1:7" x14ac:dyDescent="0.2">
      <c r="A179" s="163" t="s">
        <v>229</v>
      </c>
      <c r="B179" s="203" t="s">
        <v>67</v>
      </c>
      <c r="C179" s="194">
        <f>SUM(C174:C178)</f>
        <v>91.5</v>
      </c>
      <c r="E179" s="198"/>
      <c r="F179" s="195">
        <f>SUM(F174:F178)</f>
        <v>1</v>
      </c>
      <c r="G179" s="192"/>
    </row>
    <row r="180" spans="1:7" x14ac:dyDescent="0.2">
      <c r="A180" s="163" t="s">
        <v>230</v>
      </c>
      <c r="B180" s="216" t="s">
        <v>231</v>
      </c>
      <c r="C180" s="184"/>
      <c r="E180" s="198"/>
      <c r="F180" s="191">
        <f t="shared" si="23"/>
        <v>0</v>
      </c>
      <c r="G180" s="192"/>
    </row>
    <row r="181" spans="1:7" ht="30" x14ac:dyDescent="0.2">
      <c r="A181" s="163" t="s">
        <v>232</v>
      </c>
      <c r="B181" s="216" t="s">
        <v>233</v>
      </c>
      <c r="C181" s="217"/>
      <c r="D181" s="216"/>
      <c r="E181" s="216"/>
      <c r="F181" s="191">
        <f t="shared" si="23"/>
        <v>0</v>
      </c>
      <c r="G181" s="216"/>
    </row>
    <row r="182" spans="1:7" ht="30" x14ac:dyDescent="0.2">
      <c r="A182" s="163" t="s">
        <v>234</v>
      </c>
      <c r="B182" s="216" t="s">
        <v>235</v>
      </c>
      <c r="C182" s="184"/>
      <c r="E182" s="198"/>
      <c r="F182" s="191">
        <f t="shared" si="23"/>
        <v>0</v>
      </c>
      <c r="G182" s="192"/>
    </row>
    <row r="183" spans="1:7" x14ac:dyDescent="0.2">
      <c r="A183" s="163" t="s">
        <v>236</v>
      </c>
      <c r="B183" s="216" t="s">
        <v>237</v>
      </c>
      <c r="C183" s="184"/>
      <c r="E183" s="198"/>
      <c r="F183" s="191">
        <f t="shared" si="23"/>
        <v>0</v>
      </c>
      <c r="G183" s="192"/>
    </row>
    <row r="184" spans="1:7" ht="30" x14ac:dyDescent="0.2">
      <c r="A184" s="163" t="s">
        <v>238</v>
      </c>
      <c r="B184" s="216" t="s">
        <v>239</v>
      </c>
      <c r="C184" s="217"/>
      <c r="D184" s="216"/>
      <c r="E184" s="216"/>
      <c r="F184" s="191">
        <f t="shared" si="23"/>
        <v>0</v>
      </c>
      <c r="G184" s="216"/>
    </row>
    <row r="185" spans="1:7" ht="30" x14ac:dyDescent="0.2">
      <c r="A185" s="163" t="s">
        <v>240</v>
      </c>
      <c r="B185" s="216" t="s">
        <v>241</v>
      </c>
      <c r="C185" s="184"/>
      <c r="E185" s="198"/>
      <c r="F185" s="191">
        <f t="shared" si="23"/>
        <v>0</v>
      </c>
      <c r="G185" s="192"/>
    </row>
    <row r="186" spans="1:7" x14ac:dyDescent="0.2">
      <c r="A186" s="163" t="s">
        <v>242</v>
      </c>
      <c r="B186" s="216" t="s">
        <v>243</v>
      </c>
      <c r="C186" s="184"/>
      <c r="E186" s="198"/>
      <c r="F186" s="191">
        <f t="shared" si="23"/>
        <v>0</v>
      </c>
      <c r="G186" s="192"/>
    </row>
    <row r="187" spans="1:7" x14ac:dyDescent="0.2">
      <c r="A187" s="163" t="s">
        <v>244</v>
      </c>
      <c r="B187" s="216" t="s">
        <v>245</v>
      </c>
      <c r="C187" s="184"/>
      <c r="E187" s="198"/>
      <c r="F187" s="191">
        <f t="shared" si="23"/>
        <v>0</v>
      </c>
      <c r="G187" s="192"/>
    </row>
    <row r="188" spans="1:7" x14ac:dyDescent="0.2">
      <c r="A188" s="163" t="s">
        <v>246</v>
      </c>
      <c r="B188" s="216"/>
      <c r="E188" s="198"/>
      <c r="F188" s="192"/>
      <c r="G188" s="192"/>
    </row>
    <row r="189" spans="1:7" x14ac:dyDescent="0.2">
      <c r="A189" s="163" t="s">
        <v>247</v>
      </c>
      <c r="B189" s="216"/>
      <c r="E189" s="198"/>
      <c r="F189" s="192"/>
      <c r="G189" s="192"/>
    </row>
    <row r="190" spans="1:7" x14ac:dyDescent="0.2">
      <c r="A190" s="163" t="s">
        <v>248</v>
      </c>
      <c r="B190" s="216"/>
      <c r="E190" s="198"/>
      <c r="F190" s="192"/>
      <c r="G190" s="192"/>
    </row>
    <row r="191" spans="1:7" x14ac:dyDescent="0.2">
      <c r="A191" s="163" t="s">
        <v>249</v>
      </c>
      <c r="B191" s="196"/>
      <c r="E191" s="198"/>
      <c r="F191" s="192"/>
      <c r="G191" s="192"/>
    </row>
    <row r="192" spans="1:7" x14ac:dyDescent="0.2">
      <c r="A192" s="180"/>
      <c r="B192" s="181" t="s">
        <v>250</v>
      </c>
      <c r="C192" s="180" t="s">
        <v>53</v>
      </c>
      <c r="D192" s="180"/>
      <c r="E192" s="182"/>
      <c r="F192" s="183" t="s">
        <v>219</v>
      </c>
      <c r="G192" s="183"/>
    </row>
    <row r="193" spans="1:7" x14ac:dyDescent="0.2">
      <c r="A193" s="163" t="s">
        <v>251</v>
      </c>
      <c r="B193" s="178" t="s">
        <v>252</v>
      </c>
      <c r="C193" s="184">
        <v>91.5</v>
      </c>
      <c r="E193" s="190"/>
      <c r="F193" s="191">
        <f t="shared" ref="F193:F206" si="24">IF($C$208=0,"",IF(C193="[for completion]","",C193/$C$208))</f>
        <v>1</v>
      </c>
      <c r="G193" s="192"/>
    </row>
    <row r="194" spans="1:7" x14ac:dyDescent="0.2">
      <c r="A194" s="163" t="s">
        <v>253</v>
      </c>
      <c r="B194" s="178" t="s">
        <v>254</v>
      </c>
      <c r="C194" s="184">
        <v>0</v>
      </c>
      <c r="E194" s="198"/>
      <c r="F194" s="191">
        <f t="shared" si="24"/>
        <v>0</v>
      </c>
      <c r="G194" s="198"/>
    </row>
    <row r="195" spans="1:7" x14ac:dyDescent="0.2">
      <c r="A195" s="163" t="s">
        <v>255</v>
      </c>
      <c r="B195" s="178" t="s">
        <v>256</v>
      </c>
      <c r="C195" s="184">
        <v>0</v>
      </c>
      <c r="E195" s="198"/>
      <c r="F195" s="191">
        <f t="shared" si="24"/>
        <v>0</v>
      </c>
      <c r="G195" s="198"/>
    </row>
    <row r="196" spans="1:7" x14ac:dyDescent="0.2">
      <c r="A196" s="163" t="s">
        <v>257</v>
      </c>
      <c r="B196" s="178" t="s">
        <v>258</v>
      </c>
      <c r="C196" s="184">
        <v>0</v>
      </c>
      <c r="E196" s="198"/>
      <c r="F196" s="191">
        <f t="shared" si="24"/>
        <v>0</v>
      </c>
      <c r="G196" s="198"/>
    </row>
    <row r="197" spans="1:7" x14ac:dyDescent="0.2">
      <c r="A197" s="163" t="s">
        <v>259</v>
      </c>
      <c r="B197" s="178" t="s">
        <v>260</v>
      </c>
      <c r="C197" s="184">
        <v>0</v>
      </c>
      <c r="E197" s="198"/>
      <c r="F197" s="191">
        <f t="shared" si="24"/>
        <v>0</v>
      </c>
      <c r="G197" s="198"/>
    </row>
    <row r="198" spans="1:7" x14ac:dyDescent="0.2">
      <c r="A198" s="163" t="s">
        <v>261</v>
      </c>
      <c r="B198" s="178" t="s">
        <v>262</v>
      </c>
      <c r="C198" s="184">
        <v>0</v>
      </c>
      <c r="E198" s="198"/>
      <c r="F198" s="191">
        <f t="shared" si="24"/>
        <v>0</v>
      </c>
      <c r="G198" s="198"/>
    </row>
    <row r="199" spans="1:7" x14ac:dyDescent="0.2">
      <c r="A199" s="163" t="s">
        <v>263</v>
      </c>
      <c r="B199" s="178" t="s">
        <v>264</v>
      </c>
      <c r="C199" s="184">
        <v>0</v>
      </c>
      <c r="E199" s="198"/>
      <c r="F199" s="191">
        <f t="shared" si="24"/>
        <v>0</v>
      </c>
      <c r="G199" s="198"/>
    </row>
    <row r="200" spans="1:7" x14ac:dyDescent="0.2">
      <c r="A200" s="163" t="s">
        <v>265</v>
      </c>
      <c r="B200" s="178" t="s">
        <v>266</v>
      </c>
      <c r="C200" s="184">
        <v>0</v>
      </c>
      <c r="E200" s="198"/>
      <c r="F200" s="191">
        <f t="shared" si="24"/>
        <v>0</v>
      </c>
      <c r="G200" s="198"/>
    </row>
    <row r="201" spans="1:7" x14ac:dyDescent="0.2">
      <c r="A201" s="163" t="s">
        <v>267</v>
      </c>
      <c r="B201" s="178" t="s">
        <v>268</v>
      </c>
      <c r="C201" s="184">
        <v>0</v>
      </c>
      <c r="E201" s="198"/>
      <c r="F201" s="191">
        <f t="shared" si="24"/>
        <v>0</v>
      </c>
      <c r="G201" s="198"/>
    </row>
    <row r="202" spans="1:7" x14ac:dyDescent="0.2">
      <c r="A202" s="163" t="s">
        <v>269</v>
      </c>
      <c r="B202" s="178" t="s">
        <v>270</v>
      </c>
      <c r="C202" s="184">
        <v>0</v>
      </c>
      <c r="E202" s="198"/>
      <c r="F202" s="191">
        <f t="shared" si="24"/>
        <v>0</v>
      </c>
      <c r="G202" s="198"/>
    </row>
    <row r="203" spans="1:7" x14ac:dyDescent="0.2">
      <c r="A203" s="163" t="s">
        <v>271</v>
      </c>
      <c r="B203" s="178" t="s">
        <v>272</v>
      </c>
      <c r="C203" s="184">
        <v>0</v>
      </c>
      <c r="E203" s="198"/>
      <c r="F203" s="191">
        <f t="shared" si="24"/>
        <v>0</v>
      </c>
      <c r="G203" s="198"/>
    </row>
    <row r="204" spans="1:7" x14ac:dyDescent="0.2">
      <c r="A204" s="163" t="s">
        <v>273</v>
      </c>
      <c r="B204" s="178" t="s">
        <v>274</v>
      </c>
      <c r="C204" s="184">
        <v>0</v>
      </c>
      <c r="E204" s="198"/>
      <c r="F204" s="191">
        <f t="shared" si="24"/>
        <v>0</v>
      </c>
      <c r="G204" s="198"/>
    </row>
    <row r="205" spans="1:7" x14ac:dyDescent="0.2">
      <c r="A205" s="163" t="s">
        <v>275</v>
      </c>
      <c r="B205" s="178" t="s">
        <v>276</v>
      </c>
      <c r="C205" s="184">
        <v>0</v>
      </c>
      <c r="E205" s="198"/>
      <c r="F205" s="191">
        <f t="shared" si="24"/>
        <v>0</v>
      </c>
      <c r="G205" s="198"/>
    </row>
    <row r="206" spans="1:7" x14ac:dyDescent="0.2">
      <c r="A206" s="163" t="s">
        <v>277</v>
      </c>
      <c r="B206" s="178" t="s">
        <v>65</v>
      </c>
      <c r="C206" s="184">
        <v>0</v>
      </c>
      <c r="E206" s="198"/>
      <c r="F206" s="191">
        <f t="shared" si="24"/>
        <v>0</v>
      </c>
      <c r="G206" s="198"/>
    </row>
    <row r="207" spans="1:7" x14ac:dyDescent="0.2">
      <c r="A207" s="163" t="s">
        <v>278</v>
      </c>
      <c r="B207" s="193" t="s">
        <v>279</v>
      </c>
      <c r="C207" s="184">
        <v>91.5</v>
      </c>
      <c r="E207" s="198"/>
      <c r="F207" s="191"/>
      <c r="G207" s="198"/>
    </row>
    <row r="208" spans="1:7" x14ac:dyDescent="0.2">
      <c r="A208" s="163" t="s">
        <v>280</v>
      </c>
      <c r="B208" s="203" t="s">
        <v>67</v>
      </c>
      <c r="C208" s="194">
        <f>SUM(C193:C206)</f>
        <v>91.5</v>
      </c>
      <c r="D208" s="178"/>
      <c r="E208" s="198"/>
      <c r="F208" s="195">
        <f>SUM(F193:F206)</f>
        <v>1</v>
      </c>
      <c r="G208" s="198"/>
    </row>
    <row r="209" spans="1:7" x14ac:dyDescent="0.2">
      <c r="A209" s="163" t="s">
        <v>281</v>
      </c>
      <c r="B209" s="196" t="s">
        <v>171</v>
      </c>
      <c r="C209" s="184"/>
      <c r="E209" s="198"/>
      <c r="F209" s="191">
        <f>IF($C$208=0,"",IF(C209="[for completion]","",C209/$C$208))</f>
        <v>0</v>
      </c>
      <c r="G209" s="198"/>
    </row>
    <row r="210" spans="1:7" x14ac:dyDescent="0.2">
      <c r="A210" s="163" t="s">
        <v>1421</v>
      </c>
      <c r="B210" s="196" t="s">
        <v>171</v>
      </c>
      <c r="C210" s="184"/>
      <c r="E210" s="198"/>
      <c r="F210" s="191">
        <f t="shared" ref="F210:F215" si="25">IF($C$208=0,"",IF(C210="[for completion]","",C210/$C$208))</f>
        <v>0</v>
      </c>
      <c r="G210" s="198"/>
    </row>
    <row r="211" spans="1:7" x14ac:dyDescent="0.2">
      <c r="A211" s="163" t="s">
        <v>282</v>
      </c>
      <c r="B211" s="196" t="s">
        <v>171</v>
      </c>
      <c r="C211" s="184"/>
      <c r="E211" s="198"/>
      <c r="F211" s="191">
        <f t="shared" si="25"/>
        <v>0</v>
      </c>
      <c r="G211" s="198"/>
    </row>
    <row r="212" spans="1:7" x14ac:dyDescent="0.2">
      <c r="A212" s="163" t="s">
        <v>283</v>
      </c>
      <c r="B212" s="196" t="s">
        <v>171</v>
      </c>
      <c r="C212" s="184"/>
      <c r="E212" s="198"/>
      <c r="F212" s="191">
        <f t="shared" si="25"/>
        <v>0</v>
      </c>
      <c r="G212" s="198"/>
    </row>
    <row r="213" spans="1:7" x14ac:dyDescent="0.2">
      <c r="A213" s="163" t="s">
        <v>284</v>
      </c>
      <c r="B213" s="196" t="s">
        <v>171</v>
      </c>
      <c r="C213" s="184"/>
      <c r="E213" s="198"/>
      <c r="F213" s="191">
        <f t="shared" si="25"/>
        <v>0</v>
      </c>
      <c r="G213" s="198"/>
    </row>
    <row r="214" spans="1:7" x14ac:dyDescent="0.2">
      <c r="A214" s="163" t="s">
        <v>285</v>
      </c>
      <c r="B214" s="196" t="s">
        <v>171</v>
      </c>
      <c r="C214" s="184"/>
      <c r="E214" s="198"/>
      <c r="F214" s="191">
        <f t="shared" si="25"/>
        <v>0</v>
      </c>
      <c r="G214" s="198"/>
    </row>
    <row r="215" spans="1:7" x14ac:dyDescent="0.2">
      <c r="A215" s="163" t="s">
        <v>286</v>
      </c>
      <c r="B215" s="196" t="s">
        <v>171</v>
      </c>
      <c r="C215" s="184"/>
      <c r="E215" s="198"/>
      <c r="F215" s="191">
        <f t="shared" si="25"/>
        <v>0</v>
      </c>
      <c r="G215" s="198"/>
    </row>
    <row r="216" spans="1:7" x14ac:dyDescent="0.2">
      <c r="A216" s="180"/>
      <c r="B216" s="181" t="s">
        <v>1422</v>
      </c>
      <c r="C216" s="180" t="s">
        <v>53</v>
      </c>
      <c r="D216" s="180"/>
      <c r="E216" s="182"/>
      <c r="F216" s="183" t="s">
        <v>287</v>
      </c>
      <c r="G216" s="183" t="s">
        <v>288</v>
      </c>
    </row>
    <row r="217" spans="1:7" x14ac:dyDescent="0.2">
      <c r="A217" s="163" t="s">
        <v>289</v>
      </c>
      <c r="B217" s="202" t="s">
        <v>290</v>
      </c>
      <c r="C217" s="184">
        <v>91.5</v>
      </c>
      <c r="E217" s="212"/>
      <c r="F217" s="192">
        <f>IF($C$38=0,"",IF(C217="[for completion]","",IF(C217="","",C217/$C$38)))</f>
        <v>6.0005244577048308E-3</v>
      </c>
      <c r="G217" s="192">
        <f>IF($C$39=0,"",IF(C217="[for completion]","",IF(C217="","",C217/$C$39)))</f>
        <v>7.9565217391304351E-3</v>
      </c>
    </row>
    <row r="218" spans="1:7" x14ac:dyDescent="0.2">
      <c r="A218" s="163" t="s">
        <v>291</v>
      </c>
      <c r="B218" s="202" t="s">
        <v>292</v>
      </c>
      <c r="C218" s="184">
        <v>0</v>
      </c>
      <c r="E218" s="212"/>
      <c r="F218" s="192">
        <f t="shared" ref="F218:F219" si="26">IF($C$38=0,"",IF(C218="[for completion]","",IF(C218="","",C218/$C$38)))</f>
        <v>0</v>
      </c>
      <c r="G218" s="192">
        <f t="shared" ref="G218:G219" si="27">IF($C$39=0,"",IF(C218="[for completion]","",IF(C218="","",C218/$C$39)))</f>
        <v>0</v>
      </c>
    </row>
    <row r="219" spans="1:7" x14ac:dyDescent="0.2">
      <c r="A219" s="163" t="s">
        <v>293</v>
      </c>
      <c r="B219" s="202" t="s">
        <v>65</v>
      </c>
      <c r="C219" s="184">
        <v>0</v>
      </c>
      <c r="E219" s="212"/>
      <c r="F219" s="192">
        <f t="shared" si="26"/>
        <v>0</v>
      </c>
      <c r="G219" s="192">
        <f t="shared" si="27"/>
        <v>0</v>
      </c>
    </row>
    <row r="220" spans="1:7" x14ac:dyDescent="0.2">
      <c r="A220" s="163" t="s">
        <v>294</v>
      </c>
      <c r="B220" s="203" t="s">
        <v>67</v>
      </c>
      <c r="C220" s="184">
        <f>SUM(C217:C219)</f>
        <v>91.5</v>
      </c>
      <c r="E220" s="212"/>
      <c r="F220" s="218">
        <f>SUM(F217:F219)</f>
        <v>6.0005244577048308E-3</v>
      </c>
      <c r="G220" s="218">
        <f>SUM(G217:G219)</f>
        <v>7.9565217391304351E-3</v>
      </c>
    </row>
    <row r="221" spans="1:7" x14ac:dyDescent="0.2">
      <c r="A221" s="163" t="s">
        <v>295</v>
      </c>
      <c r="B221" s="196" t="s">
        <v>171</v>
      </c>
      <c r="C221" s="184"/>
      <c r="E221" s="212"/>
      <c r="F221" s="191" t="str">
        <f t="shared" ref="F221:F227" si="28">IF($C$38=0,"",IF(C221="[for completion]","",IF(C221="","",C221/$C$38)))</f>
        <v/>
      </c>
      <c r="G221" s="191" t="str">
        <f t="shared" ref="G221:G227" si="29">IF($C$39=0,"",IF(C221="[for completion]","",IF(C221="","",C221/$C$39)))</f>
        <v/>
      </c>
    </row>
    <row r="222" spans="1:7" x14ac:dyDescent="0.2">
      <c r="A222" s="163" t="s">
        <v>296</v>
      </c>
      <c r="B222" s="196" t="s">
        <v>171</v>
      </c>
      <c r="C222" s="184"/>
      <c r="E222" s="212"/>
      <c r="F222" s="191" t="str">
        <f t="shared" si="28"/>
        <v/>
      </c>
      <c r="G222" s="191" t="str">
        <f t="shared" si="29"/>
        <v/>
      </c>
    </row>
    <row r="223" spans="1:7" x14ac:dyDescent="0.2">
      <c r="A223" s="163" t="s">
        <v>297</v>
      </c>
      <c r="B223" s="196" t="s">
        <v>171</v>
      </c>
      <c r="C223" s="184"/>
      <c r="E223" s="212"/>
      <c r="F223" s="191" t="str">
        <f t="shared" si="28"/>
        <v/>
      </c>
      <c r="G223" s="191" t="str">
        <f t="shared" si="29"/>
        <v/>
      </c>
    </row>
    <row r="224" spans="1:7" x14ac:dyDescent="0.2">
      <c r="A224" s="163" t="s">
        <v>298</v>
      </c>
      <c r="B224" s="196" t="s">
        <v>171</v>
      </c>
      <c r="C224" s="184"/>
      <c r="E224" s="212"/>
      <c r="F224" s="191" t="str">
        <f t="shared" si="28"/>
        <v/>
      </c>
      <c r="G224" s="191" t="str">
        <f t="shared" si="29"/>
        <v/>
      </c>
    </row>
    <row r="225" spans="1:7" x14ac:dyDescent="0.2">
      <c r="A225" s="163" t="s">
        <v>299</v>
      </c>
      <c r="B225" s="196" t="s">
        <v>171</v>
      </c>
      <c r="C225" s="184"/>
      <c r="E225" s="212"/>
      <c r="F225" s="191" t="str">
        <f t="shared" si="28"/>
        <v/>
      </c>
      <c r="G225" s="191" t="str">
        <f t="shared" si="29"/>
        <v/>
      </c>
    </row>
    <row r="226" spans="1:7" x14ac:dyDescent="0.2">
      <c r="A226" s="163" t="s">
        <v>300</v>
      </c>
      <c r="B226" s="196" t="s">
        <v>171</v>
      </c>
      <c r="C226" s="184"/>
      <c r="E226" s="178"/>
      <c r="F226" s="191" t="str">
        <f t="shared" si="28"/>
        <v/>
      </c>
      <c r="G226" s="191" t="str">
        <f t="shared" si="29"/>
        <v/>
      </c>
    </row>
    <row r="227" spans="1:7" x14ac:dyDescent="0.2">
      <c r="A227" s="163" t="s">
        <v>301</v>
      </c>
      <c r="B227" s="196" t="s">
        <v>171</v>
      </c>
      <c r="C227" s="184"/>
      <c r="E227" s="212"/>
      <c r="F227" s="191" t="str">
        <f t="shared" si="28"/>
        <v/>
      </c>
      <c r="G227" s="191" t="str">
        <f t="shared" si="29"/>
        <v/>
      </c>
    </row>
    <row r="228" spans="1:7" x14ac:dyDescent="0.2">
      <c r="A228" s="180"/>
      <c r="B228" s="181" t="s">
        <v>1423</v>
      </c>
      <c r="C228" s="180"/>
      <c r="D228" s="180"/>
      <c r="E228" s="182"/>
      <c r="F228" s="183"/>
      <c r="G228" s="183"/>
    </row>
    <row r="229" spans="1:7" ht="30" x14ac:dyDescent="0.2">
      <c r="A229" s="163" t="s">
        <v>302</v>
      </c>
      <c r="B229" s="178" t="s">
        <v>1424</v>
      </c>
      <c r="C229" s="219" t="s">
        <v>1425</v>
      </c>
    </row>
    <row r="230" spans="1:7" x14ac:dyDescent="0.2">
      <c r="A230" s="180"/>
      <c r="B230" s="181" t="s">
        <v>303</v>
      </c>
      <c r="C230" s="180"/>
      <c r="D230" s="180"/>
      <c r="E230" s="182"/>
      <c r="F230" s="183"/>
      <c r="G230" s="183"/>
    </row>
    <row r="231" spans="1:7" x14ac:dyDescent="0.2">
      <c r="A231" s="163" t="s">
        <v>304</v>
      </c>
      <c r="B231" s="163" t="s">
        <v>305</v>
      </c>
      <c r="C231" s="184">
        <v>0</v>
      </c>
      <c r="E231" s="178"/>
    </row>
    <row r="232" spans="1:7" x14ac:dyDescent="0.2">
      <c r="A232" s="163" t="s">
        <v>306</v>
      </c>
      <c r="B232" s="220" t="s">
        <v>307</v>
      </c>
      <c r="C232" s="184">
        <v>0</v>
      </c>
      <c r="E232" s="178"/>
    </row>
    <row r="233" spans="1:7" x14ac:dyDescent="0.2">
      <c r="A233" s="163" t="s">
        <v>308</v>
      </c>
      <c r="B233" s="220" t="s">
        <v>309</v>
      </c>
      <c r="C233" s="184">
        <v>0</v>
      </c>
      <c r="E233" s="178"/>
    </row>
    <row r="234" spans="1:7" x14ac:dyDescent="0.2">
      <c r="A234" s="163" t="s">
        <v>310</v>
      </c>
      <c r="B234" s="176" t="s">
        <v>311</v>
      </c>
      <c r="C234" s="194"/>
      <c r="D234" s="178"/>
      <c r="E234" s="178"/>
    </row>
    <row r="235" spans="1:7" x14ac:dyDescent="0.2">
      <c r="A235" s="163" t="s">
        <v>312</v>
      </c>
      <c r="B235" s="176" t="s">
        <v>313</v>
      </c>
      <c r="C235" s="194"/>
      <c r="D235" s="178"/>
      <c r="E235" s="178"/>
    </row>
    <row r="236" spans="1:7" x14ac:dyDescent="0.2">
      <c r="A236" s="163" t="s">
        <v>314</v>
      </c>
      <c r="B236" s="176" t="s">
        <v>315</v>
      </c>
      <c r="C236" s="178"/>
      <c r="D236" s="178"/>
      <c r="E236" s="178"/>
    </row>
    <row r="237" spans="1:7" x14ac:dyDescent="0.2">
      <c r="A237" s="163" t="s">
        <v>316</v>
      </c>
      <c r="C237" s="178"/>
      <c r="D237" s="178"/>
      <c r="E237" s="178"/>
    </row>
    <row r="238" spans="1:7" x14ac:dyDescent="0.2">
      <c r="A238" s="163" t="s">
        <v>317</v>
      </c>
      <c r="C238" s="178"/>
      <c r="D238" s="178"/>
      <c r="E238" s="178"/>
    </row>
    <row r="239" spans="1:7" x14ac:dyDescent="0.2">
      <c r="A239" s="180"/>
      <c r="B239" s="181" t="s">
        <v>1426</v>
      </c>
      <c r="C239" s="180"/>
      <c r="D239" s="180"/>
      <c r="E239" s="182"/>
      <c r="F239" s="183"/>
      <c r="G239" s="183"/>
    </row>
    <row r="240" spans="1:7" ht="30" x14ac:dyDescent="0.2">
      <c r="A240" s="163" t="s">
        <v>1427</v>
      </c>
      <c r="B240" s="163" t="s">
        <v>1428</v>
      </c>
      <c r="C240" s="163" t="s">
        <v>1429</v>
      </c>
      <c r="D240" s="158"/>
      <c r="E240" s="158"/>
      <c r="F240" s="158"/>
      <c r="G240" s="158"/>
    </row>
    <row r="241" spans="1:7" ht="30" x14ac:dyDescent="0.2">
      <c r="A241" s="163" t="s">
        <v>1430</v>
      </c>
      <c r="B241" s="163" t="s">
        <v>1431</v>
      </c>
      <c r="C241" s="221"/>
      <c r="D241" s="158"/>
      <c r="E241" s="158"/>
      <c r="F241" s="158"/>
      <c r="G241" s="158"/>
    </row>
    <row r="242" spans="1:7" x14ac:dyDescent="0.2">
      <c r="A242" s="163" t="s">
        <v>1432</v>
      </c>
      <c r="B242" s="163" t="s">
        <v>1433</v>
      </c>
      <c r="C242" s="221"/>
      <c r="D242" s="158"/>
      <c r="E242" s="158"/>
      <c r="F242" s="158"/>
      <c r="G242" s="158"/>
    </row>
    <row r="243" spans="1:7" x14ac:dyDescent="0.2">
      <c r="A243" s="163" t="s">
        <v>1434</v>
      </c>
      <c r="B243" s="163" t="s">
        <v>1435</v>
      </c>
      <c r="D243" s="158"/>
      <c r="E243" s="158"/>
      <c r="F243" s="158"/>
      <c r="G243" s="158"/>
    </row>
    <row r="244" spans="1:7" x14ac:dyDescent="0.2">
      <c r="A244" s="163" t="s">
        <v>1436</v>
      </c>
      <c r="D244" s="158"/>
      <c r="E244" s="158"/>
      <c r="F244" s="158"/>
      <c r="G244" s="158"/>
    </row>
    <row r="245" spans="1:7" x14ac:dyDescent="0.2">
      <c r="A245" s="163" t="s">
        <v>1437</v>
      </c>
      <c r="D245" s="158"/>
      <c r="E245" s="158"/>
      <c r="F245" s="158"/>
      <c r="G245" s="158"/>
    </row>
    <row r="246" spans="1:7" x14ac:dyDescent="0.2">
      <c r="A246" s="163" t="s">
        <v>1438</v>
      </c>
      <c r="D246" s="158"/>
      <c r="E246" s="158"/>
      <c r="F246" s="158"/>
      <c r="G246" s="158"/>
    </row>
    <row r="247" spans="1:7" x14ac:dyDescent="0.2">
      <c r="A247" s="163" t="s">
        <v>1439</v>
      </c>
      <c r="D247" s="158"/>
      <c r="E247" s="158"/>
      <c r="F247" s="158"/>
      <c r="G247" s="158"/>
    </row>
    <row r="248" spans="1:7" x14ac:dyDescent="0.2">
      <c r="A248" s="163" t="s">
        <v>1440</v>
      </c>
      <c r="D248" s="158"/>
      <c r="E248" s="158"/>
      <c r="F248" s="158"/>
      <c r="G248" s="158"/>
    </row>
    <row r="249" spans="1:7" x14ac:dyDescent="0.2">
      <c r="A249" s="163" t="s">
        <v>1441</v>
      </c>
      <c r="D249" s="158"/>
      <c r="E249" s="158"/>
      <c r="F249" s="158"/>
      <c r="G249" s="158"/>
    </row>
    <row r="250" spans="1:7" x14ac:dyDescent="0.2">
      <c r="A250" s="163" t="s">
        <v>1442</v>
      </c>
      <c r="D250" s="158"/>
      <c r="E250" s="158"/>
      <c r="F250" s="158"/>
      <c r="G250" s="158"/>
    </row>
    <row r="251" spans="1:7" x14ac:dyDescent="0.2">
      <c r="A251" s="163" t="s">
        <v>1443</v>
      </c>
      <c r="D251" s="158"/>
      <c r="E251" s="158"/>
      <c r="F251" s="158"/>
      <c r="G251" s="158"/>
    </row>
    <row r="252" spans="1:7" x14ac:dyDescent="0.2">
      <c r="A252" s="163" t="s">
        <v>1444</v>
      </c>
      <c r="D252" s="158"/>
      <c r="E252" s="158"/>
      <c r="F252" s="158"/>
      <c r="G252" s="158"/>
    </row>
    <row r="253" spans="1:7" x14ac:dyDescent="0.2">
      <c r="A253" s="163" t="s">
        <v>1445</v>
      </c>
      <c r="D253" s="158"/>
      <c r="E253" s="158"/>
      <c r="F253" s="158"/>
      <c r="G253" s="158"/>
    </row>
    <row r="254" spans="1:7" x14ac:dyDescent="0.2">
      <c r="A254" s="163" t="s">
        <v>1446</v>
      </c>
      <c r="D254" s="158"/>
      <c r="E254" s="158"/>
      <c r="F254" s="158"/>
      <c r="G254" s="158"/>
    </row>
    <row r="255" spans="1:7" x14ac:dyDescent="0.2">
      <c r="A255" s="163" t="s">
        <v>1447</v>
      </c>
      <c r="D255" s="158"/>
      <c r="E255" s="158"/>
      <c r="F255" s="158"/>
      <c r="G255" s="158"/>
    </row>
    <row r="256" spans="1:7" x14ac:dyDescent="0.2">
      <c r="A256" s="163" t="s">
        <v>1448</v>
      </c>
      <c r="D256" s="158"/>
      <c r="E256" s="158"/>
      <c r="F256" s="158"/>
      <c r="G256" s="158"/>
    </row>
    <row r="257" spans="1:7" x14ac:dyDescent="0.2">
      <c r="A257" s="163" t="s">
        <v>1449</v>
      </c>
      <c r="D257" s="158"/>
      <c r="E257" s="158"/>
      <c r="F257" s="158"/>
      <c r="G257" s="158"/>
    </row>
    <row r="258" spans="1:7" x14ac:dyDescent="0.2">
      <c r="A258" s="163" t="s">
        <v>1450</v>
      </c>
      <c r="D258" s="158"/>
      <c r="E258" s="158"/>
      <c r="F258" s="158"/>
      <c r="G258" s="158"/>
    </row>
    <row r="259" spans="1:7" x14ac:dyDescent="0.2">
      <c r="A259" s="163" t="s">
        <v>1451</v>
      </c>
      <c r="D259" s="158"/>
      <c r="E259" s="158"/>
      <c r="F259" s="158"/>
      <c r="G259" s="158"/>
    </row>
    <row r="260" spans="1:7" x14ac:dyDescent="0.2">
      <c r="A260" s="163" t="s">
        <v>1452</v>
      </c>
      <c r="D260" s="158"/>
      <c r="E260" s="158"/>
      <c r="F260" s="158"/>
      <c r="G260" s="158"/>
    </row>
    <row r="261" spans="1:7" x14ac:dyDescent="0.2">
      <c r="A261" s="163" t="s">
        <v>1453</v>
      </c>
      <c r="D261" s="158"/>
      <c r="E261" s="158"/>
      <c r="F261" s="158"/>
      <c r="G261" s="158"/>
    </row>
    <row r="262" spans="1:7" x14ac:dyDescent="0.2">
      <c r="A262" s="163" t="s">
        <v>1454</v>
      </c>
      <c r="D262" s="158"/>
      <c r="E262" s="158"/>
      <c r="F262" s="158"/>
      <c r="G262" s="158"/>
    </row>
    <row r="263" spans="1:7" x14ac:dyDescent="0.2">
      <c r="A263" s="163" t="s">
        <v>1455</v>
      </c>
      <c r="D263" s="158"/>
      <c r="E263" s="158"/>
      <c r="F263" s="158"/>
      <c r="G263" s="158"/>
    </row>
    <row r="264" spans="1:7" x14ac:dyDescent="0.2">
      <c r="A264" s="163" t="s">
        <v>1456</v>
      </c>
      <c r="D264" s="158"/>
      <c r="E264" s="158"/>
      <c r="F264" s="158"/>
      <c r="G264" s="158"/>
    </row>
    <row r="265" spans="1:7" x14ac:dyDescent="0.2">
      <c r="A265" s="163" t="s">
        <v>1457</v>
      </c>
      <c r="D265" s="158"/>
      <c r="E265" s="158"/>
      <c r="F265" s="158"/>
      <c r="G265" s="158"/>
    </row>
    <row r="266" spans="1:7" x14ac:dyDescent="0.2">
      <c r="A266" s="163" t="s">
        <v>1458</v>
      </c>
      <c r="D266" s="158"/>
      <c r="E266" s="158"/>
      <c r="F266" s="158"/>
      <c r="G266" s="158"/>
    </row>
    <row r="267" spans="1:7" x14ac:dyDescent="0.2">
      <c r="A267" s="163" t="s">
        <v>1459</v>
      </c>
      <c r="D267" s="158"/>
      <c r="E267" s="158"/>
      <c r="F267" s="158"/>
      <c r="G267" s="158"/>
    </row>
    <row r="268" spans="1:7" x14ac:dyDescent="0.2">
      <c r="A268" s="163" t="s">
        <v>1460</v>
      </c>
      <c r="D268" s="158"/>
      <c r="E268" s="158"/>
      <c r="F268" s="158"/>
      <c r="G268" s="158"/>
    </row>
    <row r="269" spans="1:7" x14ac:dyDescent="0.2">
      <c r="A269" s="163" t="s">
        <v>1461</v>
      </c>
      <c r="D269" s="158"/>
      <c r="E269" s="158"/>
      <c r="F269" s="158"/>
      <c r="G269" s="158"/>
    </row>
    <row r="270" spans="1:7" x14ac:dyDescent="0.2">
      <c r="A270" s="163" t="s">
        <v>1462</v>
      </c>
      <c r="D270" s="158"/>
      <c r="E270" s="158"/>
      <c r="F270" s="158"/>
      <c r="G270" s="158"/>
    </row>
    <row r="271" spans="1:7" x14ac:dyDescent="0.2">
      <c r="A271" s="163" t="s">
        <v>1463</v>
      </c>
      <c r="D271" s="158"/>
      <c r="E271" s="158"/>
      <c r="F271" s="158"/>
      <c r="G271" s="158"/>
    </row>
    <row r="272" spans="1:7" x14ac:dyDescent="0.2">
      <c r="A272" s="163" t="s">
        <v>1464</v>
      </c>
      <c r="D272" s="158"/>
      <c r="E272" s="158"/>
      <c r="F272" s="158"/>
      <c r="G272" s="158"/>
    </row>
    <row r="273" spans="1:7" x14ac:dyDescent="0.2">
      <c r="A273" s="163" t="s">
        <v>1465</v>
      </c>
      <c r="D273" s="158"/>
      <c r="E273" s="158"/>
      <c r="F273" s="158"/>
      <c r="G273" s="158"/>
    </row>
    <row r="274" spans="1:7" x14ac:dyDescent="0.2">
      <c r="A274" s="163" t="s">
        <v>1466</v>
      </c>
      <c r="D274" s="158"/>
      <c r="E274" s="158"/>
      <c r="F274" s="158"/>
      <c r="G274" s="158"/>
    </row>
    <row r="275" spans="1:7" x14ac:dyDescent="0.2">
      <c r="A275" s="163" t="s">
        <v>1467</v>
      </c>
      <c r="D275" s="158"/>
      <c r="E275" s="158"/>
      <c r="F275" s="158"/>
      <c r="G275" s="158"/>
    </row>
    <row r="276" spans="1:7" x14ac:dyDescent="0.2">
      <c r="A276" s="163" t="s">
        <v>1468</v>
      </c>
      <c r="D276" s="158"/>
      <c r="E276" s="158"/>
      <c r="F276" s="158"/>
      <c r="G276" s="158"/>
    </row>
    <row r="277" spans="1:7" x14ac:dyDescent="0.2">
      <c r="A277" s="163" t="s">
        <v>1469</v>
      </c>
      <c r="D277" s="158"/>
      <c r="E277" s="158"/>
      <c r="F277" s="158"/>
      <c r="G277" s="158"/>
    </row>
    <row r="278" spans="1:7" x14ac:dyDescent="0.2">
      <c r="A278" s="163" t="s">
        <v>1470</v>
      </c>
      <c r="D278" s="158"/>
      <c r="E278" s="158"/>
      <c r="F278" s="158"/>
      <c r="G278" s="158"/>
    </row>
    <row r="279" spans="1:7" x14ac:dyDescent="0.2">
      <c r="A279" s="163" t="s">
        <v>1471</v>
      </c>
      <c r="D279" s="158"/>
      <c r="E279" s="158"/>
      <c r="F279" s="158"/>
      <c r="G279" s="158"/>
    </row>
    <row r="280" spans="1:7" x14ac:dyDescent="0.2">
      <c r="A280" s="163" t="s">
        <v>1472</v>
      </c>
      <c r="D280" s="158"/>
      <c r="E280" s="158"/>
      <c r="F280" s="158"/>
      <c r="G280" s="158"/>
    </row>
    <row r="281" spans="1:7" x14ac:dyDescent="0.2">
      <c r="A281" s="163" t="s">
        <v>1473</v>
      </c>
      <c r="D281" s="158"/>
      <c r="E281" s="158"/>
      <c r="F281" s="158"/>
      <c r="G281" s="158"/>
    </row>
    <row r="282" spans="1:7" x14ac:dyDescent="0.2">
      <c r="A282" s="163" t="s">
        <v>1474</v>
      </c>
      <c r="D282" s="158"/>
      <c r="E282" s="158"/>
      <c r="F282" s="158"/>
      <c r="G282" s="158"/>
    </row>
    <row r="283" spans="1:7" x14ac:dyDescent="0.2">
      <c r="A283" s="163" t="s">
        <v>1475</v>
      </c>
      <c r="D283" s="158"/>
      <c r="E283" s="158"/>
      <c r="F283" s="158"/>
      <c r="G283" s="158"/>
    </row>
    <row r="284" spans="1:7" x14ac:dyDescent="0.2">
      <c r="A284" s="163" t="s">
        <v>1476</v>
      </c>
      <c r="D284" s="158"/>
      <c r="E284" s="158"/>
      <c r="F284" s="158"/>
      <c r="G284" s="158"/>
    </row>
    <row r="285" spans="1:7" ht="37.5" x14ac:dyDescent="0.2">
      <c r="A285" s="171"/>
      <c r="B285" s="171" t="s">
        <v>5</v>
      </c>
      <c r="C285" s="171" t="s">
        <v>318</v>
      </c>
      <c r="D285" s="171" t="s">
        <v>318</v>
      </c>
      <c r="E285" s="171"/>
      <c r="F285" s="172"/>
      <c r="G285" s="173"/>
    </row>
    <row r="286" spans="1:7" ht="12.75" x14ac:dyDescent="0.2">
      <c r="A286" s="222" t="s">
        <v>1477</v>
      </c>
      <c r="B286" s="223"/>
      <c r="C286" s="223"/>
      <c r="D286" s="223"/>
      <c r="E286" s="223"/>
      <c r="F286" s="224"/>
      <c r="G286" s="223"/>
    </row>
    <row r="287" spans="1:7" ht="12.75" x14ac:dyDescent="0.2">
      <c r="A287" s="222" t="s">
        <v>1478</v>
      </c>
      <c r="B287" s="223"/>
      <c r="C287" s="223"/>
      <c r="D287" s="223"/>
      <c r="E287" s="223"/>
      <c r="F287" s="224"/>
      <c r="G287" s="223"/>
    </row>
    <row r="288" spans="1:7" x14ac:dyDescent="0.2">
      <c r="A288" s="163" t="s">
        <v>319</v>
      </c>
      <c r="B288" s="176" t="s">
        <v>1479</v>
      </c>
      <c r="C288" s="225" t="s">
        <v>320</v>
      </c>
      <c r="D288" s="189"/>
      <c r="E288" s="189"/>
      <c r="F288" s="189"/>
      <c r="G288" s="189"/>
    </row>
    <row r="289" spans="1:7" x14ac:dyDescent="0.2">
      <c r="A289" s="163" t="s">
        <v>321</v>
      </c>
      <c r="B289" s="176" t="s">
        <v>1480</v>
      </c>
      <c r="C289" s="225" t="s">
        <v>322</v>
      </c>
      <c r="E289" s="189"/>
      <c r="F289" s="189"/>
    </row>
    <row r="290" spans="1:7" x14ac:dyDescent="0.2">
      <c r="A290" s="163" t="s">
        <v>323</v>
      </c>
      <c r="B290" s="176" t="s">
        <v>1481</v>
      </c>
      <c r="C290" s="225" t="s">
        <v>324</v>
      </c>
      <c r="D290" s="225" t="s">
        <v>325</v>
      </c>
      <c r="E290" s="226"/>
      <c r="F290" s="189"/>
      <c r="G290" s="226"/>
    </row>
    <row r="291" spans="1:7" x14ac:dyDescent="0.2">
      <c r="A291" s="163" t="s">
        <v>326</v>
      </c>
      <c r="B291" s="176" t="s">
        <v>1482</v>
      </c>
      <c r="C291" s="225" t="s">
        <v>327</v>
      </c>
    </row>
    <row r="292" spans="1:7" ht="30" x14ac:dyDescent="0.25">
      <c r="A292" s="163" t="s">
        <v>328</v>
      </c>
      <c r="B292" s="176" t="s">
        <v>1483</v>
      </c>
      <c r="C292" s="227" t="s">
        <v>329</v>
      </c>
      <c r="D292" s="225" t="s">
        <v>330</v>
      </c>
      <c r="E292" s="226" t="s">
        <v>331</v>
      </c>
      <c r="F292" s="225" t="str">
        <f ca="1">IF(ISREF(INDIRECT("'B2. HTT Public Sector Assets'!A1")),ROW(#REF!)&amp; " for Public Sector Assets","")</f>
        <v/>
      </c>
      <c r="G292" s="226"/>
    </row>
    <row r="293" spans="1:7" ht="30" x14ac:dyDescent="0.2">
      <c r="A293" s="163" t="s">
        <v>332</v>
      </c>
      <c r="B293" s="176" t="s">
        <v>1484</v>
      </c>
      <c r="C293" s="225" t="s">
        <v>333</v>
      </c>
      <c r="D293" s="225" t="s">
        <v>334</v>
      </c>
      <c r="E293" s="163" t="s">
        <v>335</v>
      </c>
    </row>
    <row r="294" spans="1:7" x14ac:dyDescent="0.2">
      <c r="A294" s="163" t="s">
        <v>336</v>
      </c>
      <c r="B294" s="176" t="s">
        <v>1485</v>
      </c>
      <c r="C294" s="225" t="s">
        <v>337</v>
      </c>
      <c r="F294" s="226"/>
    </row>
    <row r="295" spans="1:7" x14ac:dyDescent="0.2">
      <c r="A295" s="163" t="s">
        <v>338</v>
      </c>
      <c r="B295" s="176" t="s">
        <v>1486</v>
      </c>
      <c r="C295" s="225" t="s">
        <v>339</v>
      </c>
      <c r="E295" s="226"/>
      <c r="F295" s="226"/>
    </row>
    <row r="296" spans="1:7" x14ac:dyDescent="0.2">
      <c r="A296" s="163" t="s">
        <v>340</v>
      </c>
      <c r="B296" s="176" t="s">
        <v>1487</v>
      </c>
      <c r="C296" s="225" t="s">
        <v>341</v>
      </c>
      <c r="E296" s="226"/>
      <c r="F296" s="226"/>
    </row>
    <row r="297" spans="1:7" ht="30" x14ac:dyDescent="0.2">
      <c r="A297" s="163" t="s">
        <v>342</v>
      </c>
      <c r="B297" s="163" t="s">
        <v>343</v>
      </c>
      <c r="C297" s="225" t="s">
        <v>344</v>
      </c>
      <c r="E297" s="226"/>
    </row>
    <row r="298" spans="1:7" x14ac:dyDescent="0.2">
      <c r="A298" s="163" t="s">
        <v>345</v>
      </c>
      <c r="B298" s="176" t="s">
        <v>1488</v>
      </c>
      <c r="C298" s="225" t="s">
        <v>346</v>
      </c>
      <c r="E298" s="226"/>
    </row>
    <row r="299" spans="1:7" x14ac:dyDescent="0.2">
      <c r="A299" s="163" t="s">
        <v>347</v>
      </c>
      <c r="B299" s="176" t="s">
        <v>1489</v>
      </c>
      <c r="C299" s="225" t="s">
        <v>348</v>
      </c>
      <c r="E299" s="226"/>
    </row>
    <row r="300" spans="1:7" x14ac:dyDescent="0.2">
      <c r="A300" s="163" t="s">
        <v>349</v>
      </c>
      <c r="B300" s="176" t="s">
        <v>1490</v>
      </c>
      <c r="C300" s="225" t="s">
        <v>350</v>
      </c>
      <c r="D300" s="225" t="s">
        <v>351</v>
      </c>
      <c r="E300" s="226"/>
    </row>
    <row r="301" spans="1:7" x14ac:dyDescent="0.2">
      <c r="A301" s="163" t="s">
        <v>352</v>
      </c>
      <c r="B301" s="176"/>
      <c r="C301" s="225"/>
      <c r="D301" s="225"/>
      <c r="E301" s="226"/>
    </row>
    <row r="302" spans="1:7" x14ac:dyDescent="0.2">
      <c r="A302" s="163" t="s">
        <v>353</v>
      </c>
      <c r="B302" s="176"/>
      <c r="C302" s="225"/>
      <c r="D302" s="225"/>
      <c r="E302" s="226"/>
    </row>
    <row r="303" spans="1:7" x14ac:dyDescent="0.2">
      <c r="A303" s="163" t="s">
        <v>354</v>
      </c>
      <c r="B303" s="176"/>
      <c r="C303" s="225"/>
      <c r="D303" s="225"/>
      <c r="E303" s="226"/>
    </row>
    <row r="304" spans="1:7" x14ac:dyDescent="0.2">
      <c r="A304" s="163" t="s">
        <v>355</v>
      </c>
      <c r="B304" s="176"/>
      <c r="C304" s="225"/>
      <c r="D304" s="225"/>
      <c r="E304" s="226"/>
    </row>
    <row r="305" spans="1:7" x14ac:dyDescent="0.2">
      <c r="A305" s="163" t="s">
        <v>356</v>
      </c>
      <c r="B305" s="176"/>
      <c r="C305" s="225"/>
      <c r="D305" s="225"/>
      <c r="E305" s="226"/>
    </row>
    <row r="306" spans="1:7" x14ac:dyDescent="0.2">
      <c r="A306" s="163" t="s">
        <v>357</v>
      </c>
      <c r="B306" s="176"/>
      <c r="C306" s="225"/>
      <c r="D306" s="225"/>
      <c r="E306" s="226"/>
    </row>
    <row r="307" spans="1:7" x14ac:dyDescent="0.2">
      <c r="A307" s="163" t="s">
        <v>358</v>
      </c>
      <c r="B307" s="176"/>
      <c r="C307" s="225"/>
      <c r="D307" s="225"/>
      <c r="E307" s="226"/>
    </row>
    <row r="308" spans="1:7" x14ac:dyDescent="0.2">
      <c r="A308" s="163" t="s">
        <v>359</v>
      </c>
      <c r="B308" s="176"/>
      <c r="C308" s="225"/>
      <c r="D308" s="225"/>
      <c r="E308" s="226"/>
    </row>
    <row r="309" spans="1:7" x14ac:dyDescent="0.2">
      <c r="A309" s="163" t="s">
        <v>360</v>
      </c>
      <c r="B309" s="176"/>
      <c r="C309" s="225"/>
      <c r="D309" s="225"/>
      <c r="E309" s="226"/>
    </row>
    <row r="310" spans="1:7" x14ac:dyDescent="0.2">
      <c r="A310" s="163" t="s">
        <v>361</v>
      </c>
    </row>
    <row r="311" spans="1:7" ht="37.5" x14ac:dyDescent="0.2">
      <c r="A311" s="172"/>
      <c r="B311" s="171" t="s">
        <v>362</v>
      </c>
      <c r="C311" s="172"/>
      <c r="D311" s="172"/>
      <c r="E311" s="172"/>
      <c r="F311" s="172"/>
      <c r="G311" s="173"/>
    </row>
    <row r="312" spans="1:7" x14ac:dyDescent="0.2">
      <c r="A312" s="163" t="s">
        <v>363</v>
      </c>
      <c r="B312" s="185" t="s">
        <v>364</v>
      </c>
      <c r="C312" s="163">
        <v>0</v>
      </c>
    </row>
    <row r="313" spans="1:7" x14ac:dyDescent="0.2">
      <c r="A313" s="163" t="s">
        <v>365</v>
      </c>
      <c r="B313" s="185"/>
      <c r="C313" s="225"/>
    </row>
    <row r="314" spans="1:7" x14ac:dyDescent="0.2">
      <c r="A314" s="163" t="s">
        <v>366</v>
      </c>
      <c r="B314" s="185"/>
      <c r="C314" s="225"/>
    </row>
    <row r="315" spans="1:7" x14ac:dyDescent="0.2">
      <c r="A315" s="163" t="s">
        <v>367</v>
      </c>
      <c r="B315" s="185"/>
      <c r="C315" s="225"/>
    </row>
    <row r="316" spans="1:7" x14ac:dyDescent="0.2">
      <c r="A316" s="163" t="s">
        <v>368</v>
      </c>
      <c r="B316" s="185"/>
      <c r="C316" s="225"/>
    </row>
    <row r="317" spans="1:7" x14ac:dyDescent="0.2">
      <c r="A317" s="163" t="s">
        <v>369</v>
      </c>
      <c r="B317" s="185"/>
      <c r="C317" s="225"/>
    </row>
    <row r="318" spans="1:7" x14ac:dyDescent="0.2">
      <c r="A318" s="163" t="s">
        <v>370</v>
      </c>
      <c r="B318" s="185"/>
      <c r="C318" s="225"/>
    </row>
    <row r="319" spans="1:7" ht="18.75" x14ac:dyDescent="0.2">
      <c r="A319" s="172"/>
      <c r="B319" s="171" t="s">
        <v>371</v>
      </c>
      <c r="C319" s="172"/>
      <c r="D319" s="172"/>
      <c r="E319" s="172"/>
      <c r="F319" s="172"/>
      <c r="G319" s="173"/>
    </row>
    <row r="320" spans="1:7" x14ac:dyDescent="0.2">
      <c r="A320" s="180"/>
      <c r="B320" s="181" t="s">
        <v>372</v>
      </c>
      <c r="C320" s="180"/>
      <c r="D320" s="180"/>
      <c r="E320" s="182"/>
      <c r="F320" s="183"/>
      <c r="G320" s="183"/>
    </row>
    <row r="321" spans="1:3" x14ac:dyDescent="0.2">
      <c r="A321" s="163" t="s">
        <v>373</v>
      </c>
      <c r="B321" s="176" t="s">
        <v>374</v>
      </c>
      <c r="C321" s="176"/>
    </row>
    <row r="322" spans="1:3" x14ac:dyDescent="0.2">
      <c r="A322" s="163" t="s">
        <v>375</v>
      </c>
      <c r="B322" s="176" t="s">
        <v>1491</v>
      </c>
      <c r="C322" s="176"/>
    </row>
    <row r="323" spans="1:3" x14ac:dyDescent="0.2">
      <c r="A323" s="163" t="s">
        <v>376</v>
      </c>
      <c r="B323" s="176" t="s">
        <v>377</v>
      </c>
      <c r="C323" s="176"/>
    </row>
    <row r="324" spans="1:3" x14ac:dyDescent="0.2">
      <c r="A324" s="163" t="s">
        <v>378</v>
      </c>
      <c r="B324" s="176" t="s">
        <v>379</v>
      </c>
    </row>
    <row r="325" spans="1:3" x14ac:dyDescent="0.2">
      <c r="A325" s="163" t="s">
        <v>380</v>
      </c>
      <c r="B325" s="176" t="s">
        <v>381</v>
      </c>
    </row>
    <row r="326" spans="1:3" x14ac:dyDescent="0.2">
      <c r="A326" s="163" t="s">
        <v>382</v>
      </c>
      <c r="B326" s="176" t="s">
        <v>792</v>
      </c>
    </row>
    <row r="327" spans="1:3" x14ac:dyDescent="0.2">
      <c r="A327" s="163" t="s">
        <v>383</v>
      </c>
      <c r="B327" s="176" t="s">
        <v>384</v>
      </c>
    </row>
    <row r="328" spans="1:3" x14ac:dyDescent="0.2">
      <c r="A328" s="163" t="s">
        <v>385</v>
      </c>
      <c r="B328" s="176" t="s">
        <v>386</v>
      </c>
    </row>
    <row r="329" spans="1:3" x14ac:dyDescent="0.2">
      <c r="A329" s="163" t="s">
        <v>387</v>
      </c>
      <c r="B329" s="176" t="s">
        <v>1492</v>
      </c>
    </row>
    <row r="330" spans="1:3" x14ac:dyDescent="0.2">
      <c r="A330" s="163" t="s">
        <v>388</v>
      </c>
      <c r="B330" s="196" t="s">
        <v>389</v>
      </c>
    </row>
    <row r="331" spans="1:3" x14ac:dyDescent="0.2">
      <c r="A331" s="163" t="s">
        <v>390</v>
      </c>
      <c r="B331" s="196" t="s">
        <v>389</v>
      </c>
    </row>
    <row r="332" spans="1:3" x14ac:dyDescent="0.2">
      <c r="A332" s="163" t="s">
        <v>391</v>
      </c>
      <c r="B332" s="196" t="s">
        <v>389</v>
      </c>
    </row>
    <row r="333" spans="1:3" x14ac:dyDescent="0.2">
      <c r="A333" s="163" t="s">
        <v>392</v>
      </c>
      <c r="B333" s="196" t="s">
        <v>389</v>
      </c>
    </row>
    <row r="334" spans="1:3" x14ac:dyDescent="0.2">
      <c r="A334" s="163" t="s">
        <v>393</v>
      </c>
      <c r="B334" s="196" t="s">
        <v>389</v>
      </c>
    </row>
    <row r="335" spans="1:3" x14ac:dyDescent="0.2">
      <c r="A335" s="163" t="s">
        <v>394</v>
      </c>
      <c r="B335" s="196" t="s">
        <v>389</v>
      </c>
    </row>
    <row r="336" spans="1:3" x14ac:dyDescent="0.2">
      <c r="A336" s="163" t="s">
        <v>395</v>
      </c>
      <c r="B336" s="196" t="s">
        <v>389</v>
      </c>
    </row>
    <row r="337" spans="1:2" x14ac:dyDescent="0.2">
      <c r="A337" s="163" t="s">
        <v>396</v>
      </c>
      <c r="B337" s="196" t="s">
        <v>389</v>
      </c>
    </row>
    <row r="338" spans="1:2" x14ac:dyDescent="0.2">
      <c r="A338" s="163" t="s">
        <v>397</v>
      </c>
      <c r="B338" s="196" t="s">
        <v>389</v>
      </c>
    </row>
    <row r="339" spans="1:2" x14ac:dyDescent="0.2">
      <c r="A339" s="163" t="s">
        <v>398</v>
      </c>
      <c r="B339" s="196" t="s">
        <v>389</v>
      </c>
    </row>
    <row r="340" spans="1:2" x14ac:dyDescent="0.2">
      <c r="A340" s="163" t="s">
        <v>399</v>
      </c>
      <c r="B340" s="196" t="s">
        <v>389</v>
      </c>
    </row>
    <row r="341" spans="1:2" x14ac:dyDescent="0.2">
      <c r="A341" s="163" t="s">
        <v>400</v>
      </c>
      <c r="B341" s="196" t="s">
        <v>389</v>
      </c>
    </row>
    <row r="342" spans="1:2" x14ac:dyDescent="0.2">
      <c r="A342" s="163" t="s">
        <v>401</v>
      </c>
      <c r="B342" s="196" t="s">
        <v>389</v>
      </c>
    </row>
    <row r="343" spans="1:2" x14ac:dyDescent="0.2">
      <c r="A343" s="163" t="s">
        <v>402</v>
      </c>
      <c r="B343" s="196" t="s">
        <v>389</v>
      </c>
    </row>
    <row r="344" spans="1:2" x14ac:dyDescent="0.2">
      <c r="A344" s="163" t="s">
        <v>403</v>
      </c>
      <c r="B344" s="196" t="s">
        <v>389</v>
      </c>
    </row>
    <row r="345" spans="1:2" x14ac:dyDescent="0.2">
      <c r="A345" s="163" t="s">
        <v>404</v>
      </c>
      <c r="B345" s="196" t="s">
        <v>389</v>
      </c>
    </row>
    <row r="346" spans="1:2" x14ac:dyDescent="0.2">
      <c r="A346" s="163" t="s">
        <v>405</v>
      </c>
      <c r="B346" s="196" t="s">
        <v>389</v>
      </c>
    </row>
    <row r="347" spans="1:2" x14ac:dyDescent="0.2">
      <c r="A347" s="163" t="s">
        <v>406</v>
      </c>
      <c r="B347" s="196" t="s">
        <v>389</v>
      </c>
    </row>
    <row r="348" spans="1:2" x14ac:dyDescent="0.2">
      <c r="A348" s="163" t="s">
        <v>407</v>
      </c>
      <c r="B348" s="196" t="s">
        <v>389</v>
      </c>
    </row>
    <row r="349" spans="1:2" x14ac:dyDescent="0.2">
      <c r="A349" s="163" t="s">
        <v>408</v>
      </c>
      <c r="B349" s="196" t="s">
        <v>389</v>
      </c>
    </row>
    <row r="350" spans="1:2" x14ac:dyDescent="0.2">
      <c r="A350" s="163" t="s">
        <v>409</v>
      </c>
      <c r="B350" s="196" t="s">
        <v>389</v>
      </c>
    </row>
    <row r="351" spans="1:2" x14ac:dyDescent="0.2">
      <c r="A351" s="163" t="s">
        <v>410</v>
      </c>
      <c r="B351" s="196" t="s">
        <v>389</v>
      </c>
    </row>
    <row r="352" spans="1:2" x14ac:dyDescent="0.2">
      <c r="A352" s="163" t="s">
        <v>411</v>
      </c>
      <c r="B352" s="196" t="s">
        <v>389</v>
      </c>
    </row>
    <row r="353" spans="1:2" x14ac:dyDescent="0.2">
      <c r="A353" s="163" t="s">
        <v>412</v>
      </c>
      <c r="B353" s="196" t="s">
        <v>389</v>
      </c>
    </row>
    <row r="354" spans="1:2" x14ac:dyDescent="0.2">
      <c r="A354" s="163" t="s">
        <v>413</v>
      </c>
      <c r="B354" s="196" t="s">
        <v>389</v>
      </c>
    </row>
    <row r="355" spans="1:2" x14ac:dyDescent="0.2">
      <c r="A355" s="163" t="s">
        <v>414</v>
      </c>
      <c r="B355" s="196" t="s">
        <v>389</v>
      </c>
    </row>
    <row r="356" spans="1:2" x14ac:dyDescent="0.2">
      <c r="A356" s="163" t="s">
        <v>415</v>
      </c>
      <c r="B356" s="196" t="s">
        <v>389</v>
      </c>
    </row>
    <row r="357" spans="1:2" x14ac:dyDescent="0.2">
      <c r="A357" s="163" t="s">
        <v>416</v>
      </c>
      <c r="B357" s="196" t="s">
        <v>389</v>
      </c>
    </row>
    <row r="358" spans="1:2" x14ac:dyDescent="0.2">
      <c r="A358" s="163" t="s">
        <v>417</v>
      </c>
      <c r="B358" s="196" t="s">
        <v>389</v>
      </c>
    </row>
    <row r="359" spans="1:2" x14ac:dyDescent="0.2">
      <c r="A359" s="163" t="s">
        <v>418</v>
      </c>
      <c r="B359" s="196" t="s">
        <v>389</v>
      </c>
    </row>
    <row r="360" spans="1:2" x14ac:dyDescent="0.2">
      <c r="A360" s="163" t="s">
        <v>419</v>
      </c>
      <c r="B360" s="196" t="s">
        <v>389</v>
      </c>
    </row>
    <row r="361" spans="1:2" x14ac:dyDescent="0.2">
      <c r="A361" s="163" t="s">
        <v>420</v>
      </c>
      <c r="B361" s="196" t="s">
        <v>389</v>
      </c>
    </row>
    <row r="362" spans="1:2" x14ac:dyDescent="0.2">
      <c r="A362" s="163" t="s">
        <v>421</v>
      </c>
      <c r="B362" s="196" t="s">
        <v>389</v>
      </c>
    </row>
    <row r="363" spans="1:2" x14ac:dyDescent="0.2">
      <c r="A363" s="163" t="s">
        <v>422</v>
      </c>
      <c r="B363" s="196" t="s">
        <v>389</v>
      </c>
    </row>
    <row r="364" spans="1:2" x14ac:dyDescent="0.2">
      <c r="A364" s="163" t="s">
        <v>423</v>
      </c>
      <c r="B364" s="196" t="s">
        <v>389</v>
      </c>
    </row>
    <row r="365" spans="1:2" x14ac:dyDescent="0.2">
      <c r="A365" s="163" t="s">
        <v>424</v>
      </c>
      <c r="B365" s="196" t="s">
        <v>389</v>
      </c>
    </row>
    <row r="369" spans="1:7" ht="12.75" x14ac:dyDescent="0.2">
      <c r="A369" s="186"/>
      <c r="B369" s="186"/>
      <c r="C369" s="186"/>
      <c r="D369" s="186"/>
      <c r="E369" s="186"/>
      <c r="F369" s="186"/>
      <c r="G369" s="186"/>
    </row>
    <row r="370" spans="1:7" ht="12.75" x14ac:dyDescent="0.2">
      <c r="A370" s="186"/>
      <c r="B370" s="186"/>
      <c r="C370" s="186"/>
      <c r="D370" s="186"/>
      <c r="E370" s="186"/>
      <c r="F370" s="186"/>
      <c r="G370" s="186"/>
    </row>
    <row r="371" spans="1:7" ht="12.75" x14ac:dyDescent="0.2">
      <c r="A371" s="186"/>
      <c r="B371" s="186"/>
      <c r="C371" s="186"/>
      <c r="D371" s="186"/>
      <c r="E371" s="186"/>
      <c r="F371" s="186"/>
      <c r="G371" s="186"/>
    </row>
    <row r="372" spans="1:7" ht="12.75" x14ac:dyDescent="0.2">
      <c r="A372" s="186"/>
      <c r="B372" s="186"/>
      <c r="C372" s="186"/>
      <c r="D372" s="186"/>
      <c r="E372" s="186"/>
      <c r="F372" s="186"/>
      <c r="G372" s="186"/>
    </row>
    <row r="373" spans="1:7" ht="12.75" x14ac:dyDescent="0.2">
      <c r="A373" s="186"/>
      <c r="B373" s="186"/>
      <c r="C373" s="186"/>
      <c r="D373" s="186"/>
      <c r="E373" s="186"/>
      <c r="F373" s="186"/>
      <c r="G373" s="186"/>
    </row>
    <row r="374" spans="1:7" ht="12.75" x14ac:dyDescent="0.2">
      <c r="A374" s="186"/>
      <c r="B374" s="186"/>
      <c r="C374" s="186"/>
      <c r="D374" s="186"/>
      <c r="E374" s="186"/>
      <c r="F374" s="186"/>
      <c r="G374" s="186"/>
    </row>
    <row r="375" spans="1:7" ht="12.75" x14ac:dyDescent="0.2">
      <c r="A375" s="186"/>
      <c r="B375" s="186"/>
      <c r="C375" s="186"/>
      <c r="D375" s="186"/>
      <c r="E375" s="186"/>
      <c r="F375" s="186"/>
      <c r="G375" s="186"/>
    </row>
    <row r="376" spans="1:7" ht="12.75" x14ac:dyDescent="0.2">
      <c r="A376" s="186"/>
      <c r="B376" s="186"/>
      <c r="C376" s="186"/>
      <c r="D376" s="186"/>
      <c r="E376" s="186"/>
      <c r="F376" s="186"/>
      <c r="G376" s="186"/>
    </row>
    <row r="377" spans="1:7" ht="12.75" x14ac:dyDescent="0.2">
      <c r="A377" s="186"/>
      <c r="B377" s="186"/>
      <c r="C377" s="186"/>
      <c r="D377" s="186"/>
      <c r="E377" s="186"/>
      <c r="F377" s="186"/>
      <c r="G377" s="186"/>
    </row>
    <row r="378" spans="1:7" ht="12.75" x14ac:dyDescent="0.2">
      <c r="A378" s="186"/>
      <c r="B378" s="186"/>
      <c r="C378" s="186"/>
      <c r="D378" s="186"/>
      <c r="E378" s="186"/>
      <c r="F378" s="186"/>
      <c r="G378" s="186"/>
    </row>
    <row r="379" spans="1:7" ht="12.75" x14ac:dyDescent="0.2">
      <c r="A379" s="186"/>
      <c r="B379" s="186"/>
      <c r="C379" s="186"/>
      <c r="D379" s="186"/>
      <c r="E379" s="186"/>
      <c r="F379" s="186"/>
      <c r="G379" s="186"/>
    </row>
    <row r="380" spans="1:7" ht="12.75" x14ac:dyDescent="0.2">
      <c r="A380" s="186"/>
      <c r="B380" s="186"/>
      <c r="C380" s="186"/>
      <c r="D380" s="186"/>
      <c r="E380" s="186"/>
      <c r="F380" s="186"/>
      <c r="G380" s="186"/>
    </row>
    <row r="381" spans="1:7" ht="12.75" x14ac:dyDescent="0.2">
      <c r="A381" s="186"/>
      <c r="B381" s="186"/>
      <c r="C381" s="186"/>
      <c r="D381" s="186"/>
      <c r="E381" s="186"/>
      <c r="F381" s="186"/>
      <c r="G381" s="186"/>
    </row>
    <row r="382" spans="1:7" ht="12.75" x14ac:dyDescent="0.2">
      <c r="A382" s="186"/>
      <c r="B382" s="186"/>
      <c r="C382" s="186"/>
      <c r="D382" s="186"/>
      <c r="E382" s="186"/>
      <c r="F382" s="186"/>
      <c r="G382" s="186"/>
    </row>
    <row r="383" spans="1:7" ht="12.75" x14ac:dyDescent="0.2">
      <c r="A383" s="186"/>
      <c r="B383" s="186"/>
      <c r="C383" s="186"/>
      <c r="D383" s="186"/>
      <c r="E383" s="186"/>
      <c r="F383" s="186"/>
      <c r="G383" s="186"/>
    </row>
    <row r="384" spans="1:7" ht="12.75" x14ac:dyDescent="0.2">
      <c r="A384" s="186"/>
      <c r="B384" s="186"/>
      <c r="C384" s="186"/>
      <c r="D384" s="186"/>
      <c r="E384" s="186"/>
      <c r="F384" s="186"/>
      <c r="G384" s="186"/>
    </row>
    <row r="385" spans="1:7" ht="12.75" x14ac:dyDescent="0.2">
      <c r="A385" s="186"/>
      <c r="B385" s="186"/>
      <c r="C385" s="186"/>
      <c r="D385" s="186"/>
      <c r="E385" s="186"/>
      <c r="F385" s="186"/>
      <c r="G385" s="186"/>
    </row>
    <row r="386" spans="1:7" ht="12.75" x14ac:dyDescent="0.2">
      <c r="A386" s="186"/>
      <c r="B386" s="186"/>
      <c r="C386" s="186"/>
      <c r="D386" s="186"/>
      <c r="E386" s="186"/>
      <c r="F386" s="186"/>
      <c r="G386" s="186"/>
    </row>
    <row r="387" spans="1:7" ht="12.75" x14ac:dyDescent="0.2">
      <c r="A387" s="186"/>
      <c r="B387" s="186"/>
      <c r="C387" s="186"/>
      <c r="D387" s="186"/>
      <c r="E387" s="186"/>
      <c r="F387" s="186"/>
      <c r="G387" s="186"/>
    </row>
    <row r="388" spans="1:7" ht="12.75" x14ac:dyDescent="0.2">
      <c r="A388" s="186"/>
      <c r="B388" s="186"/>
      <c r="C388" s="186"/>
      <c r="D388" s="186"/>
      <c r="E388" s="186"/>
      <c r="F388" s="186"/>
      <c r="G388" s="186"/>
    </row>
    <row r="389" spans="1:7" ht="12.75" x14ac:dyDescent="0.2">
      <c r="A389" s="186"/>
      <c r="B389" s="186"/>
      <c r="C389" s="186"/>
      <c r="D389" s="186"/>
      <c r="E389" s="186"/>
      <c r="F389" s="186"/>
      <c r="G389" s="186"/>
    </row>
    <row r="390" spans="1:7" ht="12.75" x14ac:dyDescent="0.2">
      <c r="A390" s="186"/>
      <c r="B390" s="186"/>
      <c r="C390" s="186"/>
      <c r="D390" s="186"/>
      <c r="E390" s="186"/>
      <c r="F390" s="186"/>
      <c r="G390" s="186"/>
    </row>
    <row r="391" spans="1:7" ht="12.75" x14ac:dyDescent="0.2">
      <c r="A391" s="186"/>
      <c r="B391" s="186"/>
      <c r="C391" s="186"/>
      <c r="D391" s="186"/>
      <c r="E391" s="186"/>
      <c r="F391" s="186"/>
      <c r="G391" s="186"/>
    </row>
    <row r="392" spans="1:7" ht="12.75" x14ac:dyDescent="0.2">
      <c r="A392" s="186"/>
      <c r="B392" s="186"/>
      <c r="C392" s="186"/>
      <c r="D392" s="186"/>
      <c r="E392" s="186"/>
      <c r="F392" s="186"/>
      <c r="G392" s="186"/>
    </row>
    <row r="393" spans="1:7" ht="12.75" x14ac:dyDescent="0.2">
      <c r="A393" s="186"/>
      <c r="B393" s="186"/>
      <c r="C393" s="186"/>
      <c r="D393" s="186"/>
      <c r="E393" s="186"/>
      <c r="F393" s="186"/>
      <c r="G393" s="186"/>
    </row>
    <row r="394" spans="1:7" ht="12.75" x14ac:dyDescent="0.2">
      <c r="A394" s="186"/>
      <c r="B394" s="186"/>
      <c r="C394" s="186"/>
      <c r="D394" s="186"/>
      <c r="E394" s="186"/>
      <c r="F394" s="186"/>
      <c r="G394" s="186"/>
    </row>
    <row r="395" spans="1:7" ht="12.75" x14ac:dyDescent="0.2">
      <c r="A395" s="186"/>
      <c r="B395" s="186"/>
      <c r="C395" s="186"/>
      <c r="D395" s="186"/>
      <c r="E395" s="186"/>
      <c r="F395" s="186"/>
      <c r="G395" s="186"/>
    </row>
    <row r="396" spans="1:7" ht="12.75" x14ac:dyDescent="0.2">
      <c r="A396" s="186"/>
      <c r="B396" s="186"/>
      <c r="C396" s="186"/>
      <c r="D396" s="186"/>
      <c r="E396" s="186"/>
      <c r="F396" s="186"/>
      <c r="G396" s="186"/>
    </row>
    <row r="397" spans="1:7" ht="12.75" x14ac:dyDescent="0.2">
      <c r="A397" s="186"/>
      <c r="B397" s="186"/>
      <c r="C397" s="186"/>
      <c r="D397" s="186"/>
      <c r="E397" s="186"/>
      <c r="F397" s="186"/>
      <c r="G397" s="186"/>
    </row>
    <row r="398" spans="1:7" ht="12.75" x14ac:dyDescent="0.2">
      <c r="A398" s="186"/>
      <c r="B398" s="186"/>
      <c r="C398" s="186"/>
      <c r="D398" s="186"/>
      <c r="E398" s="186"/>
      <c r="F398" s="186"/>
      <c r="G398" s="186"/>
    </row>
    <row r="399" spans="1:7" ht="12.75" x14ac:dyDescent="0.2">
      <c r="A399" s="186"/>
      <c r="B399" s="186"/>
      <c r="C399" s="186"/>
      <c r="D399" s="186"/>
      <c r="E399" s="186"/>
      <c r="F399" s="186"/>
      <c r="G399" s="186"/>
    </row>
    <row r="400" spans="1:7" ht="12.75" x14ac:dyDescent="0.2">
      <c r="A400" s="186"/>
      <c r="B400" s="186"/>
      <c r="C400" s="186"/>
      <c r="D400" s="186"/>
      <c r="E400" s="186"/>
      <c r="F400" s="186"/>
      <c r="G400" s="186"/>
    </row>
    <row r="401" spans="1:7" ht="12.75" x14ac:dyDescent="0.2">
      <c r="A401" s="186"/>
      <c r="B401" s="186"/>
      <c r="C401" s="186"/>
      <c r="D401" s="186"/>
      <c r="E401" s="186"/>
      <c r="F401" s="186"/>
      <c r="G401" s="186"/>
    </row>
    <row r="402" spans="1:7" ht="12.75" x14ac:dyDescent="0.2">
      <c r="A402" s="186"/>
      <c r="B402" s="186"/>
      <c r="C402" s="186"/>
      <c r="D402" s="186"/>
      <c r="E402" s="186"/>
      <c r="F402" s="186"/>
      <c r="G402" s="186"/>
    </row>
    <row r="403" spans="1:7" ht="12.75" x14ac:dyDescent="0.2">
      <c r="A403" s="186"/>
      <c r="B403" s="186"/>
      <c r="C403" s="186"/>
      <c r="D403" s="186"/>
      <c r="E403" s="186"/>
      <c r="F403" s="186"/>
      <c r="G403" s="186"/>
    </row>
    <row r="404" spans="1:7" ht="12.75" x14ac:dyDescent="0.2">
      <c r="A404" s="186"/>
      <c r="B404" s="186"/>
      <c r="C404" s="186"/>
      <c r="D404" s="186"/>
      <c r="E404" s="186"/>
      <c r="F404" s="186"/>
      <c r="G404" s="186"/>
    </row>
    <row r="405" spans="1:7" ht="12.75" x14ac:dyDescent="0.2">
      <c r="A405" s="186"/>
      <c r="B405" s="186"/>
      <c r="C405" s="186"/>
      <c r="D405" s="186"/>
      <c r="E405" s="186"/>
      <c r="F405" s="186"/>
      <c r="G405" s="186"/>
    </row>
    <row r="406" spans="1:7" ht="12.75" x14ac:dyDescent="0.2">
      <c r="A406" s="186"/>
      <c r="B406" s="186"/>
      <c r="C406" s="186"/>
      <c r="D406" s="186"/>
      <c r="E406" s="186"/>
      <c r="F406" s="186"/>
      <c r="G406" s="186"/>
    </row>
    <row r="407" spans="1:7" ht="12.75" x14ac:dyDescent="0.2">
      <c r="A407" s="186"/>
      <c r="B407" s="186"/>
      <c r="C407" s="186"/>
      <c r="D407" s="186"/>
      <c r="E407" s="186"/>
      <c r="F407" s="186"/>
      <c r="G407" s="186"/>
    </row>
    <row r="408" spans="1:7" ht="12.75" x14ac:dyDescent="0.2">
      <c r="A408" s="186"/>
      <c r="B408" s="186"/>
      <c r="C408" s="186"/>
      <c r="D408" s="186"/>
      <c r="E408" s="186"/>
      <c r="F408" s="186"/>
      <c r="G408" s="186"/>
    </row>
    <row r="409" spans="1:7" ht="12.75" x14ac:dyDescent="0.2">
      <c r="A409" s="186"/>
      <c r="B409" s="186"/>
      <c r="C409" s="186"/>
      <c r="D409" s="186"/>
      <c r="E409" s="186"/>
      <c r="F409" s="186"/>
      <c r="G409" s="186"/>
    </row>
    <row r="410" spans="1:7" ht="12.75" x14ac:dyDescent="0.2">
      <c r="A410" s="186"/>
      <c r="B410" s="186"/>
      <c r="C410" s="186"/>
      <c r="D410" s="186"/>
      <c r="E410" s="186"/>
      <c r="F410" s="186"/>
      <c r="G410" s="186"/>
    </row>
    <row r="411" spans="1:7" ht="12.75" x14ac:dyDescent="0.2">
      <c r="A411" s="186"/>
      <c r="B411" s="186"/>
      <c r="C411" s="186"/>
      <c r="D411" s="186"/>
      <c r="E411" s="186"/>
      <c r="F411" s="186"/>
      <c r="G411" s="186"/>
    </row>
    <row r="412" spans="1:7" ht="12.75" x14ac:dyDescent="0.2">
      <c r="A412" s="186"/>
      <c r="B412" s="186"/>
      <c r="C412" s="186"/>
      <c r="D412" s="186"/>
      <c r="E412" s="186"/>
      <c r="F412" s="186"/>
      <c r="G412" s="186"/>
    </row>
    <row r="413" spans="1:7" ht="12.75" x14ac:dyDescent="0.2">
      <c r="A413" s="186"/>
      <c r="B413" s="186"/>
      <c r="C413" s="186"/>
      <c r="D413" s="186"/>
      <c r="E413" s="186"/>
      <c r="F413" s="186"/>
      <c r="G413" s="186"/>
    </row>
  </sheetData>
  <protectedRanges>
    <protectedRange sqref="B313:D318 F313:G318" name="Range12"/>
    <protectedRange sqref="B209:C215 F209:G215 B221:C227 C229 C231:C238 B234:B238 B243:C284 C240:C241" name="Range10"/>
    <protectedRange sqref="B168:D172 F168:G172 D164:D166" name="Range8"/>
    <protectedRange sqref="B101:D110 F101:G110 B156 F130:G136 F156:G162 B128:B136" name="Range6"/>
    <protectedRange sqref="B18:B25" name="Basic Facts 2"/>
    <protectedRange sqref="C14:C25" name="Basic facts"/>
    <protectedRange sqref="B30:B35 C27:C35" name="Regulatory Sumary"/>
    <protectedRange sqref="C3 B18:B25 C14:C25 C27:C35 B30:B35 F48:G51 B59:D64 F59:G64 B78:D87 F66:G76 F78:G87 B40:B43 C38:C43 B48:D51 C45:G45 B46:G47 C53:D57 F53:G57 C66:D66 C70:D76 C89:D89 C93:D99 C112:D136 C138:D162 C164:C166 C174:C178 C193:C207 C217:C219" name="HTT General"/>
    <protectedRange sqref="B157:B162" name="Range7"/>
    <protectedRange sqref="B180:D191 F180:G191" name="Range9"/>
    <protectedRange sqref="C312 B321:G365" name="Range11"/>
    <protectedRange sqref="B48:G51 B46:B47" name="Range13"/>
  </protectedRanges>
  <hyperlinks>
    <hyperlink ref="B6" location="'A. HTT General'!B13" display="1. Basic Facts" xr:uid="{7C0DBD8E-7CE7-437F-AB77-A5ACC7855E64}"/>
    <hyperlink ref="B7" location="'A. HTT General'!B26" display="2. Regulatory Summary" xr:uid="{1D9819D5-0A39-4A5E-B7C9-AAD3728E4395}"/>
    <hyperlink ref="B8" location="'A. HTT General'!B36" display="3. General Cover Pool / Covered Bond Information" xr:uid="{12A2114C-4A59-4387-95A5-CF55B6429E77}"/>
    <hyperlink ref="B9" location="'A. HTT General'!B285" display="4. References to Capital Requirements Regulation (CRR) 129(7)" xr:uid="{3104FF19-F357-4D5C-80F8-3284BF54A10B}"/>
    <hyperlink ref="B11" location="'A. HTT General'!B319" display="6. Other relevant information" xr:uid="{E8B5CC14-B102-410B-9FFC-26A00D360683}"/>
    <hyperlink ref="B27" r:id="rId1" display="UCITS Compliance" xr:uid="{2E1A6ABC-E819-4477-BE37-249862FCA19E}"/>
    <hyperlink ref="B28" r:id="rId2" xr:uid="{C8C948DB-3367-4D9D-9339-0987BDDEF204}"/>
    <hyperlink ref="B29" r:id="rId3" xr:uid="{A46CCFE5-02D1-4E49-ACD5-85B0269F4B7B}"/>
    <hyperlink ref="B10" location="'A. HTT General'!B311" display="5. References to Capital Requirements Regulation (CRR) 129(1)" xr:uid="{33DEB884-81E2-42F9-BF7C-0A27E27BF809}"/>
    <hyperlink ref="C229" r:id="rId4" xr:uid="{4225F589-A883-4560-8BE5-BE22BD17F696}"/>
    <hyperlink ref="D293" location="'B2. HTT Public Sector Assets'!B129" display="'B2. HTT Public Sector Assets'!B129" xr:uid="{8F382585-F150-441D-A7CC-7CBFEC6F67DC}"/>
    <hyperlink ref="F292" location="'B2. HTT Public Sector Assets'!A18" display="'B2. HTT Public Sector Assets'!A18" xr:uid="{2963AA34-7E69-4A57-850A-42664458F8BD}"/>
    <hyperlink ref="D292" location="'B1. HTT Mortgage Assets'!B287" display="'B1. HTT Mortgage Assets'!B287" xr:uid="{CCCDE583-2412-4767-B941-224FB38D6501}"/>
    <hyperlink ref="D300" location="'B2. HTT Public Sector Assets'!B166" display="'B2. HTT Public Sector Assets'!B166" xr:uid="{4ADF0ACB-1EFE-4C7B-803D-B75A6D727B0A}"/>
    <hyperlink ref="D290" location="'B2. HTT Public Sector Assets'!B48" display="'B2. HTT Public Sector Assets'!B48" xr:uid="{B6828C6C-CA4E-45BB-831C-DA51AFD2750B}"/>
    <hyperlink ref="C289" location="'A. HTT General'!A39" display="'A. HTT General'!A39" xr:uid="{11CBFAE0-D220-4960-8AC0-67487F16A14B}"/>
    <hyperlink ref="C290" location="'B1. HTT Mortgage Assets'!B43" display="'B1. HTT Mortgage Assets'!B43" xr:uid="{71A465AF-8F66-4A7E-84F4-4F11157EB88A}"/>
    <hyperlink ref="C291" location="'A. HTT General'!A52" display="'A. HTT General'!A52" xr:uid="{623D78B9-7E2C-477B-A166-DA78D71B401E}"/>
    <hyperlink ref="C295" location="'A. HTT General'!B163" display="'A. HTT General'!B163" xr:uid="{AB746E84-7C6C-4B0A-BBE1-005F91214177}"/>
    <hyperlink ref="C296" location="'A. HTT General'!B137" display="'A. HTT General'!B137" xr:uid="{A2DE63C7-4E9E-428E-ADDF-4B9B6113E00D}"/>
    <hyperlink ref="C297" location="'C. HTT Harmonised Glossary'!B17" display="'C. HTT Harmonised Glossary'!B17" xr:uid="{7AE4DFFC-F2B8-4954-A2AF-D63A9C7F0269}"/>
    <hyperlink ref="C298" location="'A. HTT General'!B65" display="'A. HTT General'!B65" xr:uid="{1C9A9BBE-9976-4F94-8F80-1CD4286BAE7C}"/>
    <hyperlink ref="C299" location="'A. HTT General'!B88" display="'A. HTT General'!B88" xr:uid="{2611B451-EA95-4D71-84F4-6F03FA92BF3A}"/>
    <hyperlink ref="C300" location="'B1. HTT Mortgage Assets'!B180" display="'B1. HTT Mortgage Assets'!B180" xr:uid="{C1978741-84E9-4C4C-A93E-8D38185C3ED6}"/>
    <hyperlink ref="C292" location="'B1. HTT Mortgage Assets'!B186" display="'B1. HTT Mortgage Assets'!B186" xr:uid="{4891B18C-3864-4D60-9CE8-51A7E161C33D}"/>
    <hyperlink ref="C288" location="'A. HTT General'!A38" display="'A. HTT General'!A38" xr:uid="{CA9AD49E-83CB-4031-A75A-F86D51F4E4F0}"/>
    <hyperlink ref="C294" location="'A. HTT General'!B111" display="'A. HTT General'!B111" xr:uid="{134B6157-D2DE-43C9-B6F9-789D25CDDD8C}"/>
    <hyperlink ref="C293" location="'B1. HTT Mortgage Assets'!B149" display="'B1. HTT Mortgage Assets'!B149" xr:uid="{7366282F-7E49-4156-9AF7-EF2C389EF93E}"/>
  </hyperlinks>
  <pageMargins left="0.7" right="0.7" top="0.75" bottom="0.75" header="0.3" footer="0.3"/>
  <pageSetup scale="37" orientation="portrait" r:id="rId5"/>
  <headerFooter>
    <oddFooter>&amp;R&amp;1#&amp;"Calibri"&amp;10&amp;K0000FFClassification : Internal</oddFooter>
  </headerFooter>
  <rowBreaks count="3" manualBreakCount="3">
    <brk id="110" max="16383" man="1"/>
    <brk id="229" max="16383" man="1"/>
    <brk id="31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3C315-83AF-4AC5-A44D-41631706F9D4}">
  <sheetPr>
    <tabColor theme="5" tint="-0.249977111117893"/>
  </sheetPr>
  <dimension ref="A1:G598"/>
  <sheetViews>
    <sheetView topLeftCell="A248" zoomScaleNormal="100" workbookViewId="0">
      <selection activeCell="C277" sqref="C277:C279"/>
    </sheetView>
  </sheetViews>
  <sheetFormatPr defaultRowHeight="15" x14ac:dyDescent="0.2"/>
  <cols>
    <col min="1" max="1" width="13.85546875" style="163" customWidth="1"/>
    <col min="2" max="2" width="60.85546875" style="163" customWidth="1"/>
    <col min="3" max="3" width="41" style="163" customWidth="1"/>
    <col min="4" max="4" width="40.85546875" style="163" customWidth="1"/>
    <col min="5" max="5" width="6.7109375" style="163" customWidth="1"/>
    <col min="6" max="6" width="41.5703125" style="163" customWidth="1"/>
    <col min="7" max="7" width="41.5703125" style="156" customWidth="1"/>
    <col min="8" max="16384" width="9.140625" style="158"/>
  </cols>
  <sheetData>
    <row r="1" spans="1:7" ht="31.5" x14ac:dyDescent="0.2">
      <c r="A1" s="155" t="s">
        <v>782</v>
      </c>
      <c r="B1" s="155"/>
      <c r="C1" s="156"/>
      <c r="D1" s="156"/>
      <c r="E1" s="156"/>
      <c r="F1" s="157" t="s">
        <v>1392</v>
      </c>
    </row>
    <row r="2" spans="1:7" ht="13.5" thickBot="1" x14ac:dyDescent="0.25">
      <c r="A2" s="156"/>
      <c r="B2" s="156"/>
      <c r="C2" s="156"/>
      <c r="D2" s="156"/>
      <c r="E2" s="156"/>
      <c r="F2" s="156"/>
    </row>
    <row r="3" spans="1:7" ht="19.5" thickBot="1" x14ac:dyDescent="0.25">
      <c r="A3" s="160"/>
      <c r="B3" s="161" t="s">
        <v>0</v>
      </c>
      <c r="C3" s="162" t="s">
        <v>1393</v>
      </c>
      <c r="D3" s="160"/>
      <c r="E3" s="160"/>
      <c r="F3" s="156"/>
      <c r="G3" s="160"/>
    </row>
    <row r="4" spans="1:7" ht="15.75" thickBot="1" x14ac:dyDescent="0.25"/>
    <row r="5" spans="1:7" ht="18.75" x14ac:dyDescent="0.2">
      <c r="A5" s="164"/>
      <c r="B5" s="165" t="s">
        <v>425</v>
      </c>
      <c r="C5" s="164"/>
      <c r="E5" s="166"/>
      <c r="F5" s="166"/>
    </row>
    <row r="6" spans="1:7" x14ac:dyDescent="0.2">
      <c r="B6" s="228" t="s">
        <v>426</v>
      </c>
    </row>
    <row r="7" spans="1:7" x14ac:dyDescent="0.2">
      <c r="B7" s="229" t="s">
        <v>427</v>
      </c>
    </row>
    <row r="8" spans="1:7" ht="15.75" thickBot="1" x14ac:dyDescent="0.25">
      <c r="B8" s="230" t="s">
        <v>428</v>
      </c>
    </row>
    <row r="9" spans="1:7" x14ac:dyDescent="0.2">
      <c r="B9" s="231"/>
    </row>
    <row r="10" spans="1:7" ht="37.5" x14ac:dyDescent="0.2">
      <c r="A10" s="171" t="s">
        <v>6</v>
      </c>
      <c r="B10" s="171" t="s">
        <v>426</v>
      </c>
      <c r="C10" s="172"/>
      <c r="D10" s="172"/>
      <c r="E10" s="172"/>
      <c r="F10" s="172"/>
      <c r="G10" s="173"/>
    </row>
    <row r="11" spans="1:7" x14ac:dyDescent="0.2">
      <c r="A11" s="180"/>
      <c r="B11" s="181" t="s">
        <v>429</v>
      </c>
      <c r="C11" s="180" t="s">
        <v>53</v>
      </c>
      <c r="D11" s="180"/>
      <c r="E11" s="180"/>
      <c r="F11" s="183" t="s">
        <v>430</v>
      </c>
      <c r="G11" s="183"/>
    </row>
    <row r="12" spans="1:7" x14ac:dyDescent="0.2">
      <c r="A12" s="163" t="s">
        <v>431</v>
      </c>
      <c r="B12" s="163" t="s">
        <v>432</v>
      </c>
      <c r="C12" s="184">
        <v>15248.6671198401</v>
      </c>
      <c r="F12" s="191">
        <f>IF($C$15=0,"",IF(C12="[for completion]","",C12/$C$15))</f>
        <v>1</v>
      </c>
    </row>
    <row r="13" spans="1:7" x14ac:dyDescent="0.2">
      <c r="A13" s="163" t="s">
        <v>433</v>
      </c>
      <c r="B13" s="163" t="s">
        <v>434</v>
      </c>
      <c r="C13" s="184">
        <v>0</v>
      </c>
      <c r="F13" s="191">
        <f>IF($C$15=0,"",IF(C13="[for completion]","",C13/$C$15))</f>
        <v>0</v>
      </c>
    </row>
    <row r="14" spans="1:7" x14ac:dyDescent="0.2">
      <c r="A14" s="163" t="s">
        <v>435</v>
      </c>
      <c r="B14" s="163" t="s">
        <v>65</v>
      </c>
      <c r="C14" s="184">
        <v>0</v>
      </c>
      <c r="F14" s="191">
        <f>IF($C$15=0,"",IF(C14="[for completion]","",C14/$C$15))</f>
        <v>0</v>
      </c>
    </row>
    <row r="15" spans="1:7" x14ac:dyDescent="0.2">
      <c r="A15" s="163" t="s">
        <v>436</v>
      </c>
      <c r="B15" s="232" t="s">
        <v>67</v>
      </c>
      <c r="C15" s="184">
        <f>SUM(C12:C14)</f>
        <v>15248.6671198401</v>
      </c>
      <c r="F15" s="233">
        <f>SUM(F12:F14)</f>
        <v>1</v>
      </c>
    </row>
    <row r="16" spans="1:7" x14ac:dyDescent="0.2">
      <c r="A16" s="163" t="s">
        <v>437</v>
      </c>
      <c r="B16" s="196" t="s">
        <v>438</v>
      </c>
      <c r="C16" s="184"/>
      <c r="F16" s="191">
        <f t="shared" ref="F16:F26" si="0">IF($C$15=0,"",IF(C16="[for completion]","",C16/$C$15))</f>
        <v>0</v>
      </c>
    </row>
    <row r="17" spans="1:7" x14ac:dyDescent="0.2">
      <c r="A17" s="163" t="s">
        <v>439</v>
      </c>
      <c r="B17" s="196" t="s">
        <v>440</v>
      </c>
      <c r="C17" s="184"/>
      <c r="F17" s="191">
        <f t="shared" si="0"/>
        <v>0</v>
      </c>
    </row>
    <row r="18" spans="1:7" x14ac:dyDescent="0.2">
      <c r="A18" s="163" t="s">
        <v>441</v>
      </c>
      <c r="B18" s="196" t="s">
        <v>171</v>
      </c>
      <c r="C18" s="184"/>
      <c r="F18" s="191">
        <f t="shared" si="0"/>
        <v>0</v>
      </c>
    </row>
    <row r="19" spans="1:7" x14ac:dyDescent="0.2">
      <c r="A19" s="163" t="s">
        <v>442</v>
      </c>
      <c r="B19" s="196" t="s">
        <v>171</v>
      </c>
      <c r="C19" s="184"/>
      <c r="F19" s="191">
        <f t="shared" si="0"/>
        <v>0</v>
      </c>
    </row>
    <row r="20" spans="1:7" x14ac:dyDescent="0.2">
      <c r="A20" s="163" t="s">
        <v>443</v>
      </c>
      <c r="B20" s="196" t="s">
        <v>171</v>
      </c>
      <c r="C20" s="184"/>
      <c r="F20" s="191">
        <f t="shared" si="0"/>
        <v>0</v>
      </c>
    </row>
    <row r="21" spans="1:7" x14ac:dyDescent="0.2">
      <c r="A21" s="163" t="s">
        <v>444</v>
      </c>
      <c r="B21" s="196" t="s">
        <v>171</v>
      </c>
      <c r="C21" s="184"/>
      <c r="F21" s="191">
        <f t="shared" si="0"/>
        <v>0</v>
      </c>
    </row>
    <row r="22" spans="1:7" x14ac:dyDescent="0.2">
      <c r="A22" s="163" t="s">
        <v>445</v>
      </c>
      <c r="B22" s="196" t="s">
        <v>171</v>
      </c>
      <c r="C22" s="184"/>
      <c r="F22" s="191">
        <f t="shared" si="0"/>
        <v>0</v>
      </c>
    </row>
    <row r="23" spans="1:7" x14ac:dyDescent="0.2">
      <c r="A23" s="163" t="s">
        <v>446</v>
      </c>
      <c r="B23" s="196" t="s">
        <v>171</v>
      </c>
      <c r="C23" s="184"/>
      <c r="F23" s="191">
        <f t="shared" si="0"/>
        <v>0</v>
      </c>
    </row>
    <row r="24" spans="1:7" x14ac:dyDescent="0.2">
      <c r="A24" s="163" t="s">
        <v>447</v>
      </c>
      <c r="B24" s="196" t="s">
        <v>171</v>
      </c>
      <c r="C24" s="184"/>
      <c r="F24" s="191">
        <f t="shared" si="0"/>
        <v>0</v>
      </c>
    </row>
    <row r="25" spans="1:7" x14ac:dyDescent="0.2">
      <c r="A25" s="163" t="s">
        <v>448</v>
      </c>
      <c r="B25" s="196" t="s">
        <v>171</v>
      </c>
      <c r="C25" s="184"/>
      <c r="F25" s="191">
        <f t="shared" si="0"/>
        <v>0</v>
      </c>
    </row>
    <row r="26" spans="1:7" x14ac:dyDescent="0.2">
      <c r="A26" s="163" t="s">
        <v>1493</v>
      </c>
      <c r="B26" s="196" t="s">
        <v>171</v>
      </c>
      <c r="C26" s="197"/>
      <c r="D26" s="186"/>
      <c r="E26" s="186"/>
      <c r="F26" s="191">
        <f t="shared" si="0"/>
        <v>0</v>
      </c>
    </row>
    <row r="27" spans="1:7" x14ac:dyDescent="0.2">
      <c r="A27" s="180"/>
      <c r="B27" s="181" t="s">
        <v>449</v>
      </c>
      <c r="C27" s="180" t="s">
        <v>450</v>
      </c>
      <c r="D27" s="180" t="s">
        <v>451</v>
      </c>
      <c r="E27" s="182"/>
      <c r="F27" s="180" t="s">
        <v>452</v>
      </c>
      <c r="G27" s="183"/>
    </row>
    <row r="28" spans="1:7" x14ac:dyDescent="0.2">
      <c r="A28" s="163" t="s">
        <v>453</v>
      </c>
      <c r="B28" s="163" t="s">
        <v>454</v>
      </c>
      <c r="C28" s="184">
        <v>223925</v>
      </c>
      <c r="D28" s="184" t="s">
        <v>91</v>
      </c>
      <c r="F28" s="234">
        <f>IF(AND(C28="[For completion]",D28="[For completion]"),"[For completion]",SUM(C28:D28))</f>
        <v>223925</v>
      </c>
    </row>
    <row r="29" spans="1:7" x14ac:dyDescent="0.2">
      <c r="A29" s="163" t="s">
        <v>455</v>
      </c>
      <c r="B29" s="176" t="s">
        <v>456</v>
      </c>
      <c r="C29" s="184">
        <v>107220</v>
      </c>
      <c r="D29" s="184" t="s">
        <v>91</v>
      </c>
      <c r="F29" s="234">
        <f t="shared" ref="F29:F30" si="1">IF(AND(C29="[For completion]",D29="[For completion]"),"[For completion]",SUM(C29:D29))</f>
        <v>107220</v>
      </c>
    </row>
    <row r="30" spans="1:7" x14ac:dyDescent="0.2">
      <c r="A30" s="163" t="s">
        <v>457</v>
      </c>
      <c r="B30" s="176" t="s">
        <v>458</v>
      </c>
      <c r="C30" s="184">
        <v>0</v>
      </c>
      <c r="D30" s="184">
        <v>0</v>
      </c>
      <c r="F30" s="234">
        <f t="shared" si="1"/>
        <v>0</v>
      </c>
    </row>
    <row r="31" spans="1:7" x14ac:dyDescent="0.2">
      <c r="A31" s="163" t="s">
        <v>459</v>
      </c>
      <c r="B31" s="176"/>
    </row>
    <row r="32" spans="1:7" x14ac:dyDescent="0.2">
      <c r="A32" s="163" t="s">
        <v>460</v>
      </c>
      <c r="B32" s="176"/>
    </row>
    <row r="33" spans="1:7" x14ac:dyDescent="0.2">
      <c r="A33" s="163" t="s">
        <v>461</v>
      </c>
      <c r="B33" s="176"/>
    </row>
    <row r="34" spans="1:7" x14ac:dyDescent="0.2">
      <c r="A34" s="163" t="s">
        <v>462</v>
      </c>
      <c r="B34" s="176"/>
    </row>
    <row r="35" spans="1:7" x14ac:dyDescent="0.2">
      <c r="A35" s="180"/>
      <c r="B35" s="181" t="s">
        <v>463</v>
      </c>
      <c r="C35" s="180" t="s">
        <v>464</v>
      </c>
      <c r="D35" s="180" t="s">
        <v>465</v>
      </c>
      <c r="E35" s="182"/>
      <c r="F35" s="183" t="s">
        <v>430</v>
      </c>
      <c r="G35" s="183"/>
    </row>
    <row r="36" spans="1:7" x14ac:dyDescent="0.2">
      <c r="A36" s="163" t="s">
        <v>466</v>
      </c>
      <c r="B36" s="163" t="s">
        <v>467</v>
      </c>
      <c r="C36" s="235">
        <v>3.8489060806919701E-3</v>
      </c>
      <c r="D36" s="235" t="s">
        <v>59</v>
      </c>
      <c r="E36" s="188"/>
      <c r="F36" s="235">
        <v>3.8489060806919701E-3</v>
      </c>
    </row>
    <row r="37" spans="1:7" x14ac:dyDescent="0.2">
      <c r="A37" s="163" t="s">
        <v>468</v>
      </c>
      <c r="C37" s="233"/>
      <c r="D37" s="233"/>
      <c r="E37" s="188"/>
      <c r="F37" s="233"/>
    </row>
    <row r="38" spans="1:7" x14ac:dyDescent="0.2">
      <c r="A38" s="163" t="s">
        <v>469</v>
      </c>
      <c r="C38" s="233"/>
      <c r="D38" s="233"/>
      <c r="E38" s="188"/>
      <c r="F38" s="233"/>
    </row>
    <row r="39" spans="1:7" x14ac:dyDescent="0.2">
      <c r="A39" s="163" t="s">
        <v>470</v>
      </c>
      <c r="C39" s="233"/>
      <c r="D39" s="233"/>
      <c r="E39" s="188"/>
      <c r="F39" s="233"/>
    </row>
    <row r="40" spans="1:7" x14ac:dyDescent="0.2">
      <c r="A40" s="163" t="s">
        <v>471</v>
      </c>
      <c r="C40" s="233"/>
      <c r="D40" s="233"/>
      <c r="E40" s="188"/>
      <c r="F40" s="233"/>
    </row>
    <row r="41" spans="1:7" x14ac:dyDescent="0.2">
      <c r="A41" s="163" t="s">
        <v>472</v>
      </c>
      <c r="C41" s="233"/>
      <c r="D41" s="233"/>
      <c r="E41" s="188"/>
      <c r="F41" s="233"/>
    </row>
    <row r="42" spans="1:7" x14ac:dyDescent="0.2">
      <c r="A42" s="163" t="s">
        <v>473</v>
      </c>
      <c r="C42" s="233"/>
      <c r="D42" s="233"/>
      <c r="E42" s="188"/>
      <c r="F42" s="233"/>
    </row>
    <row r="43" spans="1:7" x14ac:dyDescent="0.2">
      <c r="A43" s="180"/>
      <c r="B43" s="181" t="s">
        <v>474</v>
      </c>
      <c r="C43" s="180" t="s">
        <v>464</v>
      </c>
      <c r="D43" s="180" t="s">
        <v>465</v>
      </c>
      <c r="E43" s="182"/>
      <c r="F43" s="183" t="s">
        <v>430</v>
      </c>
      <c r="G43" s="183"/>
    </row>
    <row r="44" spans="1:7" x14ac:dyDescent="0.2">
      <c r="A44" s="163" t="s">
        <v>475</v>
      </c>
      <c r="B44" s="236" t="s">
        <v>476</v>
      </c>
      <c r="C44" s="237" t="s">
        <v>141</v>
      </c>
      <c r="D44" s="237" t="s">
        <v>59</v>
      </c>
      <c r="E44" s="233"/>
      <c r="F44" s="237">
        <f>SUM(F45:F71)</f>
        <v>0</v>
      </c>
      <c r="G44" s="163"/>
    </row>
    <row r="45" spans="1:7" x14ac:dyDescent="0.2">
      <c r="A45" s="163" t="s">
        <v>477</v>
      </c>
      <c r="B45" s="163" t="s">
        <v>478</v>
      </c>
      <c r="C45" s="235">
        <v>0</v>
      </c>
      <c r="D45" s="235">
        <v>0</v>
      </c>
      <c r="E45" s="188"/>
      <c r="F45" s="235">
        <v>0</v>
      </c>
      <c r="G45" s="163"/>
    </row>
    <row r="46" spans="1:7" x14ac:dyDescent="0.2">
      <c r="A46" s="163" t="s">
        <v>479</v>
      </c>
      <c r="B46" s="163" t="s">
        <v>8</v>
      </c>
      <c r="C46" s="235" t="s">
        <v>141</v>
      </c>
      <c r="D46" s="235" t="s">
        <v>59</v>
      </c>
      <c r="E46" s="188"/>
      <c r="F46" s="235" t="s">
        <v>141</v>
      </c>
      <c r="G46" s="163"/>
    </row>
    <row r="47" spans="1:7" x14ac:dyDescent="0.2">
      <c r="A47" s="163" t="s">
        <v>480</v>
      </c>
      <c r="B47" s="163" t="s">
        <v>481</v>
      </c>
      <c r="C47" s="235">
        <v>0</v>
      </c>
      <c r="D47" s="235">
        <v>0</v>
      </c>
      <c r="E47" s="188"/>
      <c r="F47" s="235">
        <v>0</v>
      </c>
      <c r="G47" s="163"/>
    </row>
    <row r="48" spans="1:7" x14ac:dyDescent="0.2">
      <c r="A48" s="163" t="s">
        <v>482</v>
      </c>
      <c r="B48" s="163" t="s">
        <v>483</v>
      </c>
      <c r="C48" s="235">
        <v>0</v>
      </c>
      <c r="D48" s="235">
        <v>0</v>
      </c>
      <c r="E48" s="188"/>
      <c r="F48" s="235">
        <v>0</v>
      </c>
      <c r="G48" s="163"/>
    </row>
    <row r="49" spans="1:7" x14ac:dyDescent="0.2">
      <c r="A49" s="163" t="s">
        <v>484</v>
      </c>
      <c r="B49" s="163" t="s">
        <v>485</v>
      </c>
      <c r="C49" s="235">
        <v>0</v>
      </c>
      <c r="D49" s="235">
        <v>0</v>
      </c>
      <c r="E49" s="188"/>
      <c r="F49" s="235">
        <v>0</v>
      </c>
      <c r="G49" s="163"/>
    </row>
    <row r="50" spans="1:7" x14ac:dyDescent="0.2">
      <c r="A50" s="163" t="s">
        <v>486</v>
      </c>
      <c r="B50" s="163" t="s">
        <v>1494</v>
      </c>
      <c r="C50" s="235">
        <v>0</v>
      </c>
      <c r="D50" s="235">
        <v>0</v>
      </c>
      <c r="E50" s="188"/>
      <c r="F50" s="235">
        <v>0</v>
      </c>
      <c r="G50" s="163"/>
    </row>
    <row r="51" spans="1:7" x14ac:dyDescent="0.2">
      <c r="A51" s="163" t="s">
        <v>487</v>
      </c>
      <c r="B51" s="163" t="s">
        <v>488</v>
      </c>
      <c r="C51" s="235">
        <v>0</v>
      </c>
      <c r="D51" s="235">
        <v>0</v>
      </c>
      <c r="E51" s="188"/>
      <c r="F51" s="235">
        <v>0</v>
      </c>
      <c r="G51" s="163"/>
    </row>
    <row r="52" spans="1:7" x14ac:dyDescent="0.2">
      <c r="A52" s="163" t="s">
        <v>489</v>
      </c>
      <c r="B52" s="163" t="s">
        <v>490</v>
      </c>
      <c r="C52" s="235">
        <v>0</v>
      </c>
      <c r="D52" s="235">
        <v>0</v>
      </c>
      <c r="E52" s="188"/>
      <c r="F52" s="235">
        <v>0</v>
      </c>
      <c r="G52" s="163"/>
    </row>
    <row r="53" spans="1:7" x14ac:dyDescent="0.2">
      <c r="A53" s="163" t="s">
        <v>491</v>
      </c>
      <c r="B53" s="163" t="s">
        <v>492</v>
      </c>
      <c r="C53" s="235">
        <v>0</v>
      </c>
      <c r="D53" s="235">
        <v>0</v>
      </c>
      <c r="E53" s="188"/>
      <c r="F53" s="235">
        <v>0</v>
      </c>
      <c r="G53" s="163"/>
    </row>
    <row r="54" spans="1:7" x14ac:dyDescent="0.2">
      <c r="A54" s="163" t="s">
        <v>493</v>
      </c>
      <c r="B54" s="163" t="s">
        <v>494</v>
      </c>
      <c r="C54" s="235">
        <v>0</v>
      </c>
      <c r="D54" s="235">
        <v>0</v>
      </c>
      <c r="E54" s="188"/>
      <c r="F54" s="235">
        <v>0</v>
      </c>
      <c r="G54" s="163"/>
    </row>
    <row r="55" spans="1:7" x14ac:dyDescent="0.2">
      <c r="A55" s="163" t="s">
        <v>495</v>
      </c>
      <c r="B55" s="163" t="s">
        <v>496</v>
      </c>
      <c r="C55" s="235">
        <v>0</v>
      </c>
      <c r="D55" s="235">
        <v>0</v>
      </c>
      <c r="E55" s="188"/>
      <c r="F55" s="235">
        <v>0</v>
      </c>
      <c r="G55" s="163"/>
    </row>
    <row r="56" spans="1:7" x14ac:dyDescent="0.2">
      <c r="A56" s="163" t="s">
        <v>497</v>
      </c>
      <c r="B56" s="163" t="s">
        <v>498</v>
      </c>
      <c r="C56" s="235">
        <v>0</v>
      </c>
      <c r="D56" s="235">
        <v>0</v>
      </c>
      <c r="E56" s="188"/>
      <c r="F56" s="235">
        <v>0</v>
      </c>
      <c r="G56" s="163"/>
    </row>
    <row r="57" spans="1:7" x14ac:dyDescent="0.2">
      <c r="A57" s="163" t="s">
        <v>499</v>
      </c>
      <c r="B57" s="163" t="s">
        <v>500</v>
      </c>
      <c r="C57" s="235">
        <v>0</v>
      </c>
      <c r="D57" s="235">
        <v>0</v>
      </c>
      <c r="E57" s="188"/>
      <c r="F57" s="235">
        <v>0</v>
      </c>
      <c r="G57" s="163"/>
    </row>
    <row r="58" spans="1:7" x14ac:dyDescent="0.2">
      <c r="A58" s="163" t="s">
        <v>501</v>
      </c>
      <c r="B58" s="163" t="s">
        <v>502</v>
      </c>
      <c r="C58" s="235">
        <v>0</v>
      </c>
      <c r="D58" s="235">
        <v>0</v>
      </c>
      <c r="E58" s="188"/>
      <c r="F58" s="235">
        <v>0</v>
      </c>
      <c r="G58" s="163"/>
    </row>
    <row r="59" spans="1:7" x14ac:dyDescent="0.2">
      <c r="A59" s="163" t="s">
        <v>503</v>
      </c>
      <c r="B59" s="163" t="s">
        <v>504</v>
      </c>
      <c r="C59" s="235">
        <v>0</v>
      </c>
      <c r="D59" s="235">
        <v>0</v>
      </c>
      <c r="E59" s="188"/>
      <c r="F59" s="235">
        <v>0</v>
      </c>
      <c r="G59" s="163"/>
    </row>
    <row r="60" spans="1:7" x14ac:dyDescent="0.2">
      <c r="A60" s="163" t="s">
        <v>505</v>
      </c>
      <c r="B60" s="163" t="s">
        <v>506</v>
      </c>
      <c r="C60" s="235">
        <v>0</v>
      </c>
      <c r="D60" s="235">
        <v>0</v>
      </c>
      <c r="E60" s="188"/>
      <c r="F60" s="235">
        <v>0</v>
      </c>
      <c r="G60" s="163"/>
    </row>
    <row r="61" spans="1:7" x14ac:dyDescent="0.2">
      <c r="A61" s="163" t="s">
        <v>507</v>
      </c>
      <c r="B61" s="163" t="s">
        <v>508</v>
      </c>
      <c r="C61" s="235">
        <v>0</v>
      </c>
      <c r="D61" s="235">
        <v>0</v>
      </c>
      <c r="E61" s="188"/>
      <c r="F61" s="235">
        <v>0</v>
      </c>
      <c r="G61" s="163"/>
    </row>
    <row r="62" spans="1:7" x14ac:dyDescent="0.2">
      <c r="A62" s="163" t="s">
        <v>509</v>
      </c>
      <c r="B62" s="163" t="s">
        <v>510</v>
      </c>
      <c r="C62" s="235">
        <v>0</v>
      </c>
      <c r="D62" s="235">
        <v>0</v>
      </c>
      <c r="E62" s="188"/>
      <c r="F62" s="235">
        <v>0</v>
      </c>
      <c r="G62" s="163"/>
    </row>
    <row r="63" spans="1:7" x14ac:dyDescent="0.2">
      <c r="A63" s="163" t="s">
        <v>511</v>
      </c>
      <c r="B63" s="163" t="s">
        <v>512</v>
      </c>
      <c r="C63" s="235">
        <v>0</v>
      </c>
      <c r="D63" s="235">
        <v>0</v>
      </c>
      <c r="E63" s="188"/>
      <c r="F63" s="235">
        <v>0</v>
      </c>
      <c r="G63" s="163"/>
    </row>
    <row r="64" spans="1:7" x14ac:dyDescent="0.2">
      <c r="A64" s="163" t="s">
        <v>513</v>
      </c>
      <c r="B64" s="163" t="s">
        <v>514</v>
      </c>
      <c r="C64" s="235">
        <v>0</v>
      </c>
      <c r="D64" s="235">
        <v>0</v>
      </c>
      <c r="E64" s="188"/>
      <c r="F64" s="235">
        <v>0</v>
      </c>
      <c r="G64" s="163"/>
    </row>
    <row r="65" spans="1:7" x14ac:dyDescent="0.2">
      <c r="A65" s="163" t="s">
        <v>515</v>
      </c>
      <c r="B65" s="163" t="s">
        <v>516</v>
      </c>
      <c r="C65" s="235">
        <v>0</v>
      </c>
      <c r="D65" s="235">
        <v>0</v>
      </c>
      <c r="E65" s="188"/>
      <c r="F65" s="235">
        <v>0</v>
      </c>
      <c r="G65" s="163"/>
    </row>
    <row r="66" spans="1:7" x14ac:dyDescent="0.2">
      <c r="A66" s="163" t="s">
        <v>517</v>
      </c>
      <c r="B66" s="163" t="s">
        <v>518</v>
      </c>
      <c r="C66" s="235">
        <v>0</v>
      </c>
      <c r="D66" s="235">
        <v>0</v>
      </c>
      <c r="E66" s="188"/>
      <c r="F66" s="235">
        <v>0</v>
      </c>
      <c r="G66" s="163"/>
    </row>
    <row r="67" spans="1:7" x14ac:dyDescent="0.2">
      <c r="A67" s="163" t="s">
        <v>519</v>
      </c>
      <c r="B67" s="163" t="s">
        <v>520</v>
      </c>
      <c r="C67" s="235">
        <v>0</v>
      </c>
      <c r="D67" s="235">
        <v>0</v>
      </c>
      <c r="E67" s="188"/>
      <c r="F67" s="235">
        <v>0</v>
      </c>
      <c r="G67" s="163"/>
    </row>
    <row r="68" spans="1:7" x14ac:dyDescent="0.2">
      <c r="A68" s="163" t="s">
        <v>521</v>
      </c>
      <c r="B68" s="163" t="s">
        <v>522</v>
      </c>
      <c r="C68" s="235">
        <v>0</v>
      </c>
      <c r="D68" s="235">
        <v>0</v>
      </c>
      <c r="E68" s="188"/>
      <c r="F68" s="235">
        <v>0</v>
      </c>
      <c r="G68" s="163"/>
    </row>
    <row r="69" spans="1:7" x14ac:dyDescent="0.2">
      <c r="A69" s="163" t="s">
        <v>523</v>
      </c>
      <c r="B69" s="163" t="s">
        <v>524</v>
      </c>
      <c r="C69" s="235">
        <v>0</v>
      </c>
      <c r="D69" s="235">
        <v>0</v>
      </c>
      <c r="E69" s="188"/>
      <c r="F69" s="235">
        <v>0</v>
      </c>
      <c r="G69" s="163"/>
    </row>
    <row r="70" spans="1:7" x14ac:dyDescent="0.2">
      <c r="A70" s="163" t="s">
        <v>525</v>
      </c>
      <c r="B70" s="163" t="s">
        <v>526</v>
      </c>
      <c r="C70" s="235">
        <v>0</v>
      </c>
      <c r="D70" s="235">
        <v>0</v>
      </c>
      <c r="E70" s="188"/>
      <c r="F70" s="235">
        <v>0</v>
      </c>
      <c r="G70" s="163"/>
    </row>
    <row r="71" spans="1:7" x14ac:dyDescent="0.2">
      <c r="A71" s="163" t="s">
        <v>527</v>
      </c>
      <c r="B71" s="163" t="s">
        <v>528</v>
      </c>
      <c r="C71" s="235">
        <v>0</v>
      </c>
      <c r="D71" s="235">
        <v>0</v>
      </c>
      <c r="E71" s="188"/>
      <c r="F71" s="235">
        <v>0</v>
      </c>
      <c r="G71" s="163"/>
    </row>
    <row r="72" spans="1:7" x14ac:dyDescent="0.2">
      <c r="A72" s="163" t="s">
        <v>529</v>
      </c>
      <c r="B72" s="236" t="s">
        <v>258</v>
      </c>
      <c r="C72" s="237" t="s">
        <v>59</v>
      </c>
      <c r="D72" s="235" t="s">
        <v>59</v>
      </c>
      <c r="E72" s="233"/>
      <c r="F72" s="235" t="s">
        <v>59</v>
      </c>
      <c r="G72" s="163"/>
    </row>
    <row r="73" spans="1:7" x14ac:dyDescent="0.2">
      <c r="A73" s="163" t="s">
        <v>530</v>
      </c>
      <c r="B73" s="163" t="s">
        <v>531</v>
      </c>
      <c r="C73" s="235">
        <v>0</v>
      </c>
      <c r="D73" s="235">
        <v>0</v>
      </c>
      <c r="E73" s="233"/>
      <c r="F73" s="235">
        <v>0</v>
      </c>
      <c r="G73" s="163"/>
    </row>
    <row r="74" spans="1:7" x14ac:dyDescent="0.2">
      <c r="A74" s="163" t="s">
        <v>532</v>
      </c>
      <c r="B74" s="163" t="s">
        <v>533</v>
      </c>
      <c r="C74" s="235">
        <v>0</v>
      </c>
      <c r="D74" s="235">
        <v>0</v>
      </c>
      <c r="E74" s="233"/>
      <c r="F74" s="235">
        <v>0</v>
      </c>
      <c r="G74" s="163"/>
    </row>
    <row r="75" spans="1:7" x14ac:dyDescent="0.2">
      <c r="A75" s="163" t="s">
        <v>534</v>
      </c>
      <c r="B75" s="163" t="s">
        <v>535</v>
      </c>
      <c r="C75" s="235">
        <v>0</v>
      </c>
      <c r="D75" s="235">
        <v>0</v>
      </c>
      <c r="E75" s="233"/>
      <c r="F75" s="235">
        <v>0</v>
      </c>
      <c r="G75" s="163"/>
    </row>
    <row r="76" spans="1:7" x14ac:dyDescent="0.2">
      <c r="A76" s="163" t="s">
        <v>536</v>
      </c>
      <c r="B76" s="236" t="s">
        <v>65</v>
      </c>
      <c r="C76" s="238" t="s">
        <v>59</v>
      </c>
      <c r="D76" s="235" t="s">
        <v>59</v>
      </c>
      <c r="E76" s="233"/>
      <c r="F76" s="235" t="s">
        <v>59</v>
      </c>
      <c r="G76" s="163"/>
    </row>
    <row r="77" spans="1:7" x14ac:dyDescent="0.2">
      <c r="A77" s="163" t="s">
        <v>537</v>
      </c>
      <c r="B77" s="178" t="s">
        <v>260</v>
      </c>
      <c r="C77" s="235">
        <v>0</v>
      </c>
      <c r="D77" s="235">
        <v>0</v>
      </c>
      <c r="E77" s="233"/>
      <c r="F77" s="235">
        <v>0</v>
      </c>
      <c r="G77" s="163"/>
    </row>
    <row r="78" spans="1:7" x14ac:dyDescent="0.2">
      <c r="A78" s="163" t="s">
        <v>538</v>
      </c>
      <c r="B78" s="163" t="s">
        <v>539</v>
      </c>
      <c r="C78" s="235">
        <v>0</v>
      </c>
      <c r="D78" s="235">
        <v>0</v>
      </c>
      <c r="E78" s="233"/>
      <c r="F78" s="235">
        <v>0</v>
      </c>
      <c r="G78" s="163"/>
    </row>
    <row r="79" spans="1:7" x14ac:dyDescent="0.2">
      <c r="A79" s="163" t="s">
        <v>540</v>
      </c>
      <c r="B79" s="178" t="s">
        <v>262</v>
      </c>
      <c r="C79" s="235">
        <v>0</v>
      </c>
      <c r="D79" s="235">
        <v>0</v>
      </c>
      <c r="E79" s="233"/>
      <c r="F79" s="235">
        <v>0</v>
      </c>
      <c r="G79" s="163"/>
    </row>
    <row r="80" spans="1:7" x14ac:dyDescent="0.2">
      <c r="A80" s="163" t="s">
        <v>541</v>
      </c>
      <c r="B80" s="178" t="s">
        <v>264</v>
      </c>
      <c r="C80" s="235">
        <v>0</v>
      </c>
      <c r="D80" s="235">
        <v>0</v>
      </c>
      <c r="E80" s="233"/>
      <c r="F80" s="235">
        <v>0</v>
      </c>
      <c r="G80" s="163"/>
    </row>
    <row r="81" spans="1:7" x14ac:dyDescent="0.2">
      <c r="A81" s="163" t="s">
        <v>542</v>
      </c>
      <c r="B81" s="178" t="s">
        <v>266</v>
      </c>
      <c r="C81" s="235">
        <v>0</v>
      </c>
      <c r="D81" s="235">
        <v>0</v>
      </c>
      <c r="E81" s="233"/>
      <c r="F81" s="235">
        <v>0</v>
      </c>
      <c r="G81" s="163"/>
    </row>
    <row r="82" spans="1:7" x14ac:dyDescent="0.2">
      <c r="A82" s="163" t="s">
        <v>543</v>
      </c>
      <c r="B82" s="178" t="s">
        <v>268</v>
      </c>
      <c r="C82" s="235">
        <v>0</v>
      </c>
      <c r="D82" s="235">
        <v>0</v>
      </c>
      <c r="E82" s="233"/>
      <c r="F82" s="235">
        <v>0</v>
      </c>
      <c r="G82" s="163"/>
    </row>
    <row r="83" spans="1:7" x14ac:dyDescent="0.2">
      <c r="A83" s="163" t="s">
        <v>544</v>
      </c>
      <c r="B83" s="178" t="s">
        <v>270</v>
      </c>
      <c r="C83" s="235">
        <v>0</v>
      </c>
      <c r="D83" s="235">
        <v>0</v>
      </c>
      <c r="E83" s="233"/>
      <c r="F83" s="235">
        <v>0</v>
      </c>
      <c r="G83" s="163"/>
    </row>
    <row r="84" spans="1:7" x14ac:dyDescent="0.2">
      <c r="A84" s="163" t="s">
        <v>545</v>
      </c>
      <c r="B84" s="178" t="s">
        <v>272</v>
      </c>
      <c r="C84" s="235">
        <v>0</v>
      </c>
      <c r="D84" s="235">
        <v>0</v>
      </c>
      <c r="E84" s="233"/>
      <c r="F84" s="235">
        <v>0</v>
      </c>
      <c r="G84" s="163"/>
    </row>
    <row r="85" spans="1:7" x14ac:dyDescent="0.2">
      <c r="A85" s="163" t="s">
        <v>546</v>
      </c>
      <c r="B85" s="178" t="s">
        <v>274</v>
      </c>
      <c r="C85" s="235">
        <v>0</v>
      </c>
      <c r="D85" s="235">
        <v>0</v>
      </c>
      <c r="E85" s="233"/>
      <c r="F85" s="235">
        <v>0</v>
      </c>
      <c r="G85" s="163"/>
    </row>
    <row r="86" spans="1:7" x14ac:dyDescent="0.2">
      <c r="A86" s="163" t="s">
        <v>547</v>
      </c>
      <c r="B86" s="178" t="s">
        <v>276</v>
      </c>
      <c r="C86" s="235">
        <v>0</v>
      </c>
      <c r="D86" s="235">
        <v>0</v>
      </c>
      <c r="E86" s="233"/>
      <c r="F86" s="235">
        <v>0</v>
      </c>
      <c r="G86" s="163"/>
    </row>
    <row r="87" spans="1:7" x14ac:dyDescent="0.2">
      <c r="A87" s="163" t="s">
        <v>548</v>
      </c>
      <c r="B87" s="178" t="s">
        <v>65</v>
      </c>
      <c r="C87" s="235">
        <v>0</v>
      </c>
      <c r="D87" s="235">
        <v>0</v>
      </c>
      <c r="E87" s="233"/>
      <c r="F87" s="235">
        <v>0</v>
      </c>
      <c r="G87" s="163"/>
    </row>
    <row r="88" spans="1:7" x14ac:dyDescent="0.2">
      <c r="A88" s="163" t="s">
        <v>549</v>
      </c>
      <c r="B88" s="196" t="s">
        <v>171</v>
      </c>
      <c r="C88" s="233"/>
      <c r="D88" s="233"/>
      <c r="E88" s="233"/>
      <c r="F88" s="233"/>
      <c r="G88" s="163"/>
    </row>
    <row r="89" spans="1:7" x14ac:dyDescent="0.2">
      <c r="A89" s="163" t="s">
        <v>550</v>
      </c>
      <c r="B89" s="196" t="s">
        <v>171</v>
      </c>
      <c r="C89" s="233"/>
      <c r="D89" s="233"/>
      <c r="E89" s="233"/>
      <c r="F89" s="233"/>
      <c r="G89" s="163"/>
    </row>
    <row r="90" spans="1:7" x14ac:dyDescent="0.2">
      <c r="A90" s="163" t="s">
        <v>551</v>
      </c>
      <c r="B90" s="196" t="s">
        <v>171</v>
      </c>
      <c r="C90" s="233"/>
      <c r="D90" s="233"/>
      <c r="E90" s="233"/>
      <c r="F90" s="233"/>
      <c r="G90" s="163"/>
    </row>
    <row r="91" spans="1:7" x14ac:dyDescent="0.2">
      <c r="A91" s="163" t="s">
        <v>552</v>
      </c>
      <c r="B91" s="196" t="s">
        <v>171</v>
      </c>
      <c r="C91" s="233"/>
      <c r="D91" s="233"/>
      <c r="E91" s="233"/>
      <c r="F91" s="233"/>
      <c r="G91" s="163"/>
    </row>
    <row r="92" spans="1:7" x14ac:dyDescent="0.2">
      <c r="A92" s="163" t="s">
        <v>553</v>
      </c>
      <c r="B92" s="196" t="s">
        <v>171</v>
      </c>
      <c r="C92" s="233"/>
      <c r="D92" s="233"/>
      <c r="E92" s="233"/>
      <c r="F92" s="233"/>
      <c r="G92" s="163"/>
    </row>
    <row r="93" spans="1:7" x14ac:dyDescent="0.2">
      <c r="A93" s="163" t="s">
        <v>554</v>
      </c>
      <c r="B93" s="196" t="s">
        <v>171</v>
      </c>
      <c r="C93" s="233"/>
      <c r="D93" s="233"/>
      <c r="E93" s="233"/>
      <c r="F93" s="233"/>
      <c r="G93" s="163"/>
    </row>
    <row r="94" spans="1:7" x14ac:dyDescent="0.2">
      <c r="A94" s="163" t="s">
        <v>555</v>
      </c>
      <c r="B94" s="196" t="s">
        <v>171</v>
      </c>
      <c r="C94" s="233"/>
      <c r="D94" s="233"/>
      <c r="E94" s="233"/>
      <c r="F94" s="233"/>
      <c r="G94" s="163"/>
    </row>
    <row r="95" spans="1:7" x14ac:dyDescent="0.2">
      <c r="A95" s="163" t="s">
        <v>556</v>
      </c>
      <c r="B95" s="196" t="s">
        <v>171</v>
      </c>
      <c r="C95" s="233"/>
      <c r="D95" s="233"/>
      <c r="E95" s="233"/>
      <c r="F95" s="233"/>
      <c r="G95" s="163"/>
    </row>
    <row r="96" spans="1:7" x14ac:dyDescent="0.2">
      <c r="A96" s="163" t="s">
        <v>557</v>
      </c>
      <c r="B96" s="196" t="s">
        <v>171</v>
      </c>
      <c r="C96" s="233"/>
      <c r="D96" s="233"/>
      <c r="E96" s="233"/>
      <c r="F96" s="233"/>
      <c r="G96" s="163"/>
    </row>
    <row r="97" spans="1:7" x14ac:dyDescent="0.2">
      <c r="A97" s="163" t="s">
        <v>558</v>
      </c>
      <c r="B97" s="196" t="s">
        <v>171</v>
      </c>
      <c r="C97" s="233"/>
      <c r="D97" s="233"/>
      <c r="E97" s="233"/>
      <c r="F97" s="233"/>
      <c r="G97" s="163"/>
    </row>
    <row r="98" spans="1:7" x14ac:dyDescent="0.2">
      <c r="A98" s="180"/>
      <c r="B98" s="210" t="s">
        <v>1495</v>
      </c>
      <c r="C98" s="180" t="s">
        <v>464</v>
      </c>
      <c r="D98" s="180" t="s">
        <v>465</v>
      </c>
      <c r="E98" s="182"/>
      <c r="F98" s="183" t="s">
        <v>430</v>
      </c>
      <c r="G98" s="183"/>
    </row>
    <row r="99" spans="1:7" x14ac:dyDescent="0.2">
      <c r="A99" s="163" t="s">
        <v>559</v>
      </c>
      <c r="B99" s="233" t="s">
        <v>560</v>
      </c>
      <c r="C99" s="235">
        <v>0.15705225137114201</v>
      </c>
      <c r="D99" s="235">
        <v>0</v>
      </c>
      <c r="E99" s="233"/>
      <c r="F99" s="233">
        <f>SUM(C99:D99)</f>
        <v>0.15705225137114201</v>
      </c>
      <c r="G99" s="163"/>
    </row>
    <row r="100" spans="1:7" x14ac:dyDescent="0.2">
      <c r="A100" s="163" t="s">
        <v>561</v>
      </c>
      <c r="B100" s="233" t="s">
        <v>562</v>
      </c>
      <c r="C100" s="235">
        <v>0.14441363603149501</v>
      </c>
      <c r="D100" s="235">
        <v>0</v>
      </c>
      <c r="E100" s="233"/>
      <c r="F100" s="233">
        <f t="shared" ref="F100:F109" si="2">SUM(C100:D100)</f>
        <v>0.14441363603149501</v>
      </c>
      <c r="G100" s="163"/>
    </row>
    <row r="101" spans="1:7" x14ac:dyDescent="0.2">
      <c r="A101" s="163" t="s">
        <v>563</v>
      </c>
      <c r="B101" s="233" t="s">
        <v>564</v>
      </c>
      <c r="C101" s="235">
        <v>0.153772558017164</v>
      </c>
      <c r="D101" s="235">
        <v>0</v>
      </c>
      <c r="E101" s="233"/>
      <c r="F101" s="233">
        <f t="shared" si="2"/>
        <v>0.153772558017164</v>
      </c>
      <c r="G101" s="163"/>
    </row>
    <row r="102" spans="1:7" x14ac:dyDescent="0.2">
      <c r="A102" s="163" t="s">
        <v>565</v>
      </c>
      <c r="B102" s="233" t="s">
        <v>566</v>
      </c>
      <c r="C102" s="235">
        <v>8.5959348550835896E-2</v>
      </c>
      <c r="D102" s="235">
        <v>0</v>
      </c>
      <c r="E102" s="233"/>
      <c r="F102" s="233">
        <f t="shared" si="2"/>
        <v>8.5959348550835896E-2</v>
      </c>
      <c r="G102" s="163"/>
    </row>
    <row r="103" spans="1:7" x14ac:dyDescent="0.2">
      <c r="A103" s="163" t="s">
        <v>567</v>
      </c>
      <c r="B103" s="233" t="s">
        <v>568</v>
      </c>
      <c r="C103" s="235">
        <v>0.108896420900257</v>
      </c>
      <c r="D103" s="235">
        <v>0</v>
      </c>
      <c r="E103" s="233"/>
      <c r="F103" s="233">
        <f t="shared" si="2"/>
        <v>0.108896420900257</v>
      </c>
      <c r="G103" s="163"/>
    </row>
    <row r="104" spans="1:7" x14ac:dyDescent="0.2">
      <c r="A104" s="163" t="s">
        <v>569</v>
      </c>
      <c r="B104" s="233" t="s">
        <v>570</v>
      </c>
      <c r="C104" s="235">
        <v>8.0903243718585496E-2</v>
      </c>
      <c r="D104" s="235">
        <v>0</v>
      </c>
      <c r="E104" s="233"/>
      <c r="F104" s="233">
        <f t="shared" si="2"/>
        <v>8.0903243718585496E-2</v>
      </c>
      <c r="G104" s="163"/>
    </row>
    <row r="105" spans="1:7" x14ac:dyDescent="0.2">
      <c r="A105" s="163" t="s">
        <v>571</v>
      </c>
      <c r="B105" s="233" t="s">
        <v>572</v>
      </c>
      <c r="C105" s="235">
        <v>7.3882304239180199E-2</v>
      </c>
      <c r="D105" s="235">
        <v>0</v>
      </c>
      <c r="E105" s="233"/>
      <c r="F105" s="233">
        <f t="shared" si="2"/>
        <v>7.3882304239180199E-2</v>
      </c>
      <c r="G105" s="163"/>
    </row>
    <row r="106" spans="1:7" x14ac:dyDescent="0.2">
      <c r="A106" s="163" t="s">
        <v>573</v>
      </c>
      <c r="B106" s="233" t="s">
        <v>574</v>
      </c>
      <c r="C106" s="235">
        <v>6.9461920046235998E-2</v>
      </c>
      <c r="D106" s="235">
        <v>0</v>
      </c>
      <c r="E106" s="233"/>
      <c r="F106" s="233">
        <f t="shared" si="2"/>
        <v>6.9461920046235998E-2</v>
      </c>
      <c r="G106" s="163"/>
    </row>
    <row r="107" spans="1:7" x14ac:dyDescent="0.2">
      <c r="A107" s="163" t="s">
        <v>575</v>
      </c>
      <c r="B107" s="233" t="s">
        <v>576</v>
      </c>
      <c r="C107" s="235">
        <v>5.2226473890549102E-2</v>
      </c>
      <c r="D107" s="235">
        <v>0</v>
      </c>
      <c r="E107" s="233"/>
      <c r="F107" s="233">
        <f t="shared" si="2"/>
        <v>5.2226473890549102E-2</v>
      </c>
      <c r="G107" s="163"/>
    </row>
    <row r="108" spans="1:7" x14ac:dyDescent="0.2">
      <c r="A108" s="163" t="s">
        <v>577</v>
      </c>
      <c r="B108" s="233" t="s">
        <v>578</v>
      </c>
      <c r="C108" s="235">
        <v>4.33902256197293E-2</v>
      </c>
      <c r="D108" s="235">
        <v>0</v>
      </c>
      <c r="E108" s="233"/>
      <c r="F108" s="233">
        <f t="shared" si="2"/>
        <v>4.33902256197293E-2</v>
      </c>
      <c r="G108" s="163"/>
    </row>
    <row r="109" spans="1:7" x14ac:dyDescent="0.2">
      <c r="A109" s="163" t="s">
        <v>579</v>
      </c>
      <c r="B109" s="233" t="s">
        <v>512</v>
      </c>
      <c r="C109" s="235">
        <v>2.7390772836569301E-2</v>
      </c>
      <c r="D109" s="235">
        <v>0</v>
      </c>
      <c r="E109" s="233"/>
      <c r="F109" s="233">
        <f t="shared" si="2"/>
        <v>2.7390772836569301E-2</v>
      </c>
      <c r="G109" s="163"/>
    </row>
    <row r="110" spans="1:7" x14ac:dyDescent="0.2">
      <c r="A110" s="163" t="s">
        <v>580</v>
      </c>
      <c r="B110" s="233" t="s">
        <v>65</v>
      </c>
      <c r="C110" s="235">
        <v>2.6508447782565298E-3</v>
      </c>
      <c r="D110" s="235">
        <v>0</v>
      </c>
      <c r="E110" s="233"/>
      <c r="F110" s="233">
        <f>SUM(C110:D110)</f>
        <v>2.6508447782565298E-3</v>
      </c>
      <c r="G110" s="163"/>
    </row>
    <row r="111" spans="1:7" x14ac:dyDescent="0.2">
      <c r="A111" s="163" t="s">
        <v>581</v>
      </c>
      <c r="B111" s="178" t="s">
        <v>582</v>
      </c>
      <c r="C111" s="233"/>
      <c r="D111" s="233"/>
      <c r="E111" s="233"/>
      <c r="F111" s="233"/>
      <c r="G111" s="163"/>
    </row>
    <row r="112" spans="1:7" x14ac:dyDescent="0.2">
      <c r="A112" s="163" t="s">
        <v>583</v>
      </c>
      <c r="B112" s="178" t="s">
        <v>582</v>
      </c>
      <c r="C112" s="233"/>
      <c r="D112" s="233"/>
      <c r="E112" s="233"/>
      <c r="F112" s="233"/>
      <c r="G112" s="163"/>
    </row>
    <row r="113" spans="1:7" x14ac:dyDescent="0.2">
      <c r="A113" s="163" t="s">
        <v>584</v>
      </c>
      <c r="B113" s="178" t="s">
        <v>582</v>
      </c>
      <c r="C113" s="233"/>
      <c r="D113" s="233"/>
      <c r="E113" s="233"/>
      <c r="F113" s="233"/>
      <c r="G113" s="163"/>
    </row>
    <row r="114" spans="1:7" x14ac:dyDescent="0.2">
      <c r="A114" s="163" t="s">
        <v>585</v>
      </c>
      <c r="B114" s="178" t="s">
        <v>582</v>
      </c>
      <c r="C114" s="233"/>
      <c r="D114" s="233"/>
      <c r="E114" s="233"/>
      <c r="F114" s="233"/>
      <c r="G114" s="163"/>
    </row>
    <row r="115" spans="1:7" x14ac:dyDescent="0.2">
      <c r="A115" s="163" t="s">
        <v>586</v>
      </c>
      <c r="B115" s="178" t="s">
        <v>582</v>
      </c>
      <c r="C115" s="233"/>
      <c r="D115" s="233"/>
      <c r="E115" s="233"/>
      <c r="F115" s="233"/>
      <c r="G115" s="163"/>
    </row>
    <row r="116" spans="1:7" x14ac:dyDescent="0.2">
      <c r="A116" s="163" t="s">
        <v>587</v>
      </c>
      <c r="B116" s="178" t="s">
        <v>582</v>
      </c>
      <c r="C116" s="233"/>
      <c r="D116" s="233"/>
      <c r="E116" s="233"/>
      <c r="F116" s="233"/>
      <c r="G116" s="163"/>
    </row>
    <row r="117" spans="1:7" x14ac:dyDescent="0.2">
      <c r="A117" s="163" t="s">
        <v>588</v>
      </c>
      <c r="B117" s="178" t="s">
        <v>582</v>
      </c>
      <c r="C117" s="233"/>
      <c r="D117" s="233"/>
      <c r="E117" s="233"/>
      <c r="F117" s="233"/>
      <c r="G117" s="163"/>
    </row>
    <row r="118" spans="1:7" x14ac:dyDescent="0.2">
      <c r="A118" s="163" t="s">
        <v>589</v>
      </c>
      <c r="B118" s="178" t="s">
        <v>582</v>
      </c>
      <c r="C118" s="233"/>
      <c r="D118" s="233"/>
      <c r="E118" s="233"/>
      <c r="F118" s="233"/>
      <c r="G118" s="163"/>
    </row>
    <row r="119" spans="1:7" x14ac:dyDescent="0.2">
      <c r="A119" s="163" t="s">
        <v>590</v>
      </c>
      <c r="B119" s="178" t="s">
        <v>582</v>
      </c>
      <c r="C119" s="233"/>
      <c r="D119" s="233"/>
      <c r="E119" s="233"/>
      <c r="F119" s="233"/>
      <c r="G119" s="163"/>
    </row>
    <row r="120" spans="1:7" x14ac:dyDescent="0.2">
      <c r="A120" s="163" t="s">
        <v>591</v>
      </c>
      <c r="B120" s="178" t="s">
        <v>582</v>
      </c>
      <c r="C120" s="233"/>
      <c r="D120" s="233"/>
      <c r="E120" s="233"/>
      <c r="F120" s="233"/>
      <c r="G120" s="163"/>
    </row>
    <row r="121" spans="1:7" x14ac:dyDescent="0.2">
      <c r="A121" s="163" t="s">
        <v>592</v>
      </c>
      <c r="B121" s="178" t="s">
        <v>582</v>
      </c>
      <c r="C121" s="233"/>
      <c r="D121" s="233"/>
      <c r="E121" s="233"/>
      <c r="F121" s="233"/>
      <c r="G121" s="163"/>
    </row>
    <row r="122" spans="1:7" x14ac:dyDescent="0.2">
      <c r="A122" s="163" t="s">
        <v>593</v>
      </c>
      <c r="B122" s="178" t="s">
        <v>582</v>
      </c>
      <c r="C122" s="233"/>
      <c r="D122" s="233"/>
      <c r="E122" s="233"/>
      <c r="F122" s="233"/>
      <c r="G122" s="163"/>
    </row>
    <row r="123" spans="1:7" x14ac:dyDescent="0.2">
      <c r="A123" s="163" t="s">
        <v>594</v>
      </c>
      <c r="B123" s="178" t="s">
        <v>582</v>
      </c>
      <c r="C123" s="233"/>
      <c r="D123" s="233"/>
      <c r="E123" s="233"/>
      <c r="F123" s="233"/>
      <c r="G123" s="163"/>
    </row>
    <row r="124" spans="1:7" x14ac:dyDescent="0.2">
      <c r="A124" s="163" t="s">
        <v>595</v>
      </c>
      <c r="B124" s="178" t="s">
        <v>582</v>
      </c>
      <c r="C124" s="233"/>
      <c r="D124" s="233"/>
      <c r="E124" s="233"/>
      <c r="F124" s="233"/>
      <c r="G124" s="163"/>
    </row>
    <row r="125" spans="1:7" x14ac:dyDescent="0.2">
      <c r="A125" s="163" t="s">
        <v>596</v>
      </c>
      <c r="B125" s="178" t="s">
        <v>582</v>
      </c>
      <c r="C125" s="233"/>
      <c r="D125" s="233"/>
      <c r="E125" s="233"/>
      <c r="F125" s="233"/>
      <c r="G125" s="163"/>
    </row>
    <row r="126" spans="1:7" x14ac:dyDescent="0.2">
      <c r="A126" s="163" t="s">
        <v>597</v>
      </c>
      <c r="B126" s="178" t="s">
        <v>582</v>
      </c>
      <c r="C126" s="233"/>
      <c r="D126" s="233"/>
      <c r="E126" s="233"/>
      <c r="F126" s="233"/>
      <c r="G126" s="163"/>
    </row>
    <row r="127" spans="1:7" x14ac:dyDescent="0.2">
      <c r="A127" s="163" t="s">
        <v>598</v>
      </c>
      <c r="B127" s="178" t="s">
        <v>582</v>
      </c>
      <c r="C127" s="233"/>
      <c r="D127" s="233"/>
      <c r="E127" s="233"/>
      <c r="F127" s="233"/>
      <c r="G127" s="163"/>
    </row>
    <row r="128" spans="1:7" x14ac:dyDescent="0.2">
      <c r="A128" s="163" t="s">
        <v>599</v>
      </c>
      <c r="B128" s="178" t="s">
        <v>582</v>
      </c>
      <c r="C128" s="233"/>
      <c r="D128" s="233"/>
      <c r="E128" s="233"/>
      <c r="F128" s="233"/>
      <c r="G128" s="163"/>
    </row>
    <row r="129" spans="1:7" x14ac:dyDescent="0.2">
      <c r="A129" s="163" t="s">
        <v>600</v>
      </c>
      <c r="B129" s="178" t="s">
        <v>582</v>
      </c>
      <c r="C129" s="233"/>
      <c r="D129" s="233"/>
      <c r="E129" s="233"/>
      <c r="F129" s="233"/>
      <c r="G129" s="163"/>
    </row>
    <row r="130" spans="1:7" x14ac:dyDescent="0.2">
      <c r="A130" s="163" t="s">
        <v>1496</v>
      </c>
      <c r="B130" s="178" t="s">
        <v>582</v>
      </c>
      <c r="C130" s="233"/>
      <c r="D130" s="233"/>
      <c r="E130" s="233"/>
      <c r="F130" s="233"/>
      <c r="G130" s="163"/>
    </row>
    <row r="131" spans="1:7" x14ac:dyDescent="0.2">
      <c r="A131" s="163" t="s">
        <v>1497</v>
      </c>
      <c r="B131" s="178" t="s">
        <v>582</v>
      </c>
      <c r="C131" s="233"/>
      <c r="D131" s="233"/>
      <c r="E131" s="233"/>
      <c r="F131" s="233"/>
      <c r="G131" s="163"/>
    </row>
    <row r="132" spans="1:7" x14ac:dyDescent="0.2">
      <c r="A132" s="163" t="s">
        <v>1498</v>
      </c>
      <c r="B132" s="178" t="s">
        <v>582</v>
      </c>
      <c r="C132" s="233"/>
      <c r="D132" s="233"/>
      <c r="E132" s="233"/>
      <c r="F132" s="233"/>
      <c r="G132" s="163"/>
    </row>
    <row r="133" spans="1:7" x14ac:dyDescent="0.2">
      <c r="A133" s="163" t="s">
        <v>1499</v>
      </c>
      <c r="B133" s="178" t="s">
        <v>582</v>
      </c>
      <c r="C133" s="233"/>
      <c r="D133" s="233"/>
      <c r="E133" s="233"/>
      <c r="F133" s="233"/>
      <c r="G133" s="163"/>
    </row>
    <row r="134" spans="1:7" x14ac:dyDescent="0.2">
      <c r="A134" s="163" t="s">
        <v>1500</v>
      </c>
      <c r="B134" s="178" t="s">
        <v>582</v>
      </c>
      <c r="C134" s="233"/>
      <c r="D134" s="233"/>
      <c r="E134" s="233"/>
      <c r="F134" s="233"/>
      <c r="G134" s="163"/>
    </row>
    <row r="135" spans="1:7" x14ac:dyDescent="0.2">
      <c r="A135" s="163" t="s">
        <v>1501</v>
      </c>
      <c r="B135" s="178" t="s">
        <v>582</v>
      </c>
      <c r="C135" s="233"/>
      <c r="D135" s="233"/>
      <c r="E135" s="233"/>
      <c r="F135" s="233"/>
      <c r="G135" s="163"/>
    </row>
    <row r="136" spans="1:7" x14ac:dyDescent="0.2">
      <c r="A136" s="163" t="s">
        <v>1502</v>
      </c>
      <c r="B136" s="178" t="s">
        <v>582</v>
      </c>
      <c r="C136" s="233"/>
      <c r="D136" s="233"/>
      <c r="E136" s="233"/>
      <c r="F136" s="233"/>
      <c r="G136" s="163"/>
    </row>
    <row r="137" spans="1:7" x14ac:dyDescent="0.2">
      <c r="A137" s="163" t="s">
        <v>1503</v>
      </c>
      <c r="B137" s="178" t="s">
        <v>582</v>
      </c>
      <c r="C137" s="233"/>
      <c r="D137" s="233"/>
      <c r="E137" s="233"/>
      <c r="F137" s="233"/>
      <c r="G137" s="163"/>
    </row>
    <row r="138" spans="1:7" x14ac:dyDescent="0.2">
      <c r="A138" s="163" t="s">
        <v>1504</v>
      </c>
      <c r="B138" s="178" t="s">
        <v>582</v>
      </c>
      <c r="C138" s="233"/>
      <c r="D138" s="233"/>
      <c r="E138" s="233"/>
      <c r="F138" s="233"/>
      <c r="G138" s="163"/>
    </row>
    <row r="139" spans="1:7" x14ac:dyDescent="0.2">
      <c r="A139" s="163" t="s">
        <v>1505</v>
      </c>
      <c r="B139" s="178" t="s">
        <v>582</v>
      </c>
      <c r="C139" s="233"/>
      <c r="D139" s="233"/>
      <c r="E139" s="233"/>
      <c r="F139" s="233"/>
      <c r="G139" s="163"/>
    </row>
    <row r="140" spans="1:7" x14ac:dyDescent="0.2">
      <c r="A140" s="163" t="s">
        <v>1506</v>
      </c>
      <c r="B140" s="178" t="s">
        <v>582</v>
      </c>
      <c r="C140" s="233"/>
      <c r="D140" s="233"/>
      <c r="E140" s="233"/>
      <c r="F140" s="233"/>
      <c r="G140" s="163"/>
    </row>
    <row r="141" spans="1:7" x14ac:dyDescent="0.2">
      <c r="A141" s="163" t="s">
        <v>1507</v>
      </c>
      <c r="B141" s="178" t="s">
        <v>582</v>
      </c>
      <c r="C141" s="233"/>
      <c r="D141" s="233"/>
      <c r="E141" s="233"/>
      <c r="F141" s="233"/>
      <c r="G141" s="163"/>
    </row>
    <row r="142" spans="1:7" x14ac:dyDescent="0.2">
      <c r="A142" s="163" t="s">
        <v>1508</v>
      </c>
      <c r="B142" s="178" t="s">
        <v>582</v>
      </c>
      <c r="C142" s="233"/>
      <c r="D142" s="233"/>
      <c r="E142" s="233"/>
      <c r="F142" s="233"/>
      <c r="G142" s="163"/>
    </row>
    <row r="143" spans="1:7" x14ac:dyDescent="0.2">
      <c r="A143" s="163" t="s">
        <v>1509</v>
      </c>
      <c r="B143" s="178" t="s">
        <v>582</v>
      </c>
      <c r="C143" s="233"/>
      <c r="D143" s="233"/>
      <c r="E143" s="233"/>
      <c r="F143" s="233"/>
      <c r="G143" s="163"/>
    </row>
    <row r="144" spans="1:7" x14ac:dyDescent="0.2">
      <c r="A144" s="163" t="s">
        <v>1510</v>
      </c>
      <c r="B144" s="178" t="s">
        <v>582</v>
      </c>
      <c r="C144" s="233"/>
      <c r="D144" s="233"/>
      <c r="E144" s="233"/>
      <c r="F144" s="233"/>
      <c r="G144" s="163"/>
    </row>
    <row r="145" spans="1:7" x14ac:dyDescent="0.2">
      <c r="A145" s="163" t="s">
        <v>1511</v>
      </c>
      <c r="B145" s="178" t="s">
        <v>582</v>
      </c>
      <c r="C145" s="233"/>
      <c r="D145" s="233"/>
      <c r="E145" s="233"/>
      <c r="F145" s="233"/>
      <c r="G145" s="163"/>
    </row>
    <row r="146" spans="1:7" x14ac:dyDescent="0.2">
      <c r="A146" s="163" t="s">
        <v>1512</v>
      </c>
      <c r="B146" s="178" t="s">
        <v>582</v>
      </c>
      <c r="C146" s="233"/>
      <c r="D146" s="233"/>
      <c r="E146" s="233"/>
      <c r="F146" s="233"/>
      <c r="G146" s="163"/>
    </row>
    <row r="147" spans="1:7" x14ac:dyDescent="0.2">
      <c r="A147" s="163" t="s">
        <v>1513</v>
      </c>
      <c r="B147" s="178" t="s">
        <v>582</v>
      </c>
      <c r="C147" s="233"/>
      <c r="D147" s="233"/>
      <c r="E147" s="233"/>
      <c r="F147" s="233"/>
      <c r="G147" s="163"/>
    </row>
    <row r="148" spans="1:7" x14ac:dyDescent="0.2">
      <c r="A148" s="163" t="s">
        <v>1514</v>
      </c>
      <c r="B148" s="178" t="s">
        <v>582</v>
      </c>
      <c r="C148" s="233"/>
      <c r="D148" s="233"/>
      <c r="E148" s="233"/>
      <c r="F148" s="233"/>
      <c r="G148" s="163"/>
    </row>
    <row r="149" spans="1:7" x14ac:dyDescent="0.2">
      <c r="A149" s="180"/>
      <c r="B149" s="181" t="s">
        <v>601</v>
      </c>
      <c r="C149" s="180" t="s">
        <v>464</v>
      </c>
      <c r="D149" s="180" t="s">
        <v>465</v>
      </c>
      <c r="E149" s="182"/>
      <c r="F149" s="183" t="s">
        <v>430</v>
      </c>
      <c r="G149" s="183"/>
    </row>
    <row r="150" spans="1:7" x14ac:dyDescent="0.2">
      <c r="A150" s="163" t="s">
        <v>602</v>
      </c>
      <c r="B150" s="163" t="s">
        <v>603</v>
      </c>
      <c r="C150" s="235">
        <v>0.83451076490766996</v>
      </c>
      <c r="D150" s="235">
        <v>0</v>
      </c>
      <c r="E150" s="239"/>
      <c r="F150" s="233">
        <f>SUM(C150:D150)</f>
        <v>0.83451076490766996</v>
      </c>
    </row>
    <row r="151" spans="1:7" x14ac:dyDescent="0.2">
      <c r="A151" s="163" t="s">
        <v>604</v>
      </c>
      <c r="B151" s="163" t="s">
        <v>605</v>
      </c>
      <c r="C151" s="235">
        <v>0</v>
      </c>
      <c r="D151" s="235">
        <v>0</v>
      </c>
      <c r="E151" s="239"/>
      <c r="F151" s="233">
        <f t="shared" ref="F151:F152" si="3">SUM(C151:D151)</f>
        <v>0</v>
      </c>
    </row>
    <row r="152" spans="1:7" x14ac:dyDescent="0.2">
      <c r="A152" s="163" t="s">
        <v>606</v>
      </c>
      <c r="B152" s="163" t="s">
        <v>65</v>
      </c>
      <c r="C152" s="235">
        <v>0.16548923509234001</v>
      </c>
      <c r="D152" s="235">
        <v>0</v>
      </c>
      <c r="E152" s="239"/>
      <c r="F152" s="233">
        <f t="shared" si="3"/>
        <v>0.16548923509234001</v>
      </c>
    </row>
    <row r="153" spans="1:7" x14ac:dyDescent="0.2">
      <c r="A153" s="163" t="s">
        <v>607</v>
      </c>
      <c r="C153" s="233"/>
      <c r="D153" s="233"/>
      <c r="E153" s="239"/>
      <c r="F153" s="233"/>
    </row>
    <row r="154" spans="1:7" x14ac:dyDescent="0.2">
      <c r="A154" s="163" t="s">
        <v>608</v>
      </c>
      <c r="C154" s="233"/>
      <c r="D154" s="233"/>
      <c r="E154" s="239"/>
      <c r="F154" s="233"/>
    </row>
    <row r="155" spans="1:7" x14ac:dyDescent="0.2">
      <c r="A155" s="163" t="s">
        <v>609</v>
      </c>
      <c r="C155" s="233"/>
      <c r="D155" s="233"/>
      <c r="E155" s="239"/>
      <c r="F155" s="233"/>
    </row>
    <row r="156" spans="1:7" x14ac:dyDescent="0.2">
      <c r="A156" s="163" t="s">
        <v>610</v>
      </c>
      <c r="C156" s="233"/>
      <c r="D156" s="233"/>
      <c r="E156" s="239"/>
      <c r="F156" s="233"/>
    </row>
    <row r="157" spans="1:7" x14ac:dyDescent="0.2">
      <c r="A157" s="163" t="s">
        <v>611</v>
      </c>
      <c r="C157" s="233"/>
      <c r="D157" s="233"/>
      <c r="E157" s="239"/>
      <c r="F157" s="233"/>
    </row>
    <row r="158" spans="1:7" x14ac:dyDescent="0.2">
      <c r="A158" s="163" t="s">
        <v>612</v>
      </c>
      <c r="C158" s="233"/>
      <c r="D158" s="233"/>
      <c r="E158" s="239"/>
      <c r="F158" s="233"/>
    </row>
    <row r="159" spans="1:7" x14ac:dyDescent="0.2">
      <c r="A159" s="180"/>
      <c r="B159" s="181" t="s">
        <v>613</v>
      </c>
      <c r="C159" s="180" t="s">
        <v>464</v>
      </c>
      <c r="D159" s="180" t="s">
        <v>465</v>
      </c>
      <c r="E159" s="182"/>
      <c r="F159" s="183" t="s">
        <v>430</v>
      </c>
      <c r="G159" s="183"/>
    </row>
    <row r="160" spans="1:7" x14ac:dyDescent="0.2">
      <c r="A160" s="163" t="s">
        <v>614</v>
      </c>
      <c r="B160" s="163" t="s">
        <v>615</v>
      </c>
      <c r="C160" s="235">
        <v>4.4011379308477802E-2</v>
      </c>
      <c r="D160" s="235">
        <v>0</v>
      </c>
      <c r="E160" s="239"/>
      <c r="F160" s="233">
        <f>SUM(C160:D160)</f>
        <v>4.4011379308477802E-2</v>
      </c>
    </row>
    <row r="161" spans="1:7" x14ac:dyDescent="0.2">
      <c r="A161" s="163" t="s">
        <v>616</v>
      </c>
      <c r="B161" s="163" t="s">
        <v>617</v>
      </c>
      <c r="C161" s="235">
        <v>0.95598862069152202</v>
      </c>
      <c r="D161" s="235">
        <v>0</v>
      </c>
      <c r="E161" s="239"/>
      <c r="F161" s="233">
        <f t="shared" ref="F161:F162" si="4">SUM(C161:D161)</f>
        <v>0.95598862069152202</v>
      </c>
    </row>
    <row r="162" spans="1:7" x14ac:dyDescent="0.2">
      <c r="A162" s="163" t="s">
        <v>618</v>
      </c>
      <c r="B162" s="163" t="s">
        <v>65</v>
      </c>
      <c r="C162" s="235">
        <v>0</v>
      </c>
      <c r="D162" s="235">
        <v>0</v>
      </c>
      <c r="E162" s="239"/>
      <c r="F162" s="233">
        <f t="shared" si="4"/>
        <v>0</v>
      </c>
    </row>
    <row r="163" spans="1:7" x14ac:dyDescent="0.2">
      <c r="A163" s="163" t="s">
        <v>619</v>
      </c>
      <c r="E163" s="156"/>
    </row>
    <row r="164" spans="1:7" x14ac:dyDescent="0.2">
      <c r="A164" s="163" t="s">
        <v>620</v>
      </c>
      <c r="E164" s="156"/>
    </row>
    <row r="165" spans="1:7" x14ac:dyDescent="0.2">
      <c r="A165" s="163" t="s">
        <v>621</v>
      </c>
      <c r="E165" s="156"/>
    </row>
    <row r="166" spans="1:7" x14ac:dyDescent="0.2">
      <c r="A166" s="163" t="s">
        <v>622</v>
      </c>
      <c r="E166" s="156"/>
    </row>
    <row r="167" spans="1:7" x14ac:dyDescent="0.2">
      <c r="A167" s="163" t="s">
        <v>623</v>
      </c>
      <c r="E167" s="156"/>
    </row>
    <row r="168" spans="1:7" x14ac:dyDescent="0.2">
      <c r="A168" s="163" t="s">
        <v>624</v>
      </c>
      <c r="E168" s="156"/>
    </row>
    <row r="169" spans="1:7" x14ac:dyDescent="0.2">
      <c r="A169" s="180"/>
      <c r="B169" s="181" t="s">
        <v>625</v>
      </c>
      <c r="C169" s="180" t="s">
        <v>464</v>
      </c>
      <c r="D169" s="180" t="s">
        <v>465</v>
      </c>
      <c r="E169" s="182"/>
      <c r="F169" s="183" t="s">
        <v>430</v>
      </c>
      <c r="G169" s="183"/>
    </row>
    <row r="170" spans="1:7" x14ac:dyDescent="0.2">
      <c r="A170" s="163" t="s">
        <v>626</v>
      </c>
      <c r="B170" s="202" t="s">
        <v>627</v>
      </c>
      <c r="C170" s="235">
        <v>5.6780782123800999E-2</v>
      </c>
      <c r="D170" s="235">
        <v>0</v>
      </c>
      <c r="E170" s="239"/>
      <c r="F170" s="233">
        <f>SUM(C170:D170)</f>
        <v>5.6780782123800999E-2</v>
      </c>
    </row>
    <row r="171" spans="1:7" x14ac:dyDescent="0.2">
      <c r="A171" s="163" t="s">
        <v>628</v>
      </c>
      <c r="B171" s="202" t="s">
        <v>1515</v>
      </c>
      <c r="C171" s="235">
        <v>0.13301038200782</v>
      </c>
      <c r="D171" s="235">
        <v>0</v>
      </c>
      <c r="E171" s="239"/>
      <c r="F171" s="233">
        <f t="shared" ref="F171:F174" si="5">SUM(C171:D171)</f>
        <v>0.13301038200782</v>
      </c>
    </row>
    <row r="172" spans="1:7" x14ac:dyDescent="0.2">
      <c r="A172" s="163" t="s">
        <v>629</v>
      </c>
      <c r="B172" s="202" t="s">
        <v>1516</v>
      </c>
      <c r="C172" s="235">
        <v>0.31516536707573201</v>
      </c>
      <c r="D172" s="235">
        <v>0</v>
      </c>
      <c r="E172" s="233"/>
      <c r="F172" s="233">
        <f t="shared" si="5"/>
        <v>0.31516536707573201</v>
      </c>
    </row>
    <row r="173" spans="1:7" x14ac:dyDescent="0.2">
      <c r="A173" s="163" t="s">
        <v>630</v>
      </c>
      <c r="B173" s="202" t="s">
        <v>1517</v>
      </c>
      <c r="C173" s="235">
        <v>0.13465728084970799</v>
      </c>
      <c r="D173" s="235">
        <v>0</v>
      </c>
      <c r="E173" s="233"/>
      <c r="F173" s="233">
        <f t="shared" si="5"/>
        <v>0.13465728084970799</v>
      </c>
    </row>
    <row r="174" spans="1:7" x14ac:dyDescent="0.2">
      <c r="A174" s="163" t="s">
        <v>631</v>
      </c>
      <c r="B174" s="202" t="s">
        <v>1518</v>
      </c>
      <c r="C174" s="235">
        <v>0.36038618794293797</v>
      </c>
      <c r="D174" s="235">
        <v>0</v>
      </c>
      <c r="E174" s="233"/>
      <c r="F174" s="233">
        <f t="shared" si="5"/>
        <v>0.36038618794293797</v>
      </c>
    </row>
    <row r="175" spans="1:7" x14ac:dyDescent="0.2">
      <c r="A175" s="163" t="s">
        <v>632</v>
      </c>
      <c r="B175" s="176"/>
      <c r="C175" s="233"/>
      <c r="D175" s="233"/>
      <c r="E175" s="233"/>
      <c r="F175" s="233"/>
    </row>
    <row r="176" spans="1:7" x14ac:dyDescent="0.2">
      <c r="A176" s="163" t="s">
        <v>633</v>
      </c>
      <c r="B176" s="176"/>
      <c r="C176" s="233"/>
      <c r="D176" s="233"/>
      <c r="E176" s="233"/>
      <c r="F176" s="233"/>
    </row>
    <row r="177" spans="1:7" x14ac:dyDescent="0.2">
      <c r="A177" s="163" t="s">
        <v>634</v>
      </c>
      <c r="B177" s="202"/>
      <c r="C177" s="233"/>
      <c r="D177" s="233"/>
      <c r="E177" s="233"/>
      <c r="F177" s="233"/>
    </row>
    <row r="178" spans="1:7" x14ac:dyDescent="0.2">
      <c r="A178" s="163" t="s">
        <v>635</v>
      </c>
      <c r="B178" s="202"/>
      <c r="C178" s="233"/>
      <c r="D178" s="233"/>
      <c r="E178" s="233"/>
      <c r="F178" s="233"/>
    </row>
    <row r="179" spans="1:7" x14ac:dyDescent="0.2">
      <c r="A179" s="180"/>
      <c r="B179" s="181" t="s">
        <v>636</v>
      </c>
      <c r="C179" s="180" t="s">
        <v>464</v>
      </c>
      <c r="D179" s="180" t="s">
        <v>465</v>
      </c>
      <c r="E179" s="182"/>
      <c r="F179" s="183" t="s">
        <v>430</v>
      </c>
      <c r="G179" s="183"/>
    </row>
    <row r="180" spans="1:7" x14ac:dyDescent="0.2">
      <c r="A180" s="163" t="s">
        <v>637</v>
      </c>
      <c r="B180" s="163" t="s">
        <v>1519</v>
      </c>
      <c r="C180" s="235">
        <v>2.0598860905771799E-4</v>
      </c>
      <c r="D180" s="233">
        <v>0</v>
      </c>
      <c r="E180" s="239"/>
      <c r="F180" s="240">
        <f>SUM(C180:D180)</f>
        <v>2.0598860905771799E-4</v>
      </c>
    </row>
    <row r="181" spans="1:7" x14ac:dyDescent="0.2">
      <c r="A181" s="163" t="s">
        <v>638</v>
      </c>
      <c r="B181" s="241"/>
      <c r="C181" s="233"/>
      <c r="D181" s="233"/>
      <c r="E181" s="239"/>
      <c r="F181" s="233"/>
    </row>
    <row r="182" spans="1:7" x14ac:dyDescent="0.2">
      <c r="A182" s="163" t="s">
        <v>639</v>
      </c>
      <c r="B182" s="241"/>
      <c r="C182" s="233"/>
      <c r="D182" s="233"/>
      <c r="E182" s="239"/>
      <c r="F182" s="233"/>
    </row>
    <row r="183" spans="1:7" x14ac:dyDescent="0.2">
      <c r="A183" s="163" t="s">
        <v>640</v>
      </c>
      <c r="B183" s="241"/>
      <c r="C183" s="233"/>
      <c r="D183" s="233"/>
      <c r="E183" s="239"/>
      <c r="F183" s="233"/>
    </row>
    <row r="184" spans="1:7" x14ac:dyDescent="0.2">
      <c r="A184" s="163" t="s">
        <v>641</v>
      </c>
      <c r="B184" s="241"/>
      <c r="C184" s="233"/>
      <c r="D184" s="233"/>
      <c r="E184" s="239"/>
      <c r="F184" s="233"/>
    </row>
    <row r="185" spans="1:7" ht="18.75" x14ac:dyDescent="0.2">
      <c r="A185" s="242"/>
      <c r="B185" s="243" t="s">
        <v>427</v>
      </c>
      <c r="C185" s="242"/>
      <c r="D185" s="242"/>
      <c r="E185" s="242"/>
      <c r="F185" s="244"/>
      <c r="G185" s="244"/>
    </row>
    <row r="186" spans="1:7" x14ac:dyDescent="0.2">
      <c r="A186" s="180"/>
      <c r="B186" s="181" t="s">
        <v>642</v>
      </c>
      <c r="C186" s="180" t="s">
        <v>643</v>
      </c>
      <c r="D186" s="180" t="s">
        <v>644</v>
      </c>
      <c r="E186" s="182"/>
      <c r="F186" s="180" t="s">
        <v>464</v>
      </c>
      <c r="G186" s="180" t="s">
        <v>645</v>
      </c>
    </row>
    <row r="187" spans="1:7" x14ac:dyDescent="0.2">
      <c r="A187" s="163" t="s">
        <v>646</v>
      </c>
      <c r="B187" s="178" t="s">
        <v>647</v>
      </c>
      <c r="C187" s="184">
        <v>68.097207189192901</v>
      </c>
      <c r="E187" s="174"/>
      <c r="F187" s="201"/>
      <c r="G187" s="201"/>
    </row>
    <row r="188" spans="1:7" x14ac:dyDescent="0.2">
      <c r="A188" s="174"/>
      <c r="B188" s="245"/>
      <c r="C188" s="174"/>
      <c r="D188" s="174"/>
      <c r="E188" s="174"/>
      <c r="F188" s="201"/>
      <c r="G188" s="201"/>
    </row>
    <row r="189" spans="1:7" x14ac:dyDescent="0.2">
      <c r="B189" s="178" t="s">
        <v>648</v>
      </c>
      <c r="C189" s="174"/>
      <c r="D189" s="174"/>
      <c r="E189" s="174"/>
      <c r="F189" s="201"/>
      <c r="G189" s="201"/>
    </row>
    <row r="190" spans="1:7" x14ac:dyDescent="0.2">
      <c r="A190" s="163" t="s">
        <v>649</v>
      </c>
      <c r="B190" s="178" t="s">
        <v>650</v>
      </c>
      <c r="C190" s="184">
        <v>7121.4752141000599</v>
      </c>
      <c r="D190" s="184">
        <v>174948</v>
      </c>
      <c r="E190" s="174"/>
      <c r="F190" s="191">
        <f>IF($C$214=0,"",IF(C190="[for completion]","",IF(C190="","",C190/$C$214)))</f>
        <v>0.46702279996881146</v>
      </c>
      <c r="G190" s="191">
        <f>IF($D$214=0,"",IF(D190="[for completion]","",IF(D190="","",D190/$D$214)))</f>
        <v>0.78127944624316181</v>
      </c>
    </row>
    <row r="191" spans="1:7" x14ac:dyDescent="0.2">
      <c r="A191" s="163" t="s">
        <v>651</v>
      </c>
      <c r="B191" s="178" t="s">
        <v>652</v>
      </c>
      <c r="C191" s="184">
        <v>5414.4385474400096</v>
      </c>
      <c r="D191" s="184">
        <v>39760</v>
      </c>
      <c r="E191" s="174"/>
      <c r="F191" s="191">
        <f t="shared" ref="F191:F213" si="6">IF($C$214=0,"",IF(C191="[for completion]","",IF(C191="","",C191/$C$214)))</f>
        <v>0.35507618501260835</v>
      </c>
      <c r="G191" s="191">
        <f t="shared" ref="G191:G213" si="7">IF($D$214=0,"",IF(D191="[for completion]","",IF(D191="","",D191/$D$214)))</f>
        <v>0.17755945070894272</v>
      </c>
    </row>
    <row r="192" spans="1:7" x14ac:dyDescent="0.2">
      <c r="A192" s="163" t="s">
        <v>653</v>
      </c>
      <c r="B192" s="178" t="s">
        <v>654</v>
      </c>
      <c r="C192" s="184">
        <v>1598.5586369299999</v>
      </c>
      <c r="D192" s="184">
        <v>6710</v>
      </c>
      <c r="E192" s="174"/>
      <c r="F192" s="191">
        <f t="shared" si="6"/>
        <v>0.10483267975927631</v>
      </c>
      <c r="G192" s="191">
        <f t="shared" si="7"/>
        <v>2.9965390197610808E-2</v>
      </c>
    </row>
    <row r="193" spans="1:7" x14ac:dyDescent="0.2">
      <c r="A193" s="163" t="s">
        <v>655</v>
      </c>
      <c r="B193" s="178" t="s">
        <v>656</v>
      </c>
      <c r="C193" s="184">
        <v>522.25857350000001</v>
      </c>
      <c r="D193" s="184">
        <v>1532</v>
      </c>
      <c r="E193" s="174"/>
      <c r="F193" s="191">
        <f t="shared" si="6"/>
        <v>3.4249457306369323E-2</v>
      </c>
      <c r="G193" s="191">
        <f t="shared" si="7"/>
        <v>6.8415764206765659E-3</v>
      </c>
    </row>
    <row r="194" spans="1:7" x14ac:dyDescent="0.2">
      <c r="A194" s="163" t="s">
        <v>657</v>
      </c>
      <c r="B194" s="178" t="s">
        <v>658</v>
      </c>
      <c r="C194" s="184">
        <v>591.93614786999899</v>
      </c>
      <c r="D194" s="184">
        <v>975</v>
      </c>
      <c r="E194" s="174"/>
      <c r="F194" s="191">
        <f t="shared" si="6"/>
        <v>3.8818877952934643E-2</v>
      </c>
      <c r="G194" s="191">
        <f t="shared" si="7"/>
        <v>4.3541364296081275E-3</v>
      </c>
    </row>
    <row r="195" spans="1:7" x14ac:dyDescent="0.2">
      <c r="A195" s="163" t="s">
        <v>659</v>
      </c>
      <c r="B195" s="178" t="s">
        <v>582</v>
      </c>
      <c r="C195" s="246"/>
      <c r="D195" s="246"/>
      <c r="E195" s="174"/>
      <c r="F195" s="191" t="str">
        <f t="shared" si="6"/>
        <v/>
      </c>
      <c r="G195" s="191" t="str">
        <f t="shared" si="7"/>
        <v/>
      </c>
    </row>
    <row r="196" spans="1:7" x14ac:dyDescent="0.2">
      <c r="A196" s="163" t="s">
        <v>660</v>
      </c>
      <c r="B196" s="178" t="s">
        <v>582</v>
      </c>
      <c r="C196" s="246"/>
      <c r="D196" s="246"/>
      <c r="E196" s="174"/>
      <c r="F196" s="191" t="str">
        <f t="shared" si="6"/>
        <v/>
      </c>
      <c r="G196" s="191" t="str">
        <f t="shared" si="7"/>
        <v/>
      </c>
    </row>
    <row r="197" spans="1:7" x14ac:dyDescent="0.2">
      <c r="A197" s="163" t="s">
        <v>661</v>
      </c>
      <c r="B197" s="178" t="s">
        <v>582</v>
      </c>
      <c r="C197" s="246"/>
      <c r="D197" s="246"/>
      <c r="E197" s="174"/>
      <c r="F197" s="191" t="str">
        <f t="shared" si="6"/>
        <v/>
      </c>
      <c r="G197" s="191" t="str">
        <f t="shared" si="7"/>
        <v/>
      </c>
    </row>
    <row r="198" spans="1:7" x14ac:dyDescent="0.2">
      <c r="A198" s="163" t="s">
        <v>662</v>
      </c>
      <c r="B198" s="178" t="s">
        <v>582</v>
      </c>
      <c r="C198" s="246"/>
      <c r="D198" s="246"/>
      <c r="E198" s="174"/>
      <c r="F198" s="191" t="str">
        <f t="shared" si="6"/>
        <v/>
      </c>
      <c r="G198" s="191" t="str">
        <f t="shared" si="7"/>
        <v/>
      </c>
    </row>
    <row r="199" spans="1:7" x14ac:dyDescent="0.2">
      <c r="A199" s="163" t="s">
        <v>663</v>
      </c>
      <c r="B199" s="178" t="s">
        <v>582</v>
      </c>
      <c r="C199" s="246"/>
      <c r="D199" s="246"/>
      <c r="E199" s="178"/>
      <c r="F199" s="191" t="str">
        <f t="shared" si="6"/>
        <v/>
      </c>
      <c r="G199" s="191" t="str">
        <f t="shared" si="7"/>
        <v/>
      </c>
    </row>
    <row r="200" spans="1:7" x14ac:dyDescent="0.2">
      <c r="A200" s="163" t="s">
        <v>664</v>
      </c>
      <c r="B200" s="178" t="s">
        <v>582</v>
      </c>
      <c r="C200" s="246"/>
      <c r="D200" s="246"/>
      <c r="E200" s="178"/>
      <c r="F200" s="191" t="str">
        <f t="shared" si="6"/>
        <v/>
      </c>
      <c r="G200" s="191" t="str">
        <f t="shared" si="7"/>
        <v/>
      </c>
    </row>
    <row r="201" spans="1:7" x14ac:dyDescent="0.2">
      <c r="A201" s="163" t="s">
        <v>665</v>
      </c>
      <c r="B201" s="178" t="s">
        <v>582</v>
      </c>
      <c r="C201" s="246"/>
      <c r="D201" s="246"/>
      <c r="E201" s="178"/>
      <c r="F201" s="191" t="str">
        <f t="shared" si="6"/>
        <v/>
      </c>
      <c r="G201" s="191" t="str">
        <f t="shared" si="7"/>
        <v/>
      </c>
    </row>
    <row r="202" spans="1:7" x14ac:dyDescent="0.2">
      <c r="A202" s="163" t="s">
        <v>666</v>
      </c>
      <c r="B202" s="178" t="s">
        <v>582</v>
      </c>
      <c r="C202" s="246"/>
      <c r="D202" s="246"/>
      <c r="E202" s="178"/>
      <c r="F202" s="191" t="str">
        <f t="shared" si="6"/>
        <v/>
      </c>
      <c r="G202" s="191" t="str">
        <f t="shared" si="7"/>
        <v/>
      </c>
    </row>
    <row r="203" spans="1:7" x14ac:dyDescent="0.2">
      <c r="A203" s="163" t="s">
        <v>667</v>
      </c>
      <c r="B203" s="178" t="s">
        <v>582</v>
      </c>
      <c r="C203" s="246"/>
      <c r="D203" s="246"/>
      <c r="E203" s="178"/>
      <c r="F203" s="191" t="str">
        <f t="shared" si="6"/>
        <v/>
      </c>
      <c r="G203" s="191" t="str">
        <f t="shared" si="7"/>
        <v/>
      </c>
    </row>
    <row r="204" spans="1:7" x14ac:dyDescent="0.2">
      <c r="A204" s="163" t="s">
        <v>668</v>
      </c>
      <c r="B204" s="178" t="s">
        <v>582</v>
      </c>
      <c r="C204" s="246"/>
      <c r="D204" s="246"/>
      <c r="E204" s="178"/>
      <c r="F204" s="191" t="str">
        <f t="shared" si="6"/>
        <v/>
      </c>
      <c r="G204" s="191" t="str">
        <f t="shared" si="7"/>
        <v/>
      </c>
    </row>
    <row r="205" spans="1:7" x14ac:dyDescent="0.2">
      <c r="A205" s="163" t="s">
        <v>669</v>
      </c>
      <c r="B205" s="178" t="s">
        <v>582</v>
      </c>
      <c r="C205" s="246"/>
      <c r="D205" s="246"/>
      <c r="F205" s="191" t="str">
        <f t="shared" si="6"/>
        <v/>
      </c>
      <c r="G205" s="191" t="str">
        <f t="shared" si="7"/>
        <v/>
      </c>
    </row>
    <row r="206" spans="1:7" x14ac:dyDescent="0.2">
      <c r="A206" s="163" t="s">
        <v>670</v>
      </c>
      <c r="B206" s="178" t="s">
        <v>582</v>
      </c>
      <c r="C206" s="246"/>
      <c r="D206" s="246"/>
      <c r="E206" s="247"/>
      <c r="F206" s="191" t="str">
        <f t="shared" si="6"/>
        <v/>
      </c>
      <c r="G206" s="191" t="str">
        <f t="shared" si="7"/>
        <v/>
      </c>
    </row>
    <row r="207" spans="1:7" x14ac:dyDescent="0.2">
      <c r="A207" s="163" t="s">
        <v>671</v>
      </c>
      <c r="B207" s="178" t="s">
        <v>582</v>
      </c>
      <c r="C207" s="246"/>
      <c r="D207" s="246"/>
      <c r="E207" s="247"/>
      <c r="F207" s="191" t="str">
        <f t="shared" si="6"/>
        <v/>
      </c>
      <c r="G207" s="191" t="str">
        <f t="shared" si="7"/>
        <v/>
      </c>
    </row>
    <row r="208" spans="1:7" x14ac:dyDescent="0.2">
      <c r="A208" s="163" t="s">
        <v>672</v>
      </c>
      <c r="B208" s="178" t="s">
        <v>582</v>
      </c>
      <c r="C208" s="246"/>
      <c r="D208" s="246"/>
      <c r="E208" s="247"/>
      <c r="F208" s="191" t="str">
        <f t="shared" si="6"/>
        <v/>
      </c>
      <c r="G208" s="191" t="str">
        <f t="shared" si="7"/>
        <v/>
      </c>
    </row>
    <row r="209" spans="1:7" x14ac:dyDescent="0.2">
      <c r="A209" s="163" t="s">
        <v>673</v>
      </c>
      <c r="B209" s="178" t="s">
        <v>582</v>
      </c>
      <c r="C209" s="246"/>
      <c r="D209" s="246"/>
      <c r="E209" s="247"/>
      <c r="F209" s="191" t="str">
        <f t="shared" si="6"/>
        <v/>
      </c>
      <c r="G209" s="191" t="str">
        <f t="shared" si="7"/>
        <v/>
      </c>
    </row>
    <row r="210" spans="1:7" x14ac:dyDescent="0.2">
      <c r="A210" s="163" t="s">
        <v>674</v>
      </c>
      <c r="B210" s="178" t="s">
        <v>582</v>
      </c>
      <c r="C210" s="246"/>
      <c r="D210" s="246"/>
      <c r="E210" s="247"/>
      <c r="F210" s="191" t="str">
        <f t="shared" si="6"/>
        <v/>
      </c>
      <c r="G210" s="191" t="str">
        <f t="shared" si="7"/>
        <v/>
      </c>
    </row>
    <row r="211" spans="1:7" x14ac:dyDescent="0.2">
      <c r="A211" s="163" t="s">
        <v>675</v>
      </c>
      <c r="B211" s="178" t="s">
        <v>582</v>
      </c>
      <c r="C211" s="246"/>
      <c r="D211" s="246"/>
      <c r="E211" s="247"/>
      <c r="F211" s="191" t="str">
        <f t="shared" si="6"/>
        <v/>
      </c>
      <c r="G211" s="191" t="str">
        <f t="shared" si="7"/>
        <v/>
      </c>
    </row>
    <row r="212" spans="1:7" x14ac:dyDescent="0.2">
      <c r="A212" s="163" t="s">
        <v>676</v>
      </c>
      <c r="B212" s="178" t="s">
        <v>582</v>
      </c>
      <c r="C212" s="246"/>
      <c r="D212" s="246"/>
      <c r="E212" s="247"/>
      <c r="F212" s="191" t="str">
        <f t="shared" si="6"/>
        <v/>
      </c>
      <c r="G212" s="191" t="str">
        <f t="shared" si="7"/>
        <v/>
      </c>
    </row>
    <row r="213" spans="1:7" x14ac:dyDescent="0.2">
      <c r="A213" s="163" t="s">
        <v>677</v>
      </c>
      <c r="B213" s="178" t="s">
        <v>582</v>
      </c>
      <c r="C213" s="246"/>
      <c r="D213" s="246"/>
      <c r="E213" s="247"/>
      <c r="F213" s="191" t="str">
        <f t="shared" si="6"/>
        <v/>
      </c>
      <c r="G213" s="191" t="str">
        <f t="shared" si="7"/>
        <v/>
      </c>
    </row>
    <row r="214" spans="1:7" x14ac:dyDescent="0.2">
      <c r="A214" s="163" t="s">
        <v>678</v>
      </c>
      <c r="B214" s="193" t="s">
        <v>67</v>
      </c>
      <c r="C214" s="194">
        <f>SUM(C190:C213)</f>
        <v>15248.667119840067</v>
      </c>
      <c r="D214" s="190">
        <f>SUM(D190:D213)</f>
        <v>223925</v>
      </c>
      <c r="E214" s="247"/>
      <c r="F214" s="248">
        <f>SUM(F190:F213)</f>
        <v>1</v>
      </c>
      <c r="G214" s="248">
        <f>SUM(G190:G213)</f>
        <v>1</v>
      </c>
    </row>
    <row r="215" spans="1:7" x14ac:dyDescent="0.2">
      <c r="A215" s="180"/>
      <c r="B215" s="187" t="s">
        <v>679</v>
      </c>
      <c r="C215" s="180" t="s">
        <v>643</v>
      </c>
      <c r="D215" s="180" t="s">
        <v>644</v>
      </c>
      <c r="E215" s="182"/>
      <c r="F215" s="180" t="s">
        <v>464</v>
      </c>
      <c r="G215" s="180" t="s">
        <v>645</v>
      </c>
    </row>
    <row r="216" spans="1:7" x14ac:dyDescent="0.2">
      <c r="A216" s="163" t="s">
        <v>680</v>
      </c>
      <c r="B216" s="163" t="s">
        <v>681</v>
      </c>
      <c r="C216" s="233">
        <v>0.57348028652427696</v>
      </c>
      <c r="F216" s="188"/>
      <c r="G216" s="188"/>
    </row>
    <row r="217" spans="1:7" x14ac:dyDescent="0.2">
      <c r="F217" s="188"/>
      <c r="G217" s="188"/>
    </row>
    <row r="218" spans="1:7" x14ac:dyDescent="0.2">
      <c r="B218" s="178" t="s">
        <v>682</v>
      </c>
      <c r="F218" s="188"/>
      <c r="G218" s="188"/>
    </row>
    <row r="219" spans="1:7" x14ac:dyDescent="0.2">
      <c r="A219" s="163" t="s">
        <v>683</v>
      </c>
      <c r="B219" s="163" t="s">
        <v>684</v>
      </c>
      <c r="C219" s="184">
        <v>4738.94275793002</v>
      </c>
      <c r="D219" s="184">
        <v>100071</v>
      </c>
      <c r="F219" s="191">
        <f t="shared" ref="F219:F233" si="8">IF($C$227=0,"",IF(C219="[for completion]","",C219/$C$227))</f>
        <v>0.31077750735106519</v>
      </c>
      <c r="G219" s="191">
        <f t="shared" ref="G219:G233" si="9">IF($D$227=0,"",IF(D219="[for completion]","",D219/$D$227))</f>
        <v>0.44689516579211791</v>
      </c>
    </row>
    <row r="220" spans="1:7" x14ac:dyDescent="0.2">
      <c r="A220" s="163" t="s">
        <v>685</v>
      </c>
      <c r="B220" s="163" t="s">
        <v>686</v>
      </c>
      <c r="C220" s="184">
        <v>1597.61241178</v>
      </c>
      <c r="D220" s="184">
        <v>25101</v>
      </c>
      <c r="F220" s="191">
        <f t="shared" si="8"/>
        <v>0.10477062678490445</v>
      </c>
      <c r="G220" s="191">
        <f t="shared" si="9"/>
        <v>0.11209556771240371</v>
      </c>
    </row>
    <row r="221" spans="1:7" x14ac:dyDescent="0.2">
      <c r="A221" s="163" t="s">
        <v>687</v>
      </c>
      <c r="B221" s="163" t="s">
        <v>688</v>
      </c>
      <c r="C221" s="184">
        <v>1730.9853692699901</v>
      </c>
      <c r="D221" s="184">
        <v>24173</v>
      </c>
      <c r="F221" s="191">
        <f t="shared" si="8"/>
        <v>0.11351715895337569</v>
      </c>
      <c r="G221" s="191">
        <f t="shared" si="9"/>
        <v>0.10795132298760746</v>
      </c>
    </row>
    <row r="222" spans="1:7" x14ac:dyDescent="0.2">
      <c r="A222" s="163" t="s">
        <v>689</v>
      </c>
      <c r="B222" s="163" t="s">
        <v>690</v>
      </c>
      <c r="C222" s="184">
        <v>1870.6087331799899</v>
      </c>
      <c r="D222" s="184">
        <v>23212</v>
      </c>
      <c r="F222" s="191">
        <f t="shared" si="8"/>
        <v>0.12267358966385636</v>
      </c>
      <c r="G222" s="191">
        <f t="shared" si="9"/>
        <v>0.10365970749134755</v>
      </c>
    </row>
    <row r="223" spans="1:7" x14ac:dyDescent="0.2">
      <c r="A223" s="163" t="s">
        <v>691</v>
      </c>
      <c r="B223" s="163" t="s">
        <v>692</v>
      </c>
      <c r="C223" s="184">
        <v>2047.90954132</v>
      </c>
      <c r="D223" s="184">
        <v>22366</v>
      </c>
      <c r="F223" s="191">
        <f t="shared" si="8"/>
        <v>0.13430088841374674</v>
      </c>
      <c r="G223" s="191">
        <f t="shared" si="9"/>
        <v>9.9881656804733723E-2</v>
      </c>
    </row>
    <row r="224" spans="1:7" x14ac:dyDescent="0.2">
      <c r="A224" s="163" t="s">
        <v>693</v>
      </c>
      <c r="B224" s="163" t="s">
        <v>694</v>
      </c>
      <c r="C224" s="184">
        <v>1987.1441891499901</v>
      </c>
      <c r="D224" s="184">
        <v>18444</v>
      </c>
      <c r="F224" s="191">
        <f t="shared" si="8"/>
        <v>0.13031592686317631</v>
      </c>
      <c r="G224" s="191">
        <f t="shared" si="9"/>
        <v>8.2366863905325438E-2</v>
      </c>
    </row>
    <row r="225" spans="1:7" x14ac:dyDescent="0.2">
      <c r="A225" s="163" t="s">
        <v>695</v>
      </c>
      <c r="B225" s="163" t="s">
        <v>696</v>
      </c>
      <c r="C225" s="184">
        <v>923.71607580000295</v>
      </c>
      <c r="D225" s="184">
        <v>7064</v>
      </c>
      <c r="F225" s="191">
        <f t="shared" si="8"/>
        <v>6.0576840489760496E-2</v>
      </c>
      <c r="G225" s="191">
        <f t="shared" si="9"/>
        <v>3.1546276655130066E-2</v>
      </c>
    </row>
    <row r="226" spans="1:7" x14ac:dyDescent="0.2">
      <c r="A226" s="163" t="s">
        <v>697</v>
      </c>
      <c r="B226" s="163" t="s">
        <v>698</v>
      </c>
      <c r="C226" s="184">
        <v>351.74804141000101</v>
      </c>
      <c r="D226" s="184">
        <v>3494</v>
      </c>
      <c r="F226" s="191">
        <f t="shared" si="8"/>
        <v>2.3067461480114723E-2</v>
      </c>
      <c r="G226" s="191">
        <f t="shared" si="9"/>
        <v>1.5603438651334152E-2</v>
      </c>
    </row>
    <row r="227" spans="1:7" x14ac:dyDescent="0.2">
      <c r="A227" s="163" t="s">
        <v>699</v>
      </c>
      <c r="B227" s="193" t="s">
        <v>67</v>
      </c>
      <c r="C227" s="184">
        <f>SUM(C219:C226)</f>
        <v>15248.667119839994</v>
      </c>
      <c r="D227" s="246">
        <f>SUM(D219:D226)</f>
        <v>223925</v>
      </c>
      <c r="F227" s="233">
        <f>SUM(F219:F226)</f>
        <v>1</v>
      </c>
      <c r="G227" s="233">
        <f>SUM(G219:G226)</f>
        <v>1</v>
      </c>
    </row>
    <row r="228" spans="1:7" x14ac:dyDescent="0.2">
      <c r="A228" s="163" t="s">
        <v>700</v>
      </c>
      <c r="B228" s="196" t="s">
        <v>701</v>
      </c>
      <c r="C228" s="184"/>
      <c r="D228" s="246"/>
      <c r="F228" s="191">
        <f t="shared" si="8"/>
        <v>0</v>
      </c>
      <c r="G228" s="191">
        <f t="shared" si="9"/>
        <v>0</v>
      </c>
    </row>
    <row r="229" spans="1:7" x14ac:dyDescent="0.2">
      <c r="A229" s="163" t="s">
        <v>702</v>
      </c>
      <c r="B229" s="196" t="s">
        <v>703</v>
      </c>
      <c r="C229" s="184"/>
      <c r="D229" s="246"/>
      <c r="F229" s="191">
        <f t="shared" si="8"/>
        <v>0</v>
      </c>
      <c r="G229" s="191">
        <f t="shared" si="9"/>
        <v>0</v>
      </c>
    </row>
    <row r="230" spans="1:7" x14ac:dyDescent="0.2">
      <c r="A230" s="163" t="s">
        <v>704</v>
      </c>
      <c r="B230" s="196" t="s">
        <v>705</v>
      </c>
      <c r="C230" s="184"/>
      <c r="D230" s="246"/>
      <c r="F230" s="191">
        <f t="shared" si="8"/>
        <v>0</v>
      </c>
      <c r="G230" s="191">
        <f t="shared" si="9"/>
        <v>0</v>
      </c>
    </row>
    <row r="231" spans="1:7" x14ac:dyDescent="0.2">
      <c r="A231" s="163" t="s">
        <v>706</v>
      </c>
      <c r="B231" s="196" t="s">
        <v>707</v>
      </c>
      <c r="C231" s="184"/>
      <c r="D231" s="246"/>
      <c r="F231" s="191">
        <f t="shared" si="8"/>
        <v>0</v>
      </c>
      <c r="G231" s="191">
        <f t="shared" si="9"/>
        <v>0</v>
      </c>
    </row>
    <row r="232" spans="1:7" x14ac:dyDescent="0.2">
      <c r="A232" s="163" t="s">
        <v>708</v>
      </c>
      <c r="B232" s="196" t="s">
        <v>709</v>
      </c>
      <c r="C232" s="184"/>
      <c r="D232" s="246"/>
      <c r="F232" s="191">
        <f t="shared" si="8"/>
        <v>0</v>
      </c>
      <c r="G232" s="191">
        <f t="shared" si="9"/>
        <v>0</v>
      </c>
    </row>
    <row r="233" spans="1:7" x14ac:dyDescent="0.2">
      <c r="A233" s="163" t="s">
        <v>710</v>
      </c>
      <c r="B233" s="196" t="s">
        <v>711</v>
      </c>
      <c r="C233" s="184"/>
      <c r="D233" s="246"/>
      <c r="F233" s="191">
        <f t="shared" si="8"/>
        <v>0</v>
      </c>
      <c r="G233" s="191">
        <f t="shared" si="9"/>
        <v>0</v>
      </c>
    </row>
    <row r="234" spans="1:7" x14ac:dyDescent="0.2">
      <c r="A234" s="163" t="s">
        <v>712</v>
      </c>
      <c r="B234" s="196"/>
      <c r="F234" s="191"/>
      <c r="G234" s="191"/>
    </row>
    <row r="235" spans="1:7" x14ac:dyDescent="0.2">
      <c r="A235" s="163" t="s">
        <v>713</v>
      </c>
      <c r="B235" s="196"/>
      <c r="F235" s="191"/>
      <c r="G235" s="191"/>
    </row>
    <row r="236" spans="1:7" x14ac:dyDescent="0.2">
      <c r="A236" s="163" t="s">
        <v>714</v>
      </c>
      <c r="B236" s="196"/>
      <c r="F236" s="191"/>
      <c r="G236" s="191"/>
    </row>
    <row r="237" spans="1:7" x14ac:dyDescent="0.2">
      <c r="A237" s="180"/>
      <c r="B237" s="187" t="s">
        <v>715</v>
      </c>
      <c r="C237" s="180" t="s">
        <v>643</v>
      </c>
      <c r="D237" s="180" t="s">
        <v>644</v>
      </c>
      <c r="E237" s="182"/>
      <c r="F237" s="180" t="s">
        <v>464</v>
      </c>
      <c r="G237" s="180" t="s">
        <v>645</v>
      </c>
    </row>
    <row r="238" spans="1:7" x14ac:dyDescent="0.2">
      <c r="A238" s="163" t="s">
        <v>716</v>
      </c>
      <c r="B238" s="163" t="s">
        <v>681</v>
      </c>
      <c r="C238" s="233">
        <v>0.51782078322397496</v>
      </c>
      <c r="F238" s="188"/>
      <c r="G238" s="188"/>
    </row>
    <row r="239" spans="1:7" x14ac:dyDescent="0.2">
      <c r="F239" s="188"/>
      <c r="G239" s="188"/>
    </row>
    <row r="240" spans="1:7" x14ac:dyDescent="0.2">
      <c r="B240" s="178" t="s">
        <v>682</v>
      </c>
      <c r="F240" s="188"/>
      <c r="G240" s="188"/>
    </row>
    <row r="241" spans="1:7" x14ac:dyDescent="0.2">
      <c r="A241" s="163" t="s">
        <v>717</v>
      </c>
      <c r="B241" s="163" t="s">
        <v>684</v>
      </c>
      <c r="C241" s="184">
        <v>5735.9760646300401</v>
      </c>
      <c r="D241" s="184">
        <v>118947</v>
      </c>
      <c r="F241" s="191">
        <f>IF($C$249=0,"",IF(C241="[Mark as ND1 if not relevant]","",C241/$C$249))</f>
        <v>0.37616245535106224</v>
      </c>
      <c r="G241" s="191">
        <f>IF($D$249=0,"",IF(D241="[Mark as ND1 if not relevant]","",D241/$D$249))</f>
        <v>0.5311912470693313</v>
      </c>
    </row>
    <row r="242" spans="1:7" x14ac:dyDescent="0.2">
      <c r="A242" s="163" t="s">
        <v>718</v>
      </c>
      <c r="B242" s="163" t="s">
        <v>686</v>
      </c>
      <c r="C242" s="184">
        <v>1661.85756939</v>
      </c>
      <c r="D242" s="184">
        <v>23681</v>
      </c>
      <c r="F242" s="191">
        <f t="shared" ref="F242:F248" si="10">IF($C$249=0,"",IF(C242="[Mark as ND1 if not relevant]","",C242/$C$249))</f>
        <v>0.10898379224422554</v>
      </c>
      <c r="G242" s="191">
        <f t="shared" ref="G242:G248" si="11">IF($D$249=0,"",IF(D242="[Mark as ND1 if not relevant]","",D242/$D$249))</f>
        <v>0.10575415875851289</v>
      </c>
    </row>
    <row r="243" spans="1:7" x14ac:dyDescent="0.2">
      <c r="A243" s="163" t="s">
        <v>719</v>
      </c>
      <c r="B243" s="163" t="s">
        <v>688</v>
      </c>
      <c r="C243" s="184">
        <v>1752.6831906699999</v>
      </c>
      <c r="D243" s="184">
        <v>22242</v>
      </c>
      <c r="F243" s="191">
        <f t="shared" si="10"/>
        <v>0.11494009128113132</v>
      </c>
      <c r="G243" s="191">
        <f t="shared" si="11"/>
        <v>9.932789996650665E-2</v>
      </c>
    </row>
    <row r="244" spans="1:7" x14ac:dyDescent="0.2">
      <c r="A244" s="163" t="s">
        <v>720</v>
      </c>
      <c r="B244" s="163" t="s">
        <v>690</v>
      </c>
      <c r="C244" s="184">
        <v>1768.8246031799999</v>
      </c>
      <c r="D244" s="184">
        <v>20194</v>
      </c>
      <c r="F244" s="191">
        <f t="shared" si="10"/>
        <v>0.11599863707947185</v>
      </c>
      <c r="G244" s="191">
        <f t="shared" si="11"/>
        <v>9.0181980573852849E-2</v>
      </c>
    </row>
    <row r="245" spans="1:7" x14ac:dyDescent="0.2">
      <c r="A245" s="163" t="s">
        <v>721</v>
      </c>
      <c r="B245" s="163" t="s">
        <v>692</v>
      </c>
      <c r="C245" s="184">
        <v>1753.6424416499999</v>
      </c>
      <c r="D245" s="184">
        <v>17879</v>
      </c>
      <c r="F245" s="191">
        <f t="shared" si="10"/>
        <v>0.11500299848295172</v>
      </c>
      <c r="G245" s="191">
        <f t="shared" si="11"/>
        <v>7.9843697666629451E-2</v>
      </c>
    </row>
    <row r="246" spans="1:7" x14ac:dyDescent="0.2">
      <c r="A246" s="163" t="s">
        <v>722</v>
      </c>
      <c r="B246" s="163" t="s">
        <v>694</v>
      </c>
      <c r="C246" s="184">
        <v>1494.79320719</v>
      </c>
      <c r="D246" s="184">
        <v>12700</v>
      </c>
      <c r="F246" s="191">
        <f t="shared" si="10"/>
        <v>9.8027794524094811E-2</v>
      </c>
      <c r="G246" s="191">
        <f t="shared" si="11"/>
        <v>5.6715418108741769E-2</v>
      </c>
    </row>
    <row r="247" spans="1:7" x14ac:dyDescent="0.2">
      <c r="A247" s="163" t="s">
        <v>723</v>
      </c>
      <c r="B247" s="163" t="s">
        <v>696</v>
      </c>
      <c r="C247" s="184">
        <v>830.41388703000098</v>
      </c>
      <c r="D247" s="184">
        <v>5944</v>
      </c>
      <c r="F247" s="191">
        <f t="shared" si="10"/>
        <v>5.4458129389522152E-2</v>
      </c>
      <c r="G247" s="191">
        <f t="shared" si="11"/>
        <v>2.6544601987272525E-2</v>
      </c>
    </row>
    <row r="248" spans="1:7" x14ac:dyDescent="0.2">
      <c r="A248" s="163" t="s">
        <v>724</v>
      </c>
      <c r="B248" s="163" t="s">
        <v>698</v>
      </c>
      <c r="C248" s="184">
        <v>250.4761561</v>
      </c>
      <c r="D248" s="184">
        <v>2338</v>
      </c>
      <c r="F248" s="191">
        <f t="shared" si="10"/>
        <v>1.6426101647540426E-2</v>
      </c>
      <c r="G248" s="191">
        <f t="shared" si="11"/>
        <v>1.0440995869152618E-2</v>
      </c>
    </row>
    <row r="249" spans="1:7" x14ac:dyDescent="0.2">
      <c r="A249" s="163" t="s">
        <v>725</v>
      </c>
      <c r="B249" s="193" t="s">
        <v>67</v>
      </c>
      <c r="C249" s="184">
        <f>SUM(C241:C248)</f>
        <v>15248.66711984004</v>
      </c>
      <c r="D249" s="246">
        <f>SUM(D241:D248)</f>
        <v>223925</v>
      </c>
      <c r="F249" s="233">
        <f>SUM(F241:F248)</f>
        <v>1</v>
      </c>
      <c r="G249" s="233">
        <f>SUM(G241:G248)</f>
        <v>1.0000000000000002</v>
      </c>
    </row>
    <row r="250" spans="1:7" x14ac:dyDescent="0.2">
      <c r="A250" s="163" t="s">
        <v>726</v>
      </c>
      <c r="B250" s="196" t="s">
        <v>701</v>
      </c>
      <c r="C250" s="184"/>
      <c r="D250" s="246"/>
      <c r="F250" s="191">
        <f t="shared" ref="F250:F255" si="12">IF($C$249=0,"",IF(C250="[for completion]","",C250/$C$249))</f>
        <v>0</v>
      </c>
      <c r="G250" s="191">
        <f t="shared" ref="G250:G255" si="13">IF($D$249=0,"",IF(D250="[for completion]","",D250/$D$249))</f>
        <v>0</v>
      </c>
    </row>
    <row r="251" spans="1:7" x14ac:dyDescent="0.2">
      <c r="A251" s="163" t="s">
        <v>727</v>
      </c>
      <c r="B251" s="196" t="s">
        <v>703</v>
      </c>
      <c r="C251" s="184"/>
      <c r="D251" s="246"/>
      <c r="F251" s="191">
        <f t="shared" si="12"/>
        <v>0</v>
      </c>
      <c r="G251" s="191">
        <f t="shared" si="13"/>
        <v>0</v>
      </c>
    </row>
    <row r="252" spans="1:7" x14ac:dyDescent="0.2">
      <c r="A252" s="163" t="s">
        <v>728</v>
      </c>
      <c r="B252" s="196" t="s">
        <v>705</v>
      </c>
      <c r="C252" s="184"/>
      <c r="D252" s="246"/>
      <c r="F252" s="191">
        <f t="shared" si="12"/>
        <v>0</v>
      </c>
      <c r="G252" s="191">
        <f t="shared" si="13"/>
        <v>0</v>
      </c>
    </row>
    <row r="253" spans="1:7" x14ac:dyDescent="0.2">
      <c r="A253" s="163" t="s">
        <v>729</v>
      </c>
      <c r="B253" s="196" t="s">
        <v>707</v>
      </c>
      <c r="C253" s="184"/>
      <c r="D253" s="246"/>
      <c r="F253" s="191">
        <f t="shared" si="12"/>
        <v>0</v>
      </c>
      <c r="G253" s="191">
        <f t="shared" si="13"/>
        <v>0</v>
      </c>
    </row>
    <row r="254" spans="1:7" x14ac:dyDescent="0.2">
      <c r="A254" s="163" t="s">
        <v>730</v>
      </c>
      <c r="B254" s="196" t="s">
        <v>709</v>
      </c>
      <c r="C254" s="184"/>
      <c r="D254" s="246"/>
      <c r="F254" s="191">
        <f t="shared" si="12"/>
        <v>0</v>
      </c>
      <c r="G254" s="191">
        <f t="shared" si="13"/>
        <v>0</v>
      </c>
    </row>
    <row r="255" spans="1:7" x14ac:dyDescent="0.2">
      <c r="A255" s="163" t="s">
        <v>731</v>
      </c>
      <c r="B255" s="196" t="s">
        <v>711</v>
      </c>
      <c r="C255" s="184"/>
      <c r="D255" s="246"/>
      <c r="F255" s="191">
        <f t="shared" si="12"/>
        <v>0</v>
      </c>
      <c r="G255" s="191">
        <f t="shared" si="13"/>
        <v>0</v>
      </c>
    </row>
    <row r="256" spans="1:7" x14ac:dyDescent="0.2">
      <c r="A256" s="163" t="s">
        <v>732</v>
      </c>
      <c r="B256" s="196"/>
      <c r="F256" s="192"/>
      <c r="G256" s="192"/>
    </row>
    <row r="257" spans="1:7" x14ac:dyDescent="0.2">
      <c r="A257" s="163" t="s">
        <v>733</v>
      </c>
      <c r="B257" s="196"/>
      <c r="F257" s="192"/>
      <c r="G257" s="192"/>
    </row>
    <row r="258" spans="1:7" x14ac:dyDescent="0.2">
      <c r="A258" s="163" t="s">
        <v>734</v>
      </c>
      <c r="B258" s="196"/>
      <c r="F258" s="192"/>
      <c r="G258" s="192"/>
    </row>
    <row r="259" spans="1:7" x14ac:dyDescent="0.2">
      <c r="A259" s="180"/>
      <c r="B259" s="187" t="s">
        <v>735</v>
      </c>
      <c r="C259" s="180" t="s">
        <v>464</v>
      </c>
      <c r="D259" s="180"/>
      <c r="E259" s="182"/>
      <c r="F259" s="180"/>
      <c r="G259" s="180"/>
    </row>
    <row r="260" spans="1:7" x14ac:dyDescent="0.2">
      <c r="A260" s="163" t="s">
        <v>736</v>
      </c>
      <c r="B260" s="163" t="s">
        <v>1520</v>
      </c>
      <c r="C260" s="233">
        <v>0</v>
      </c>
      <c r="E260" s="247"/>
      <c r="F260" s="247"/>
      <c r="G260" s="247"/>
    </row>
    <row r="261" spans="1:7" x14ac:dyDescent="0.2">
      <c r="A261" s="163" t="s">
        <v>737</v>
      </c>
      <c r="B261" s="163" t="s">
        <v>738</v>
      </c>
      <c r="C261" s="233">
        <v>0</v>
      </c>
      <c r="E261" s="247"/>
      <c r="F261" s="247"/>
    </row>
    <row r="262" spans="1:7" x14ac:dyDescent="0.2">
      <c r="A262" s="163" t="s">
        <v>739</v>
      </c>
      <c r="B262" s="163" t="s">
        <v>740</v>
      </c>
      <c r="C262" s="233">
        <v>0</v>
      </c>
      <c r="E262" s="247"/>
      <c r="F262" s="247"/>
    </row>
    <row r="263" spans="1:7" x14ac:dyDescent="0.2">
      <c r="A263" s="163" t="s">
        <v>741</v>
      </c>
      <c r="B263" s="163" t="s">
        <v>742</v>
      </c>
      <c r="C263" s="233">
        <v>0</v>
      </c>
      <c r="E263" s="247"/>
      <c r="F263" s="247"/>
    </row>
    <row r="264" spans="1:7" x14ac:dyDescent="0.2">
      <c r="A264" s="163" t="s">
        <v>743</v>
      </c>
      <c r="B264" s="178" t="s">
        <v>744</v>
      </c>
      <c r="C264" s="233">
        <v>0</v>
      </c>
      <c r="D264" s="174"/>
      <c r="E264" s="174"/>
      <c r="F264" s="201"/>
      <c r="G264" s="201"/>
    </row>
    <row r="265" spans="1:7" x14ac:dyDescent="0.2">
      <c r="A265" s="163" t="s">
        <v>745</v>
      </c>
      <c r="B265" s="163" t="s">
        <v>65</v>
      </c>
      <c r="C265" s="233">
        <v>1</v>
      </c>
      <c r="E265" s="247"/>
      <c r="F265" s="247"/>
    </row>
    <row r="266" spans="1:7" x14ac:dyDescent="0.2">
      <c r="A266" s="163" t="s">
        <v>746</v>
      </c>
      <c r="B266" s="196" t="s">
        <v>748</v>
      </c>
      <c r="C266" s="249"/>
      <c r="E266" s="247"/>
      <c r="F266" s="247"/>
    </row>
    <row r="267" spans="1:7" x14ac:dyDescent="0.2">
      <c r="A267" s="163" t="s">
        <v>747</v>
      </c>
      <c r="B267" s="196" t="s">
        <v>750</v>
      </c>
      <c r="C267" s="233"/>
      <c r="E267" s="247"/>
      <c r="F267" s="247"/>
    </row>
    <row r="268" spans="1:7" x14ac:dyDescent="0.2">
      <c r="A268" s="163" t="s">
        <v>749</v>
      </c>
      <c r="B268" s="196" t="s">
        <v>752</v>
      </c>
      <c r="C268" s="233"/>
      <c r="E268" s="247"/>
      <c r="F268" s="247"/>
    </row>
    <row r="269" spans="1:7" x14ac:dyDescent="0.2">
      <c r="A269" s="163" t="s">
        <v>751</v>
      </c>
      <c r="B269" s="196" t="s">
        <v>754</v>
      </c>
      <c r="C269" s="233"/>
      <c r="E269" s="247"/>
      <c r="F269" s="247"/>
    </row>
    <row r="270" spans="1:7" x14ac:dyDescent="0.2">
      <c r="A270" s="163" t="s">
        <v>753</v>
      </c>
      <c r="B270" s="196" t="s">
        <v>171</v>
      </c>
      <c r="C270" s="233"/>
      <c r="E270" s="247"/>
      <c r="F270" s="247"/>
    </row>
    <row r="271" spans="1:7" x14ac:dyDescent="0.2">
      <c r="A271" s="163" t="s">
        <v>755</v>
      </c>
      <c r="B271" s="196" t="s">
        <v>171</v>
      </c>
      <c r="C271" s="233"/>
      <c r="E271" s="247"/>
      <c r="F271" s="247"/>
    </row>
    <row r="272" spans="1:7" x14ac:dyDescent="0.2">
      <c r="A272" s="163" t="s">
        <v>756</v>
      </c>
      <c r="B272" s="196" t="s">
        <v>171</v>
      </c>
      <c r="C272" s="233"/>
      <c r="E272" s="247"/>
      <c r="F272" s="247"/>
    </row>
    <row r="273" spans="1:7" x14ac:dyDescent="0.2">
      <c r="A273" s="163" t="s">
        <v>757</v>
      </c>
      <c r="B273" s="196" t="s">
        <v>171</v>
      </c>
      <c r="C273" s="233"/>
      <c r="E273" s="247"/>
      <c r="F273" s="247"/>
    </row>
    <row r="274" spans="1:7" x14ac:dyDescent="0.2">
      <c r="A274" s="163" t="s">
        <v>758</v>
      </c>
      <c r="B274" s="196" t="s">
        <v>171</v>
      </c>
      <c r="C274" s="233"/>
      <c r="E274" s="247"/>
      <c r="F274" s="247"/>
    </row>
    <row r="275" spans="1:7" x14ac:dyDescent="0.2">
      <c r="A275" s="163" t="s">
        <v>759</v>
      </c>
      <c r="B275" s="196" t="s">
        <v>171</v>
      </c>
      <c r="C275" s="233"/>
      <c r="E275" s="247"/>
      <c r="F275" s="247"/>
    </row>
    <row r="276" spans="1:7" x14ac:dyDescent="0.2">
      <c r="A276" s="180"/>
      <c r="B276" s="187" t="s">
        <v>760</v>
      </c>
      <c r="C276" s="180" t="s">
        <v>464</v>
      </c>
      <c r="D276" s="180"/>
      <c r="E276" s="182"/>
      <c r="F276" s="180"/>
      <c r="G276" s="183"/>
    </row>
    <row r="277" spans="1:7" x14ac:dyDescent="0.2">
      <c r="A277" s="163" t="s">
        <v>761</v>
      </c>
      <c r="B277" s="163" t="s">
        <v>762</v>
      </c>
      <c r="C277" s="233">
        <v>1</v>
      </c>
      <c r="E277" s="156"/>
      <c r="F277" s="156"/>
    </row>
    <row r="278" spans="1:7" x14ac:dyDescent="0.2">
      <c r="A278" s="163" t="s">
        <v>763</v>
      </c>
      <c r="B278" s="163" t="s">
        <v>764</v>
      </c>
      <c r="C278" s="233">
        <v>0</v>
      </c>
      <c r="E278" s="156"/>
      <c r="F278" s="156"/>
    </row>
    <row r="279" spans="1:7" x14ac:dyDescent="0.2">
      <c r="A279" s="163" t="s">
        <v>765</v>
      </c>
      <c r="B279" s="163" t="s">
        <v>65</v>
      </c>
      <c r="C279" s="233">
        <v>0</v>
      </c>
      <c r="E279" s="156"/>
      <c r="F279" s="156"/>
    </row>
    <row r="280" spans="1:7" x14ac:dyDescent="0.2">
      <c r="A280" s="163" t="s">
        <v>766</v>
      </c>
      <c r="C280" s="233"/>
      <c r="E280" s="156"/>
      <c r="F280" s="156"/>
    </row>
    <row r="281" spans="1:7" x14ac:dyDescent="0.2">
      <c r="A281" s="163" t="s">
        <v>767</v>
      </c>
      <c r="C281" s="233"/>
      <c r="E281" s="156"/>
      <c r="F281" s="156"/>
    </row>
    <row r="282" spans="1:7" x14ac:dyDescent="0.2">
      <c r="A282" s="163" t="s">
        <v>768</v>
      </c>
      <c r="C282" s="233"/>
      <c r="E282" s="156"/>
      <c r="F282" s="156"/>
    </row>
    <row r="283" spans="1:7" x14ac:dyDescent="0.2">
      <c r="A283" s="163" t="s">
        <v>769</v>
      </c>
      <c r="C283" s="233"/>
      <c r="E283" s="156"/>
      <c r="F283" s="156"/>
    </row>
    <row r="284" spans="1:7" x14ac:dyDescent="0.2">
      <c r="A284" s="163" t="s">
        <v>770</v>
      </c>
      <c r="C284" s="233"/>
      <c r="E284" s="156"/>
      <c r="F284" s="156"/>
    </row>
    <row r="285" spans="1:7" x14ac:dyDescent="0.2">
      <c r="A285" s="163" t="s">
        <v>771</v>
      </c>
      <c r="C285" s="233"/>
      <c r="E285" s="156"/>
      <c r="F285" s="156"/>
    </row>
    <row r="286" spans="1:7" x14ac:dyDescent="0.2">
      <c r="A286" s="181"/>
      <c r="B286" s="181" t="s">
        <v>1521</v>
      </c>
      <c r="C286" s="181" t="s">
        <v>53</v>
      </c>
      <c r="D286" s="181" t="s">
        <v>1522</v>
      </c>
      <c r="E286" s="181"/>
      <c r="F286" s="181" t="s">
        <v>464</v>
      </c>
      <c r="G286" s="181" t="s">
        <v>1523</v>
      </c>
    </row>
    <row r="287" spans="1:7" x14ac:dyDescent="0.2">
      <c r="A287" s="163" t="s">
        <v>1524</v>
      </c>
      <c r="B287" s="178" t="s">
        <v>582</v>
      </c>
      <c r="C287" s="184"/>
      <c r="E287" s="166"/>
      <c r="F287" s="191" t="str">
        <f>IF($C$305=0,"",IF(C287="[For completion]","",C287/$C$305))</f>
        <v/>
      </c>
      <c r="G287" s="191" t="str">
        <f>IF($D$305=0,"",IF(D287="[For completion]","",D287/$D$305))</f>
        <v/>
      </c>
    </row>
    <row r="288" spans="1:7" x14ac:dyDescent="0.2">
      <c r="A288" s="163" t="s">
        <v>1525</v>
      </c>
      <c r="B288" s="178" t="s">
        <v>582</v>
      </c>
      <c r="C288" s="184"/>
      <c r="E288" s="166"/>
      <c r="F288" s="191" t="str">
        <f t="shared" ref="F288:F304" si="14">IF($C$305=0,"",IF(C288="[For completion]","",C288/$C$305))</f>
        <v/>
      </c>
      <c r="G288" s="191" t="str">
        <f t="shared" ref="G288:G304" si="15">IF($D$305=0,"",IF(D288="[For completion]","",D288/$D$305))</f>
        <v/>
      </c>
    </row>
    <row r="289" spans="1:7" x14ac:dyDescent="0.2">
      <c r="A289" s="163" t="s">
        <v>1526</v>
      </c>
      <c r="B289" s="178" t="s">
        <v>582</v>
      </c>
      <c r="C289" s="184"/>
      <c r="E289" s="166"/>
      <c r="F289" s="191" t="str">
        <f t="shared" si="14"/>
        <v/>
      </c>
      <c r="G289" s="191" t="str">
        <f t="shared" si="15"/>
        <v/>
      </c>
    </row>
    <row r="290" spans="1:7" x14ac:dyDescent="0.2">
      <c r="A290" s="163" t="s">
        <v>1527</v>
      </c>
      <c r="B290" s="178" t="s">
        <v>582</v>
      </c>
      <c r="C290" s="184"/>
      <c r="E290" s="166"/>
      <c r="F290" s="191" t="str">
        <f t="shared" si="14"/>
        <v/>
      </c>
      <c r="G290" s="191" t="str">
        <f t="shared" si="15"/>
        <v/>
      </c>
    </row>
    <row r="291" spans="1:7" x14ac:dyDescent="0.2">
      <c r="A291" s="163" t="s">
        <v>1528</v>
      </c>
      <c r="B291" s="178" t="s">
        <v>582</v>
      </c>
      <c r="C291" s="184"/>
      <c r="E291" s="166"/>
      <c r="F291" s="191" t="str">
        <f t="shared" si="14"/>
        <v/>
      </c>
      <c r="G291" s="191" t="str">
        <f t="shared" si="15"/>
        <v/>
      </c>
    </row>
    <row r="292" spans="1:7" x14ac:dyDescent="0.2">
      <c r="A292" s="163" t="s">
        <v>1529</v>
      </c>
      <c r="B292" s="178" t="s">
        <v>582</v>
      </c>
      <c r="C292" s="184"/>
      <c r="E292" s="166"/>
      <c r="F292" s="191" t="str">
        <f t="shared" si="14"/>
        <v/>
      </c>
      <c r="G292" s="191" t="str">
        <f t="shared" si="15"/>
        <v/>
      </c>
    </row>
    <row r="293" spans="1:7" x14ac:dyDescent="0.2">
      <c r="A293" s="163" t="s">
        <v>1530</v>
      </c>
      <c r="B293" s="178" t="s">
        <v>582</v>
      </c>
      <c r="C293" s="184"/>
      <c r="E293" s="166"/>
      <c r="F293" s="191" t="str">
        <f t="shared" si="14"/>
        <v/>
      </c>
      <c r="G293" s="191" t="str">
        <f t="shared" si="15"/>
        <v/>
      </c>
    </row>
    <row r="294" spans="1:7" x14ac:dyDescent="0.2">
      <c r="A294" s="163" t="s">
        <v>1531</v>
      </c>
      <c r="B294" s="178" t="s">
        <v>582</v>
      </c>
      <c r="C294" s="184"/>
      <c r="E294" s="166"/>
      <c r="F294" s="191" t="str">
        <f t="shared" si="14"/>
        <v/>
      </c>
      <c r="G294" s="191" t="str">
        <f t="shared" si="15"/>
        <v/>
      </c>
    </row>
    <row r="295" spans="1:7" x14ac:dyDescent="0.2">
      <c r="A295" s="163" t="s">
        <v>1532</v>
      </c>
      <c r="B295" s="178" t="s">
        <v>582</v>
      </c>
      <c r="C295" s="184"/>
      <c r="E295" s="166"/>
      <c r="F295" s="191" t="str">
        <f t="shared" si="14"/>
        <v/>
      </c>
      <c r="G295" s="191" t="str">
        <f t="shared" si="15"/>
        <v/>
      </c>
    </row>
    <row r="296" spans="1:7" x14ac:dyDescent="0.2">
      <c r="A296" s="163" t="s">
        <v>1533</v>
      </c>
      <c r="B296" s="178" t="s">
        <v>582</v>
      </c>
      <c r="C296" s="184"/>
      <c r="E296" s="166"/>
      <c r="F296" s="191" t="str">
        <f t="shared" si="14"/>
        <v/>
      </c>
      <c r="G296" s="191" t="str">
        <f t="shared" si="15"/>
        <v/>
      </c>
    </row>
    <row r="297" spans="1:7" x14ac:dyDescent="0.2">
      <c r="A297" s="163" t="s">
        <v>1534</v>
      </c>
      <c r="B297" s="178" t="s">
        <v>582</v>
      </c>
      <c r="C297" s="184"/>
      <c r="E297" s="166"/>
      <c r="F297" s="191" t="str">
        <f t="shared" si="14"/>
        <v/>
      </c>
      <c r="G297" s="191" t="str">
        <f t="shared" si="15"/>
        <v/>
      </c>
    </row>
    <row r="298" spans="1:7" x14ac:dyDescent="0.2">
      <c r="A298" s="163" t="s">
        <v>1535</v>
      </c>
      <c r="B298" s="178" t="s">
        <v>582</v>
      </c>
      <c r="C298" s="184"/>
      <c r="E298" s="166"/>
      <c r="F298" s="191" t="str">
        <f t="shared" si="14"/>
        <v/>
      </c>
      <c r="G298" s="191" t="str">
        <f t="shared" si="15"/>
        <v/>
      </c>
    </row>
    <row r="299" spans="1:7" x14ac:dyDescent="0.2">
      <c r="A299" s="163" t="s">
        <v>1536</v>
      </c>
      <c r="B299" s="178" t="s">
        <v>582</v>
      </c>
      <c r="C299" s="184"/>
      <c r="E299" s="166"/>
      <c r="F299" s="191" t="str">
        <f t="shared" si="14"/>
        <v/>
      </c>
      <c r="G299" s="191" t="str">
        <f t="shared" si="15"/>
        <v/>
      </c>
    </row>
    <row r="300" spans="1:7" x14ac:dyDescent="0.2">
      <c r="A300" s="163" t="s">
        <v>1537</v>
      </c>
      <c r="B300" s="178" t="s">
        <v>582</v>
      </c>
      <c r="C300" s="184"/>
      <c r="E300" s="166"/>
      <c r="F300" s="191" t="str">
        <f t="shared" si="14"/>
        <v/>
      </c>
      <c r="G300" s="191" t="str">
        <f t="shared" si="15"/>
        <v/>
      </c>
    </row>
    <row r="301" spans="1:7" x14ac:dyDescent="0.2">
      <c r="A301" s="163" t="s">
        <v>1538</v>
      </c>
      <c r="B301" s="178" t="s">
        <v>582</v>
      </c>
      <c r="C301" s="184"/>
      <c r="E301" s="166"/>
      <c r="F301" s="191" t="str">
        <f t="shared" si="14"/>
        <v/>
      </c>
      <c r="G301" s="191" t="str">
        <f t="shared" si="15"/>
        <v/>
      </c>
    </row>
    <row r="302" spans="1:7" x14ac:dyDescent="0.2">
      <c r="A302" s="163" t="s">
        <v>1539</v>
      </c>
      <c r="B302" s="178" t="s">
        <v>582</v>
      </c>
      <c r="C302" s="184"/>
      <c r="E302" s="166"/>
      <c r="F302" s="191" t="str">
        <f t="shared" si="14"/>
        <v/>
      </c>
      <c r="G302" s="191" t="str">
        <f t="shared" si="15"/>
        <v/>
      </c>
    </row>
    <row r="303" spans="1:7" x14ac:dyDescent="0.2">
      <c r="A303" s="163" t="s">
        <v>1540</v>
      </c>
      <c r="B303" s="178" t="s">
        <v>582</v>
      </c>
      <c r="C303" s="184"/>
      <c r="E303" s="166"/>
      <c r="F303" s="191" t="str">
        <f t="shared" si="14"/>
        <v/>
      </c>
      <c r="G303" s="191" t="str">
        <f t="shared" si="15"/>
        <v/>
      </c>
    </row>
    <row r="304" spans="1:7" x14ac:dyDescent="0.2">
      <c r="A304" s="163" t="s">
        <v>1541</v>
      </c>
      <c r="B304" s="178" t="s">
        <v>1542</v>
      </c>
      <c r="C304" s="184"/>
      <c r="E304" s="166"/>
      <c r="F304" s="191" t="str">
        <f t="shared" si="14"/>
        <v/>
      </c>
      <c r="G304" s="191" t="str">
        <f t="shared" si="15"/>
        <v/>
      </c>
    </row>
    <row r="305" spans="1:7" x14ac:dyDescent="0.2">
      <c r="A305" s="163" t="s">
        <v>1543</v>
      </c>
      <c r="B305" s="178" t="s">
        <v>67</v>
      </c>
      <c r="C305" s="184">
        <f>SUM(C287:C304)</f>
        <v>0</v>
      </c>
      <c r="D305" s="163">
        <f>SUM(D287:D304)</f>
        <v>0</v>
      </c>
      <c r="E305" s="166"/>
      <c r="F305" s="188">
        <f>SUM(F287:F304)</f>
        <v>0</v>
      </c>
      <c r="G305" s="188">
        <f>SUM(G287:G304)</f>
        <v>0</v>
      </c>
    </row>
    <row r="306" spans="1:7" x14ac:dyDescent="0.2">
      <c r="A306" s="163" t="s">
        <v>1544</v>
      </c>
      <c r="B306" s="178"/>
      <c r="E306" s="166"/>
      <c r="F306" s="166"/>
      <c r="G306" s="166"/>
    </row>
    <row r="307" spans="1:7" x14ac:dyDescent="0.2">
      <c r="A307" s="163" t="s">
        <v>1545</v>
      </c>
      <c r="B307" s="178"/>
      <c r="E307" s="166"/>
      <c r="F307" s="166"/>
      <c r="G307" s="166"/>
    </row>
    <row r="308" spans="1:7" x14ac:dyDescent="0.2">
      <c r="A308" s="163" t="s">
        <v>1546</v>
      </c>
      <c r="B308" s="178"/>
      <c r="E308" s="166"/>
      <c r="F308" s="166"/>
      <c r="G308" s="166"/>
    </row>
    <row r="309" spans="1:7" x14ac:dyDescent="0.2">
      <c r="A309" s="181"/>
      <c r="B309" s="181" t="s">
        <v>1547</v>
      </c>
      <c r="C309" s="181" t="s">
        <v>53</v>
      </c>
      <c r="D309" s="181" t="s">
        <v>1522</v>
      </c>
      <c r="E309" s="181"/>
      <c r="F309" s="181" t="s">
        <v>464</v>
      </c>
      <c r="G309" s="181" t="s">
        <v>1523</v>
      </c>
    </row>
    <row r="310" spans="1:7" x14ac:dyDescent="0.2">
      <c r="A310" s="163" t="s">
        <v>1548</v>
      </c>
      <c r="B310" s="178" t="s">
        <v>582</v>
      </c>
      <c r="C310" s="184"/>
      <c r="E310" s="166"/>
      <c r="F310" s="191" t="str">
        <f>IF($C$328=0,"",IF(C310="[For completion]","",C310/$C$328))</f>
        <v/>
      </c>
      <c r="G310" s="191" t="str">
        <f>IF($D$328=0,"",IF(D310="[For completion]","",D310/$D$328))</f>
        <v/>
      </c>
    </row>
    <row r="311" spans="1:7" x14ac:dyDescent="0.2">
      <c r="A311" s="163" t="s">
        <v>1549</v>
      </c>
      <c r="B311" s="178" t="s">
        <v>582</v>
      </c>
      <c r="C311" s="184"/>
      <c r="E311" s="166"/>
      <c r="F311" s="166"/>
      <c r="G311" s="166"/>
    </row>
    <row r="312" spans="1:7" x14ac:dyDescent="0.2">
      <c r="A312" s="163" t="s">
        <v>1550</v>
      </c>
      <c r="B312" s="178" t="s">
        <v>582</v>
      </c>
      <c r="C312" s="184"/>
      <c r="E312" s="166"/>
      <c r="F312" s="166"/>
      <c r="G312" s="166"/>
    </row>
    <row r="313" spans="1:7" x14ac:dyDescent="0.2">
      <c r="A313" s="163" t="s">
        <v>1551</v>
      </c>
      <c r="B313" s="178" t="s">
        <v>582</v>
      </c>
      <c r="C313" s="184"/>
      <c r="E313" s="166"/>
      <c r="F313" s="166"/>
      <c r="G313" s="166"/>
    </row>
    <row r="314" spans="1:7" x14ac:dyDescent="0.2">
      <c r="A314" s="163" t="s">
        <v>1552</v>
      </c>
      <c r="B314" s="178" t="s">
        <v>582</v>
      </c>
      <c r="C314" s="184"/>
      <c r="E314" s="166"/>
      <c r="F314" s="166"/>
      <c r="G314" s="166"/>
    </row>
    <row r="315" spans="1:7" x14ac:dyDescent="0.2">
      <c r="A315" s="163" t="s">
        <v>1553</v>
      </c>
      <c r="B315" s="178" t="s">
        <v>582</v>
      </c>
      <c r="C315" s="184"/>
      <c r="E315" s="166"/>
      <c r="F315" s="166"/>
      <c r="G315" s="166"/>
    </row>
    <row r="316" spans="1:7" x14ac:dyDescent="0.2">
      <c r="A316" s="163" t="s">
        <v>1554</v>
      </c>
      <c r="B316" s="178" t="s">
        <v>582</v>
      </c>
      <c r="C316" s="184"/>
      <c r="E316" s="166"/>
      <c r="F316" s="166"/>
      <c r="G316" s="166"/>
    </row>
    <row r="317" spans="1:7" x14ac:dyDescent="0.2">
      <c r="A317" s="163" t="s">
        <v>1555</v>
      </c>
      <c r="B317" s="178" t="s">
        <v>582</v>
      </c>
      <c r="C317" s="184"/>
      <c r="E317" s="166"/>
      <c r="F317" s="166"/>
      <c r="G317" s="166"/>
    </row>
    <row r="318" spans="1:7" x14ac:dyDescent="0.2">
      <c r="A318" s="163" t="s">
        <v>1556</v>
      </c>
      <c r="B318" s="178" t="s">
        <v>582</v>
      </c>
      <c r="C318" s="184"/>
      <c r="E318" s="166"/>
      <c r="F318" s="166"/>
      <c r="G318" s="166"/>
    </row>
    <row r="319" spans="1:7" x14ac:dyDescent="0.2">
      <c r="A319" s="163" t="s">
        <v>1557</v>
      </c>
      <c r="B319" s="178" t="s">
        <v>582</v>
      </c>
      <c r="C319" s="184"/>
      <c r="E319" s="166"/>
      <c r="F319" s="166"/>
      <c r="G319" s="166"/>
    </row>
    <row r="320" spans="1:7" x14ac:dyDescent="0.2">
      <c r="A320" s="163" t="s">
        <v>1558</v>
      </c>
      <c r="B320" s="178" t="s">
        <v>582</v>
      </c>
      <c r="C320" s="184"/>
      <c r="E320" s="166"/>
      <c r="F320" s="166"/>
      <c r="G320" s="166"/>
    </row>
    <row r="321" spans="1:7" x14ac:dyDescent="0.2">
      <c r="A321" s="163" t="s">
        <v>1559</v>
      </c>
      <c r="B321" s="178" t="s">
        <v>582</v>
      </c>
      <c r="C321" s="184"/>
      <c r="E321" s="166"/>
      <c r="F321" s="166"/>
      <c r="G321" s="166"/>
    </row>
    <row r="322" spans="1:7" x14ac:dyDescent="0.2">
      <c r="A322" s="163" t="s">
        <v>1560</v>
      </c>
      <c r="B322" s="178" t="s">
        <v>582</v>
      </c>
      <c r="C322" s="184"/>
      <c r="E322" s="166"/>
      <c r="F322" s="166"/>
      <c r="G322" s="166"/>
    </row>
    <row r="323" spans="1:7" x14ac:dyDescent="0.2">
      <c r="A323" s="163" t="s">
        <v>1561</v>
      </c>
      <c r="B323" s="178" t="s">
        <v>582</v>
      </c>
      <c r="C323" s="184"/>
      <c r="E323" s="166"/>
      <c r="F323" s="166"/>
      <c r="G323" s="166"/>
    </row>
    <row r="324" spans="1:7" x14ac:dyDescent="0.2">
      <c r="A324" s="163" t="s">
        <v>1562</v>
      </c>
      <c r="B324" s="178" t="s">
        <v>582</v>
      </c>
      <c r="C324" s="184"/>
      <c r="E324" s="166"/>
      <c r="F324" s="166"/>
      <c r="G324" s="166"/>
    </row>
    <row r="325" spans="1:7" x14ac:dyDescent="0.2">
      <c r="A325" s="163" t="s">
        <v>1563</v>
      </c>
      <c r="B325" s="178" t="s">
        <v>582</v>
      </c>
      <c r="C325" s="184"/>
      <c r="E325" s="166"/>
      <c r="F325" s="166"/>
      <c r="G325" s="166"/>
    </row>
    <row r="326" spans="1:7" x14ac:dyDescent="0.2">
      <c r="A326" s="163" t="s">
        <v>1564</v>
      </c>
      <c r="B326" s="178" t="s">
        <v>582</v>
      </c>
      <c r="C326" s="184"/>
      <c r="E326" s="166"/>
      <c r="F326" s="166"/>
      <c r="G326" s="166"/>
    </row>
    <row r="327" spans="1:7" x14ac:dyDescent="0.2">
      <c r="A327" s="163" t="s">
        <v>1565</v>
      </c>
      <c r="B327" s="178" t="s">
        <v>1542</v>
      </c>
      <c r="C327" s="184"/>
      <c r="E327" s="166"/>
      <c r="F327" s="166"/>
      <c r="G327" s="166"/>
    </row>
    <row r="328" spans="1:7" x14ac:dyDescent="0.2">
      <c r="A328" s="163" t="s">
        <v>1566</v>
      </c>
      <c r="B328" s="178" t="s">
        <v>67</v>
      </c>
      <c r="C328" s="184">
        <f>SUM(C310:C327)</f>
        <v>0</v>
      </c>
      <c r="D328" s="163">
        <f>SUM(D310:D327)</f>
        <v>0</v>
      </c>
      <c r="E328" s="166"/>
      <c r="F328" s="188">
        <f>SUM(F310:F327)</f>
        <v>0</v>
      </c>
      <c r="G328" s="188">
        <f>SUM(G310:G327)</f>
        <v>0</v>
      </c>
    </row>
    <row r="329" spans="1:7" x14ac:dyDescent="0.2">
      <c r="A329" s="163" t="s">
        <v>1567</v>
      </c>
      <c r="B329" s="178"/>
      <c r="E329" s="166"/>
      <c r="F329" s="166"/>
      <c r="G329" s="166"/>
    </row>
    <row r="330" spans="1:7" x14ac:dyDescent="0.2">
      <c r="A330" s="163" t="s">
        <v>1568</v>
      </c>
      <c r="B330" s="178"/>
      <c r="E330" s="166"/>
      <c r="F330" s="166"/>
      <c r="G330" s="166"/>
    </row>
    <row r="331" spans="1:7" x14ac:dyDescent="0.2">
      <c r="A331" s="163" t="s">
        <v>1569</v>
      </c>
      <c r="B331" s="178"/>
      <c r="E331" s="166"/>
      <c r="F331" s="166"/>
      <c r="G331" s="166"/>
    </row>
    <row r="332" spans="1:7" x14ac:dyDescent="0.2">
      <c r="A332" s="181"/>
      <c r="B332" s="181" t="s">
        <v>1570</v>
      </c>
      <c r="C332" s="181" t="s">
        <v>53</v>
      </c>
      <c r="D332" s="181" t="s">
        <v>1522</v>
      </c>
      <c r="E332" s="181"/>
      <c r="F332" s="181" t="s">
        <v>464</v>
      </c>
      <c r="G332" s="181" t="s">
        <v>1523</v>
      </c>
    </row>
    <row r="333" spans="1:7" x14ac:dyDescent="0.2">
      <c r="A333" s="163" t="s">
        <v>1571</v>
      </c>
      <c r="B333" s="178" t="s">
        <v>1572</v>
      </c>
      <c r="C333" s="184"/>
      <c r="E333" s="166"/>
      <c r="F333" s="191" t="str">
        <f>IF($C$343=0,"",IF(C333="[For completion]","",C333/$C$343))</f>
        <v/>
      </c>
      <c r="G333" s="191" t="str">
        <f>IF($D$343=0,"",IF(D333="[For completion]","",D333/$D$343))</f>
        <v/>
      </c>
    </row>
    <row r="334" spans="1:7" x14ac:dyDescent="0.2">
      <c r="A334" s="163" t="s">
        <v>1573</v>
      </c>
      <c r="B334" s="178" t="s">
        <v>1574</v>
      </c>
      <c r="C334" s="184"/>
      <c r="E334" s="166"/>
      <c r="F334" s="191" t="str">
        <f t="shared" ref="F334:F342" si="16">IF($C$343=0,"",IF(C334="[For completion]","",C334/$C$343))</f>
        <v/>
      </c>
      <c r="G334" s="191" t="str">
        <f t="shared" ref="G334:G342" si="17">IF($D$343=0,"",IF(D334="[For completion]","",D334/$D$343))</f>
        <v/>
      </c>
    </row>
    <row r="335" spans="1:7" x14ac:dyDescent="0.2">
      <c r="A335" s="163" t="s">
        <v>1575</v>
      </c>
      <c r="B335" s="178" t="s">
        <v>1576</v>
      </c>
      <c r="C335" s="184"/>
      <c r="E335" s="166"/>
      <c r="F335" s="191" t="str">
        <f t="shared" si="16"/>
        <v/>
      </c>
      <c r="G335" s="191" t="str">
        <f t="shared" si="17"/>
        <v/>
      </c>
    </row>
    <row r="336" spans="1:7" x14ac:dyDescent="0.2">
      <c r="A336" s="163" t="s">
        <v>1577</v>
      </c>
      <c r="B336" s="178" t="s">
        <v>1578</v>
      </c>
      <c r="C336" s="184"/>
      <c r="E336" s="166"/>
      <c r="F336" s="191" t="str">
        <f t="shared" si="16"/>
        <v/>
      </c>
      <c r="G336" s="191" t="str">
        <f t="shared" si="17"/>
        <v/>
      </c>
    </row>
    <row r="337" spans="1:7" x14ac:dyDescent="0.2">
      <c r="A337" s="163" t="s">
        <v>1579</v>
      </c>
      <c r="B337" s="178" t="s">
        <v>1580</v>
      </c>
      <c r="C337" s="184"/>
      <c r="E337" s="166"/>
      <c r="F337" s="191" t="str">
        <f t="shared" si="16"/>
        <v/>
      </c>
      <c r="G337" s="191" t="str">
        <f t="shared" si="17"/>
        <v/>
      </c>
    </row>
    <row r="338" spans="1:7" x14ac:dyDescent="0.2">
      <c r="A338" s="163" t="s">
        <v>1581</v>
      </c>
      <c r="B338" s="178" t="s">
        <v>1582</v>
      </c>
      <c r="C338" s="184"/>
      <c r="E338" s="166"/>
      <c r="F338" s="191" t="str">
        <f t="shared" si="16"/>
        <v/>
      </c>
      <c r="G338" s="191" t="str">
        <f t="shared" si="17"/>
        <v/>
      </c>
    </row>
    <row r="339" spans="1:7" x14ac:dyDescent="0.2">
      <c r="A339" s="163" t="s">
        <v>1583</v>
      </c>
      <c r="B339" s="178" t="s">
        <v>1584</v>
      </c>
      <c r="C339" s="184"/>
      <c r="E339" s="166"/>
      <c r="F339" s="191" t="str">
        <f t="shared" si="16"/>
        <v/>
      </c>
      <c r="G339" s="191" t="str">
        <f t="shared" si="17"/>
        <v/>
      </c>
    </row>
    <row r="340" spans="1:7" x14ac:dyDescent="0.2">
      <c r="A340" s="163" t="s">
        <v>1585</v>
      </c>
      <c r="B340" s="178" t="s">
        <v>1586</v>
      </c>
      <c r="C340" s="184"/>
      <c r="E340" s="166"/>
      <c r="F340" s="191" t="str">
        <f t="shared" si="16"/>
        <v/>
      </c>
      <c r="G340" s="191" t="str">
        <f t="shared" si="17"/>
        <v/>
      </c>
    </row>
    <row r="341" spans="1:7" x14ac:dyDescent="0.2">
      <c r="A341" s="163" t="s">
        <v>1587</v>
      </c>
      <c r="B341" s="178" t="s">
        <v>1588</v>
      </c>
      <c r="C341" s="184"/>
      <c r="E341" s="166"/>
      <c r="F341" s="191" t="str">
        <f t="shared" si="16"/>
        <v/>
      </c>
      <c r="G341" s="191" t="str">
        <f t="shared" si="17"/>
        <v/>
      </c>
    </row>
    <row r="342" spans="1:7" x14ac:dyDescent="0.2">
      <c r="A342" s="163" t="s">
        <v>1589</v>
      </c>
      <c r="B342" s="163" t="s">
        <v>1542</v>
      </c>
      <c r="C342" s="184"/>
      <c r="E342" s="158"/>
      <c r="F342" s="191" t="str">
        <f t="shared" si="16"/>
        <v/>
      </c>
      <c r="G342" s="191" t="str">
        <f t="shared" si="17"/>
        <v/>
      </c>
    </row>
    <row r="343" spans="1:7" x14ac:dyDescent="0.2">
      <c r="A343" s="163" t="s">
        <v>1590</v>
      </c>
      <c r="B343" s="178" t="s">
        <v>67</v>
      </c>
      <c r="C343" s="184">
        <f>SUM(C333:C341)</f>
        <v>0</v>
      </c>
      <c r="D343" s="163">
        <f>SUM(D333:D341)</f>
        <v>0</v>
      </c>
      <c r="E343" s="166"/>
      <c r="F343" s="188">
        <f>SUM(F333:F342)</f>
        <v>0</v>
      </c>
      <c r="G343" s="188">
        <f>SUM(G333:G342)</f>
        <v>0</v>
      </c>
    </row>
    <row r="344" spans="1:7" x14ac:dyDescent="0.2">
      <c r="A344" s="163" t="s">
        <v>1591</v>
      </c>
      <c r="B344" s="178"/>
      <c r="E344" s="166"/>
      <c r="F344" s="166"/>
      <c r="G344" s="166"/>
    </row>
    <row r="345" spans="1:7" x14ac:dyDescent="0.2">
      <c r="A345" s="181"/>
      <c r="B345" s="181" t="s">
        <v>1592</v>
      </c>
      <c r="C345" s="181" t="s">
        <v>53</v>
      </c>
      <c r="D345" s="181" t="s">
        <v>1522</v>
      </c>
      <c r="E345" s="181"/>
      <c r="F345" s="181" t="s">
        <v>464</v>
      </c>
      <c r="G345" s="181" t="s">
        <v>1523</v>
      </c>
    </row>
    <row r="346" spans="1:7" x14ac:dyDescent="0.2">
      <c r="A346" s="163" t="s">
        <v>1593</v>
      </c>
      <c r="B346" s="178" t="s">
        <v>1594</v>
      </c>
      <c r="C346" s="184"/>
      <c r="E346" s="166"/>
      <c r="F346" s="191" t="str">
        <f>IF($C$353=0,"",IF(C346="[For completion]","",C346/$C$353))</f>
        <v/>
      </c>
      <c r="G346" s="191" t="str">
        <f>IF($D$353=0,"",IF(D346="[For completion]","",D346/$D$353))</f>
        <v/>
      </c>
    </row>
    <row r="347" spans="1:7" x14ac:dyDescent="0.2">
      <c r="A347" s="163" t="s">
        <v>1595</v>
      </c>
      <c r="B347" s="250" t="s">
        <v>1596</v>
      </c>
      <c r="C347" s="184"/>
      <c r="E347" s="166"/>
      <c r="F347" s="191" t="str">
        <f t="shared" ref="F347:F352" si="18">IF($C$353=0,"",IF(C347="[For completion]","",C347/$C$353))</f>
        <v/>
      </c>
      <c r="G347" s="191" t="str">
        <f t="shared" ref="G347:G352" si="19">IF($D$353=0,"",IF(D347="[For completion]","",D347/$D$353))</f>
        <v/>
      </c>
    </row>
    <row r="348" spans="1:7" x14ac:dyDescent="0.2">
      <c r="A348" s="163" t="s">
        <v>1597</v>
      </c>
      <c r="B348" s="178" t="s">
        <v>1598</v>
      </c>
      <c r="C348" s="184"/>
      <c r="E348" s="166"/>
      <c r="F348" s="191" t="str">
        <f t="shared" si="18"/>
        <v/>
      </c>
      <c r="G348" s="191" t="str">
        <f t="shared" si="19"/>
        <v/>
      </c>
    </row>
    <row r="349" spans="1:7" x14ac:dyDescent="0.2">
      <c r="A349" s="163" t="s">
        <v>1599</v>
      </c>
      <c r="B349" s="178" t="s">
        <v>1600</v>
      </c>
      <c r="C349" s="184"/>
      <c r="E349" s="166"/>
      <c r="F349" s="191" t="str">
        <f t="shared" si="18"/>
        <v/>
      </c>
      <c r="G349" s="191" t="str">
        <f t="shared" si="19"/>
        <v/>
      </c>
    </row>
    <row r="350" spans="1:7" x14ac:dyDescent="0.2">
      <c r="A350" s="163" t="s">
        <v>1601</v>
      </c>
      <c r="B350" s="178" t="s">
        <v>1602</v>
      </c>
      <c r="C350" s="184"/>
      <c r="E350" s="166"/>
      <c r="F350" s="191" t="str">
        <f t="shared" si="18"/>
        <v/>
      </c>
      <c r="G350" s="191" t="str">
        <f t="shared" si="19"/>
        <v/>
      </c>
    </row>
    <row r="351" spans="1:7" x14ac:dyDescent="0.2">
      <c r="A351" s="163" t="s">
        <v>1603</v>
      </c>
      <c r="B351" s="178" t="s">
        <v>1604</v>
      </c>
      <c r="C351" s="184"/>
      <c r="E351" s="166"/>
      <c r="F351" s="191" t="str">
        <f t="shared" si="18"/>
        <v/>
      </c>
      <c r="G351" s="191" t="str">
        <f t="shared" si="19"/>
        <v/>
      </c>
    </row>
    <row r="352" spans="1:7" x14ac:dyDescent="0.2">
      <c r="A352" s="163" t="s">
        <v>1605</v>
      </c>
      <c r="B352" s="178" t="s">
        <v>1606</v>
      </c>
      <c r="C352" s="184"/>
      <c r="E352" s="166"/>
      <c r="F352" s="191" t="str">
        <f t="shared" si="18"/>
        <v/>
      </c>
      <c r="G352" s="191" t="str">
        <f t="shared" si="19"/>
        <v/>
      </c>
    </row>
    <row r="353" spans="1:7" x14ac:dyDescent="0.2">
      <c r="A353" s="163" t="s">
        <v>1607</v>
      </c>
      <c r="B353" s="178" t="s">
        <v>67</v>
      </c>
      <c r="C353" s="184">
        <f>SUM(C346:C352)</f>
        <v>0</v>
      </c>
      <c r="D353" s="163">
        <f>SUM(D346:D352)</f>
        <v>0</v>
      </c>
      <c r="E353" s="166"/>
      <c r="F353" s="188">
        <f>SUM(F346:F352)</f>
        <v>0</v>
      </c>
      <c r="G353" s="188">
        <f>SUM(G346:G352)</f>
        <v>0</v>
      </c>
    </row>
    <row r="354" spans="1:7" x14ac:dyDescent="0.2">
      <c r="A354" s="163" t="s">
        <v>1608</v>
      </c>
      <c r="B354" s="178"/>
      <c r="E354" s="166"/>
      <c r="F354" s="166"/>
      <c r="G354" s="166"/>
    </row>
    <row r="355" spans="1:7" x14ac:dyDescent="0.2">
      <c r="A355" s="181"/>
      <c r="B355" s="181" t="s">
        <v>1609</v>
      </c>
      <c r="C355" s="181" t="s">
        <v>53</v>
      </c>
      <c r="D355" s="181" t="s">
        <v>1522</v>
      </c>
      <c r="E355" s="181"/>
      <c r="F355" s="181" t="s">
        <v>464</v>
      </c>
      <c r="G355" s="181" t="s">
        <v>1523</v>
      </c>
    </row>
    <row r="356" spans="1:7" x14ac:dyDescent="0.2">
      <c r="A356" s="163" t="s">
        <v>1610</v>
      </c>
      <c r="B356" s="178" t="s">
        <v>1611</v>
      </c>
      <c r="C356" s="184"/>
      <c r="E356" s="166"/>
      <c r="F356" s="191" t="str">
        <f>IF($C$360=0,"",IF(C356="[For completion]","",C356/$C$360))</f>
        <v/>
      </c>
      <c r="G356" s="191" t="str">
        <f>IF($D$360=0,"",IF(D356="[For completion]","",D356/$D$360))</f>
        <v/>
      </c>
    </row>
    <row r="357" spans="1:7" x14ac:dyDescent="0.2">
      <c r="A357" s="163" t="s">
        <v>1612</v>
      </c>
      <c r="B357" s="250" t="s">
        <v>1613</v>
      </c>
      <c r="C357" s="184"/>
      <c r="E357" s="166"/>
      <c r="F357" s="191" t="str">
        <f t="shared" ref="F357:F359" si="20">IF($C$360=0,"",IF(C357="[For completion]","",C357/$C$360))</f>
        <v/>
      </c>
      <c r="G357" s="191" t="str">
        <f t="shared" ref="G357:G359" si="21">IF($D$360=0,"",IF(D357="[For completion]","",D357/$D$360))</f>
        <v/>
      </c>
    </row>
    <row r="358" spans="1:7" x14ac:dyDescent="0.2">
      <c r="A358" s="163" t="s">
        <v>1614</v>
      </c>
      <c r="B358" s="178" t="s">
        <v>1606</v>
      </c>
      <c r="C358" s="184"/>
      <c r="E358" s="166"/>
      <c r="F358" s="191" t="str">
        <f t="shared" si="20"/>
        <v/>
      </c>
      <c r="G358" s="191" t="str">
        <f t="shared" si="21"/>
        <v/>
      </c>
    </row>
    <row r="359" spans="1:7" x14ac:dyDescent="0.2">
      <c r="A359" s="163" t="s">
        <v>1615</v>
      </c>
      <c r="B359" s="163" t="s">
        <v>1542</v>
      </c>
      <c r="C359" s="184"/>
      <c r="E359" s="166"/>
      <c r="F359" s="191" t="str">
        <f t="shared" si="20"/>
        <v/>
      </c>
      <c r="G359" s="191" t="str">
        <f t="shared" si="21"/>
        <v/>
      </c>
    </row>
    <row r="360" spans="1:7" x14ac:dyDescent="0.2">
      <c r="A360" s="163" t="s">
        <v>1616</v>
      </c>
      <c r="B360" s="178" t="s">
        <v>67</v>
      </c>
      <c r="C360" s="184">
        <f>SUM(C356:C359)</f>
        <v>0</v>
      </c>
      <c r="D360" s="163">
        <f>SUM(D356:D359)</f>
        <v>0</v>
      </c>
      <c r="E360" s="166"/>
      <c r="F360" s="188">
        <f>SUM(F356:F359)</f>
        <v>0</v>
      </c>
      <c r="G360" s="188">
        <f>SUM(G356:G359)</f>
        <v>0</v>
      </c>
    </row>
    <row r="361" spans="1:7" x14ac:dyDescent="0.2">
      <c r="A361" s="163" t="s">
        <v>1617</v>
      </c>
      <c r="B361" s="178"/>
      <c r="E361" s="166"/>
      <c r="F361" s="166"/>
      <c r="G361" s="166"/>
    </row>
    <row r="362" spans="1:7" x14ac:dyDescent="0.2">
      <c r="A362" s="181"/>
      <c r="B362" s="181" t="s">
        <v>1618</v>
      </c>
      <c r="C362" s="181" t="s">
        <v>53</v>
      </c>
      <c r="D362" s="181" t="s">
        <v>1522</v>
      </c>
      <c r="E362" s="181"/>
      <c r="F362" s="181" t="s">
        <v>464</v>
      </c>
      <c r="G362" s="181" t="s">
        <v>1523</v>
      </c>
    </row>
    <row r="363" spans="1:7" x14ac:dyDescent="0.2">
      <c r="A363" s="163" t="s">
        <v>1619</v>
      </c>
      <c r="B363" s="178" t="s">
        <v>582</v>
      </c>
      <c r="C363" s="184"/>
      <c r="E363" s="156"/>
      <c r="F363" s="191" t="str">
        <f>IF($C$381=0,"",IF(C363="[For completion]","",C363/$C$381))</f>
        <v/>
      </c>
      <c r="G363" s="191" t="str">
        <f>IF($D$381=0,"",IF(D363="[For completion]","",D363/$D$381))</f>
        <v/>
      </c>
    </row>
    <row r="364" spans="1:7" x14ac:dyDescent="0.2">
      <c r="A364" s="163" t="s">
        <v>1620</v>
      </c>
      <c r="B364" s="178" t="s">
        <v>582</v>
      </c>
      <c r="C364" s="184"/>
      <c r="E364" s="156"/>
      <c r="F364" s="191" t="str">
        <f t="shared" ref="F364:F381" si="22">IF($C$381=0,"",IF(C364="[For completion]","",C364/$C$381))</f>
        <v/>
      </c>
      <c r="G364" s="191" t="str">
        <f t="shared" ref="G364:G381" si="23">IF($D$381=0,"",IF(D364="[For completion]","",D364/$D$381))</f>
        <v/>
      </c>
    </row>
    <row r="365" spans="1:7" x14ac:dyDescent="0.2">
      <c r="A365" s="163" t="s">
        <v>1621</v>
      </c>
      <c r="B365" s="178" t="s">
        <v>582</v>
      </c>
      <c r="C365" s="184"/>
      <c r="E365" s="156"/>
      <c r="F365" s="191" t="str">
        <f t="shared" si="22"/>
        <v/>
      </c>
      <c r="G365" s="191" t="str">
        <f t="shared" si="23"/>
        <v/>
      </c>
    </row>
    <row r="366" spans="1:7" x14ac:dyDescent="0.2">
      <c r="A366" s="163" t="s">
        <v>1622</v>
      </c>
      <c r="B366" s="178" t="s">
        <v>582</v>
      </c>
      <c r="C366" s="184"/>
      <c r="E366" s="156"/>
      <c r="F366" s="191" t="str">
        <f t="shared" si="22"/>
        <v/>
      </c>
      <c r="G366" s="191" t="str">
        <f t="shared" si="23"/>
        <v/>
      </c>
    </row>
    <row r="367" spans="1:7" x14ac:dyDescent="0.2">
      <c r="A367" s="163" t="s">
        <v>1623</v>
      </c>
      <c r="B367" s="178" t="s">
        <v>582</v>
      </c>
      <c r="C367" s="184"/>
      <c r="E367" s="156"/>
      <c r="F367" s="191" t="str">
        <f t="shared" si="22"/>
        <v/>
      </c>
      <c r="G367" s="191" t="str">
        <f t="shared" si="23"/>
        <v/>
      </c>
    </row>
    <row r="368" spans="1:7" x14ac:dyDescent="0.2">
      <c r="A368" s="163" t="s">
        <v>1624</v>
      </c>
      <c r="B368" s="178" t="s">
        <v>582</v>
      </c>
      <c r="C368" s="184"/>
      <c r="E368" s="156"/>
      <c r="F368" s="191" t="str">
        <f t="shared" si="22"/>
        <v/>
      </c>
      <c r="G368" s="191" t="str">
        <f t="shared" si="23"/>
        <v/>
      </c>
    </row>
    <row r="369" spans="1:7" x14ac:dyDescent="0.2">
      <c r="A369" s="163" t="s">
        <v>1625</v>
      </c>
      <c r="B369" s="178" t="s">
        <v>582</v>
      </c>
      <c r="C369" s="184"/>
      <c r="E369" s="156"/>
      <c r="F369" s="191" t="str">
        <f t="shared" si="22"/>
        <v/>
      </c>
      <c r="G369" s="191" t="str">
        <f t="shared" si="23"/>
        <v/>
      </c>
    </row>
    <row r="370" spans="1:7" x14ac:dyDescent="0.2">
      <c r="A370" s="163" t="s">
        <v>1626</v>
      </c>
      <c r="B370" s="178" t="s">
        <v>582</v>
      </c>
      <c r="C370" s="184"/>
      <c r="E370" s="156"/>
      <c r="F370" s="191" t="str">
        <f t="shared" si="22"/>
        <v/>
      </c>
      <c r="G370" s="191" t="str">
        <f t="shared" si="23"/>
        <v/>
      </c>
    </row>
    <row r="371" spans="1:7" x14ac:dyDescent="0.2">
      <c r="A371" s="163" t="s">
        <v>1627</v>
      </c>
      <c r="B371" s="178" t="s">
        <v>582</v>
      </c>
      <c r="C371" s="184"/>
      <c r="E371" s="156"/>
      <c r="F371" s="191" t="str">
        <f t="shared" si="22"/>
        <v/>
      </c>
      <c r="G371" s="191" t="str">
        <f t="shared" si="23"/>
        <v/>
      </c>
    </row>
    <row r="372" spans="1:7" x14ac:dyDescent="0.2">
      <c r="A372" s="163" t="s">
        <v>1628</v>
      </c>
      <c r="B372" s="178" t="s">
        <v>582</v>
      </c>
      <c r="C372" s="184"/>
      <c r="E372" s="156"/>
      <c r="F372" s="191" t="str">
        <f t="shared" si="22"/>
        <v/>
      </c>
      <c r="G372" s="191" t="str">
        <f t="shared" si="23"/>
        <v/>
      </c>
    </row>
    <row r="373" spans="1:7" x14ac:dyDescent="0.2">
      <c r="A373" s="163" t="s">
        <v>1629</v>
      </c>
      <c r="B373" s="178" t="s">
        <v>582</v>
      </c>
      <c r="C373" s="184"/>
      <c r="E373" s="156"/>
      <c r="F373" s="191" t="str">
        <f t="shared" si="22"/>
        <v/>
      </c>
      <c r="G373" s="191" t="str">
        <f t="shared" si="23"/>
        <v/>
      </c>
    </row>
    <row r="374" spans="1:7" x14ac:dyDescent="0.2">
      <c r="A374" s="163" t="s">
        <v>1630</v>
      </c>
      <c r="B374" s="178" t="s">
        <v>582</v>
      </c>
      <c r="C374" s="184"/>
      <c r="E374" s="156"/>
      <c r="F374" s="191" t="str">
        <f t="shared" si="22"/>
        <v/>
      </c>
      <c r="G374" s="191" t="str">
        <f t="shared" si="23"/>
        <v/>
      </c>
    </row>
    <row r="375" spans="1:7" x14ac:dyDescent="0.2">
      <c r="A375" s="163" t="s">
        <v>1631</v>
      </c>
      <c r="B375" s="178" t="s">
        <v>582</v>
      </c>
      <c r="C375" s="184"/>
      <c r="E375" s="156"/>
      <c r="F375" s="191" t="str">
        <f t="shared" si="22"/>
        <v/>
      </c>
      <c r="G375" s="191" t="str">
        <f t="shared" si="23"/>
        <v/>
      </c>
    </row>
    <row r="376" spans="1:7" x14ac:dyDescent="0.2">
      <c r="A376" s="163" t="s">
        <v>1632</v>
      </c>
      <c r="B376" s="178" t="s">
        <v>582</v>
      </c>
      <c r="C376" s="184"/>
      <c r="E376" s="156"/>
      <c r="F376" s="191" t="str">
        <f t="shared" si="22"/>
        <v/>
      </c>
      <c r="G376" s="191" t="str">
        <f t="shared" si="23"/>
        <v/>
      </c>
    </row>
    <row r="377" spans="1:7" x14ac:dyDescent="0.2">
      <c r="A377" s="163" t="s">
        <v>1633</v>
      </c>
      <c r="B377" s="178" t="s">
        <v>582</v>
      </c>
      <c r="C377" s="184"/>
      <c r="E377" s="156"/>
      <c r="F377" s="191" t="str">
        <f t="shared" si="22"/>
        <v/>
      </c>
      <c r="G377" s="191" t="str">
        <f t="shared" si="23"/>
        <v/>
      </c>
    </row>
    <row r="378" spans="1:7" x14ac:dyDescent="0.2">
      <c r="A378" s="163" t="s">
        <v>1634</v>
      </c>
      <c r="B378" s="178" t="s">
        <v>582</v>
      </c>
      <c r="C378" s="184"/>
      <c r="E378" s="156"/>
      <c r="F378" s="191" t="str">
        <f t="shared" si="22"/>
        <v/>
      </c>
      <c r="G378" s="191" t="str">
        <f t="shared" si="23"/>
        <v/>
      </c>
    </row>
    <row r="379" spans="1:7" x14ac:dyDescent="0.2">
      <c r="A379" s="163" t="s">
        <v>1635</v>
      </c>
      <c r="B379" s="178" t="s">
        <v>582</v>
      </c>
      <c r="C379" s="184"/>
      <c r="E379" s="156"/>
      <c r="F379" s="191" t="str">
        <f t="shared" si="22"/>
        <v/>
      </c>
      <c r="G379" s="191" t="str">
        <f t="shared" si="23"/>
        <v/>
      </c>
    </row>
    <row r="380" spans="1:7" x14ac:dyDescent="0.2">
      <c r="A380" s="163" t="s">
        <v>1636</v>
      </c>
      <c r="B380" s="178" t="s">
        <v>1542</v>
      </c>
      <c r="C380" s="184"/>
      <c r="E380" s="156"/>
      <c r="F380" s="191" t="str">
        <f t="shared" si="22"/>
        <v/>
      </c>
      <c r="G380" s="191" t="str">
        <f t="shared" si="23"/>
        <v/>
      </c>
    </row>
    <row r="381" spans="1:7" x14ac:dyDescent="0.2">
      <c r="A381" s="163" t="s">
        <v>1637</v>
      </c>
      <c r="B381" s="178" t="s">
        <v>67</v>
      </c>
      <c r="C381" s="184">
        <f>SUM(C363:C380)</f>
        <v>0</v>
      </c>
      <c r="D381" s="163">
        <f>SUM(D363:D380)</f>
        <v>0</v>
      </c>
      <c r="E381" s="156"/>
      <c r="F381" s="191" t="str">
        <f t="shared" si="22"/>
        <v/>
      </c>
      <c r="G381" s="191" t="str">
        <f t="shared" si="23"/>
        <v/>
      </c>
    </row>
    <row r="382" spans="1:7" x14ac:dyDescent="0.2">
      <c r="A382" s="163" t="s">
        <v>1638</v>
      </c>
      <c r="C382" s="251"/>
      <c r="E382" s="156"/>
      <c r="F382" s="156"/>
    </row>
    <row r="383" spans="1:7" x14ac:dyDescent="0.2">
      <c r="A383" s="163" t="s">
        <v>1639</v>
      </c>
      <c r="C383" s="251"/>
      <c r="E383" s="156"/>
      <c r="F383" s="156"/>
    </row>
    <row r="384" spans="1:7" x14ac:dyDescent="0.2">
      <c r="A384" s="163" t="s">
        <v>1640</v>
      </c>
      <c r="C384" s="251"/>
      <c r="E384" s="156"/>
      <c r="F384" s="156"/>
    </row>
    <row r="385" spans="1:6" x14ac:dyDescent="0.2">
      <c r="A385" s="163" t="s">
        <v>1641</v>
      </c>
      <c r="C385" s="251"/>
      <c r="E385" s="156"/>
      <c r="F385" s="156"/>
    </row>
    <row r="386" spans="1:6" x14ac:dyDescent="0.2">
      <c r="A386" s="163" t="s">
        <v>1642</v>
      </c>
      <c r="C386" s="251"/>
      <c r="E386" s="156"/>
      <c r="F386" s="156"/>
    </row>
    <row r="387" spans="1:6" x14ac:dyDescent="0.2">
      <c r="A387" s="163" t="s">
        <v>1643</v>
      </c>
      <c r="C387" s="251"/>
      <c r="E387" s="156"/>
      <c r="F387" s="156"/>
    </row>
    <row r="388" spans="1:6" x14ac:dyDescent="0.2">
      <c r="A388" s="163" t="s">
        <v>1644</v>
      </c>
      <c r="C388" s="251"/>
      <c r="E388" s="156"/>
      <c r="F388" s="156"/>
    </row>
    <row r="389" spans="1:6" x14ac:dyDescent="0.2">
      <c r="A389" s="163" t="s">
        <v>1645</v>
      </c>
      <c r="C389" s="251"/>
      <c r="E389" s="156"/>
      <c r="F389" s="156"/>
    </row>
    <row r="390" spans="1:6" x14ac:dyDescent="0.2">
      <c r="A390" s="163" t="s">
        <v>1646</v>
      </c>
      <c r="C390" s="251"/>
      <c r="E390" s="156"/>
      <c r="F390" s="156"/>
    </row>
    <row r="391" spans="1:6" x14ac:dyDescent="0.2">
      <c r="A391" s="163" t="s">
        <v>1647</v>
      </c>
      <c r="C391" s="251"/>
      <c r="E391" s="156"/>
      <c r="F391" s="156"/>
    </row>
    <row r="392" spans="1:6" x14ac:dyDescent="0.2">
      <c r="A392" s="163" t="s">
        <v>1648</v>
      </c>
      <c r="C392" s="251"/>
      <c r="E392" s="156"/>
      <c r="F392" s="156"/>
    </row>
    <row r="393" spans="1:6" x14ac:dyDescent="0.2">
      <c r="A393" s="163" t="s">
        <v>1649</v>
      </c>
      <c r="C393" s="251"/>
      <c r="E393" s="156"/>
      <c r="F393" s="156"/>
    </row>
    <row r="394" spans="1:6" x14ac:dyDescent="0.2">
      <c r="A394" s="163" t="s">
        <v>1650</v>
      </c>
      <c r="C394" s="251"/>
      <c r="E394" s="156"/>
      <c r="F394" s="156"/>
    </row>
    <row r="395" spans="1:6" x14ac:dyDescent="0.2">
      <c r="A395" s="163" t="s">
        <v>1651</v>
      </c>
      <c r="C395" s="251"/>
      <c r="E395" s="156"/>
      <c r="F395" s="156"/>
    </row>
    <row r="396" spans="1:6" x14ac:dyDescent="0.2">
      <c r="A396" s="163" t="s">
        <v>1652</v>
      </c>
      <c r="C396" s="251"/>
      <c r="E396" s="156"/>
      <c r="F396" s="156"/>
    </row>
    <row r="397" spans="1:6" x14ac:dyDescent="0.2">
      <c r="A397" s="163" t="s">
        <v>1653</v>
      </c>
      <c r="C397" s="251"/>
      <c r="E397" s="156"/>
      <c r="F397" s="156"/>
    </row>
    <row r="398" spans="1:6" x14ac:dyDescent="0.2">
      <c r="A398" s="163" t="s">
        <v>1654</v>
      </c>
      <c r="C398" s="251"/>
      <c r="E398" s="156"/>
      <c r="F398" s="156"/>
    </row>
    <row r="399" spans="1:6" x14ac:dyDescent="0.2">
      <c r="A399" s="163" t="s">
        <v>1655</v>
      </c>
      <c r="C399" s="251"/>
      <c r="E399" s="156"/>
      <c r="F399" s="156"/>
    </row>
    <row r="400" spans="1:6" x14ac:dyDescent="0.2">
      <c r="A400" s="163" t="s">
        <v>1656</v>
      </c>
      <c r="C400" s="251"/>
      <c r="E400" s="156"/>
      <c r="F400" s="156"/>
    </row>
    <row r="401" spans="1:7" x14ac:dyDescent="0.2">
      <c r="A401" s="163" t="s">
        <v>1657</v>
      </c>
      <c r="C401" s="251"/>
      <c r="E401" s="156"/>
      <c r="F401" s="156"/>
    </row>
    <row r="402" spans="1:7" x14ac:dyDescent="0.2">
      <c r="A402" s="163" t="s">
        <v>1658</v>
      </c>
      <c r="C402" s="251"/>
      <c r="E402" s="156"/>
      <c r="F402" s="156"/>
    </row>
    <row r="403" spans="1:7" x14ac:dyDescent="0.2">
      <c r="A403" s="163" t="s">
        <v>1659</v>
      </c>
      <c r="C403" s="251"/>
      <c r="E403" s="156"/>
      <c r="F403" s="156"/>
    </row>
    <row r="404" spans="1:7" x14ac:dyDescent="0.2">
      <c r="A404" s="163" t="s">
        <v>1660</v>
      </c>
      <c r="C404" s="251"/>
      <c r="E404" s="156"/>
      <c r="F404" s="156"/>
    </row>
    <row r="405" spans="1:7" x14ac:dyDescent="0.2">
      <c r="A405" s="163" t="s">
        <v>1661</v>
      </c>
      <c r="C405" s="251"/>
      <c r="E405" s="156"/>
      <c r="F405" s="156"/>
    </row>
    <row r="406" spans="1:7" x14ac:dyDescent="0.2">
      <c r="A406" s="163" t="s">
        <v>1662</v>
      </c>
      <c r="C406" s="251"/>
      <c r="E406" s="156"/>
      <c r="F406" s="156"/>
    </row>
    <row r="407" spans="1:7" x14ac:dyDescent="0.2">
      <c r="A407" s="163" t="s">
        <v>1663</v>
      </c>
      <c r="C407" s="251"/>
      <c r="E407" s="156"/>
      <c r="F407" s="156"/>
    </row>
    <row r="408" spans="1:7" x14ac:dyDescent="0.2">
      <c r="A408" s="163" t="s">
        <v>1664</v>
      </c>
      <c r="C408" s="251"/>
      <c r="E408" s="156"/>
      <c r="F408" s="156"/>
    </row>
    <row r="409" spans="1:7" x14ac:dyDescent="0.2">
      <c r="A409" s="163" t="s">
        <v>1665</v>
      </c>
      <c r="C409" s="251"/>
      <c r="E409" s="156"/>
      <c r="F409" s="156"/>
    </row>
    <row r="410" spans="1:7" x14ac:dyDescent="0.2">
      <c r="A410" s="163" t="s">
        <v>1666</v>
      </c>
      <c r="C410" s="251"/>
      <c r="E410" s="156"/>
      <c r="F410" s="156"/>
    </row>
    <row r="411" spans="1:7" ht="18.75" x14ac:dyDescent="0.2">
      <c r="A411" s="242"/>
      <c r="B411" s="243" t="s">
        <v>1667</v>
      </c>
      <c r="C411" s="242"/>
      <c r="D411" s="242"/>
      <c r="E411" s="242"/>
      <c r="F411" s="244"/>
      <c r="G411" s="244"/>
    </row>
    <row r="412" spans="1:7" x14ac:dyDescent="0.2">
      <c r="A412" s="180"/>
      <c r="B412" s="180" t="s">
        <v>1668</v>
      </c>
      <c r="C412" s="180" t="s">
        <v>643</v>
      </c>
      <c r="D412" s="180" t="s">
        <v>644</v>
      </c>
      <c r="E412" s="180"/>
      <c r="F412" s="180" t="s">
        <v>465</v>
      </c>
      <c r="G412" s="180" t="s">
        <v>645</v>
      </c>
    </row>
    <row r="413" spans="1:7" x14ac:dyDescent="0.2">
      <c r="A413" s="163" t="s">
        <v>1669</v>
      </c>
      <c r="B413" s="163" t="s">
        <v>647</v>
      </c>
      <c r="C413" s="184" t="s">
        <v>1670</v>
      </c>
      <c r="D413" s="174"/>
      <c r="E413" s="174"/>
      <c r="F413" s="201"/>
      <c r="G413" s="201"/>
    </row>
    <row r="414" spans="1:7" x14ac:dyDescent="0.2">
      <c r="A414" s="174"/>
      <c r="D414" s="174"/>
      <c r="E414" s="174"/>
      <c r="F414" s="201"/>
      <c r="G414" s="201"/>
    </row>
    <row r="415" spans="1:7" x14ac:dyDescent="0.2">
      <c r="B415" s="163" t="s">
        <v>648</v>
      </c>
      <c r="D415" s="174"/>
      <c r="E415" s="174"/>
      <c r="F415" s="201"/>
      <c r="G415" s="201"/>
    </row>
    <row r="416" spans="1:7" x14ac:dyDescent="0.2">
      <c r="A416" s="163" t="s">
        <v>1671</v>
      </c>
      <c r="B416" s="178" t="s">
        <v>582</v>
      </c>
      <c r="C416" s="184" t="s">
        <v>1670</v>
      </c>
      <c r="D416" s="246" t="s">
        <v>1670</v>
      </c>
      <c r="E416" s="174"/>
      <c r="F416" s="191" t="str">
        <f t="shared" ref="F416:F439" si="24">IF($C$440=0,"",IF(C416="[for completion]","",C416/$C$440))</f>
        <v/>
      </c>
      <c r="G416" s="191" t="str">
        <f t="shared" ref="G416:G439" si="25">IF($D$440=0,"",IF(D416="[for completion]","",D416/$D$440))</f>
        <v/>
      </c>
    </row>
    <row r="417" spans="1:7" x14ac:dyDescent="0.2">
      <c r="A417" s="163" t="s">
        <v>1672</v>
      </c>
      <c r="B417" s="178" t="s">
        <v>582</v>
      </c>
      <c r="C417" s="184" t="s">
        <v>1670</v>
      </c>
      <c r="D417" s="246" t="s">
        <v>1670</v>
      </c>
      <c r="E417" s="174"/>
      <c r="F417" s="191" t="str">
        <f t="shared" si="24"/>
        <v/>
      </c>
      <c r="G417" s="191" t="str">
        <f t="shared" si="25"/>
        <v/>
      </c>
    </row>
    <row r="418" spans="1:7" x14ac:dyDescent="0.2">
      <c r="A418" s="163" t="s">
        <v>1673</v>
      </c>
      <c r="B418" s="178" t="s">
        <v>582</v>
      </c>
      <c r="C418" s="184" t="s">
        <v>1670</v>
      </c>
      <c r="D418" s="246" t="s">
        <v>1670</v>
      </c>
      <c r="E418" s="174"/>
      <c r="F418" s="191" t="str">
        <f t="shared" si="24"/>
        <v/>
      </c>
      <c r="G418" s="191" t="str">
        <f t="shared" si="25"/>
        <v/>
      </c>
    </row>
    <row r="419" spans="1:7" x14ac:dyDescent="0.2">
      <c r="A419" s="163" t="s">
        <v>1674</v>
      </c>
      <c r="B419" s="178" t="s">
        <v>582</v>
      </c>
      <c r="C419" s="184" t="s">
        <v>1670</v>
      </c>
      <c r="D419" s="246" t="s">
        <v>1670</v>
      </c>
      <c r="E419" s="174"/>
      <c r="F419" s="191" t="str">
        <f t="shared" si="24"/>
        <v/>
      </c>
      <c r="G419" s="191" t="str">
        <f t="shared" si="25"/>
        <v/>
      </c>
    </row>
    <row r="420" spans="1:7" x14ac:dyDescent="0.2">
      <c r="A420" s="163" t="s">
        <v>1675</v>
      </c>
      <c r="B420" s="178" t="s">
        <v>582</v>
      </c>
      <c r="C420" s="184" t="s">
        <v>1670</v>
      </c>
      <c r="D420" s="246" t="s">
        <v>1670</v>
      </c>
      <c r="E420" s="174"/>
      <c r="F420" s="191" t="str">
        <f t="shared" si="24"/>
        <v/>
      </c>
      <c r="G420" s="191" t="str">
        <f t="shared" si="25"/>
        <v/>
      </c>
    </row>
    <row r="421" spans="1:7" x14ac:dyDescent="0.2">
      <c r="A421" s="163" t="s">
        <v>1676</v>
      </c>
      <c r="B421" s="178" t="s">
        <v>582</v>
      </c>
      <c r="C421" s="184" t="s">
        <v>1670</v>
      </c>
      <c r="D421" s="246" t="s">
        <v>1670</v>
      </c>
      <c r="E421" s="174"/>
      <c r="F421" s="191" t="str">
        <f t="shared" si="24"/>
        <v/>
      </c>
      <c r="G421" s="191" t="str">
        <f t="shared" si="25"/>
        <v/>
      </c>
    </row>
    <row r="422" spans="1:7" x14ac:dyDescent="0.2">
      <c r="A422" s="163" t="s">
        <v>1677</v>
      </c>
      <c r="B422" s="178" t="s">
        <v>582</v>
      </c>
      <c r="C422" s="184" t="s">
        <v>1670</v>
      </c>
      <c r="D422" s="246" t="s">
        <v>1670</v>
      </c>
      <c r="E422" s="174"/>
      <c r="F422" s="191" t="str">
        <f t="shared" si="24"/>
        <v/>
      </c>
      <c r="G422" s="191" t="str">
        <f t="shared" si="25"/>
        <v/>
      </c>
    </row>
    <row r="423" spans="1:7" x14ac:dyDescent="0.2">
      <c r="A423" s="163" t="s">
        <v>1678</v>
      </c>
      <c r="B423" s="178" t="s">
        <v>582</v>
      </c>
      <c r="C423" s="184" t="s">
        <v>1670</v>
      </c>
      <c r="D423" s="246" t="s">
        <v>1670</v>
      </c>
      <c r="E423" s="174"/>
      <c r="F423" s="191" t="str">
        <f t="shared" si="24"/>
        <v/>
      </c>
      <c r="G423" s="191" t="str">
        <f t="shared" si="25"/>
        <v/>
      </c>
    </row>
    <row r="424" spans="1:7" x14ac:dyDescent="0.2">
      <c r="A424" s="163" t="s">
        <v>1679</v>
      </c>
      <c r="B424" s="178" t="s">
        <v>582</v>
      </c>
      <c r="C424" s="184" t="s">
        <v>1670</v>
      </c>
      <c r="D424" s="246" t="s">
        <v>1670</v>
      </c>
      <c r="E424" s="174"/>
      <c r="F424" s="191" t="str">
        <f t="shared" si="24"/>
        <v/>
      </c>
      <c r="G424" s="191" t="str">
        <f t="shared" si="25"/>
        <v/>
      </c>
    </row>
    <row r="425" spans="1:7" x14ac:dyDescent="0.2">
      <c r="A425" s="163" t="s">
        <v>1680</v>
      </c>
      <c r="B425" s="178" t="s">
        <v>582</v>
      </c>
      <c r="C425" s="184" t="s">
        <v>1670</v>
      </c>
      <c r="D425" s="246" t="s">
        <v>1670</v>
      </c>
      <c r="E425" s="178"/>
      <c r="F425" s="191" t="str">
        <f t="shared" si="24"/>
        <v/>
      </c>
      <c r="G425" s="191" t="str">
        <f t="shared" si="25"/>
        <v/>
      </c>
    </row>
    <row r="426" spans="1:7" x14ac:dyDescent="0.2">
      <c r="A426" s="163" t="s">
        <v>1681</v>
      </c>
      <c r="B426" s="178" t="s">
        <v>582</v>
      </c>
      <c r="C426" s="184" t="s">
        <v>1670</v>
      </c>
      <c r="D426" s="246" t="s">
        <v>1670</v>
      </c>
      <c r="E426" s="178"/>
      <c r="F426" s="191" t="str">
        <f t="shared" si="24"/>
        <v/>
      </c>
      <c r="G426" s="191" t="str">
        <f t="shared" si="25"/>
        <v/>
      </c>
    </row>
    <row r="427" spans="1:7" x14ac:dyDescent="0.2">
      <c r="A427" s="163" t="s">
        <v>1682</v>
      </c>
      <c r="B427" s="178" t="s">
        <v>582</v>
      </c>
      <c r="C427" s="184" t="s">
        <v>1670</v>
      </c>
      <c r="D427" s="246" t="s">
        <v>1670</v>
      </c>
      <c r="E427" s="178"/>
      <c r="F427" s="191" t="str">
        <f t="shared" si="24"/>
        <v/>
      </c>
      <c r="G427" s="191" t="str">
        <f t="shared" si="25"/>
        <v/>
      </c>
    </row>
    <row r="428" spans="1:7" x14ac:dyDescent="0.2">
      <c r="A428" s="163" t="s">
        <v>1683</v>
      </c>
      <c r="B428" s="178" t="s">
        <v>582</v>
      </c>
      <c r="C428" s="184" t="s">
        <v>1670</v>
      </c>
      <c r="D428" s="246" t="s">
        <v>1670</v>
      </c>
      <c r="E428" s="178"/>
      <c r="F428" s="191" t="str">
        <f t="shared" si="24"/>
        <v/>
      </c>
      <c r="G428" s="191" t="str">
        <f t="shared" si="25"/>
        <v/>
      </c>
    </row>
    <row r="429" spans="1:7" x14ac:dyDescent="0.2">
      <c r="A429" s="163" t="s">
        <v>1684</v>
      </c>
      <c r="B429" s="178" t="s">
        <v>582</v>
      </c>
      <c r="C429" s="184" t="s">
        <v>1670</v>
      </c>
      <c r="D429" s="246" t="s">
        <v>1670</v>
      </c>
      <c r="E429" s="178"/>
      <c r="F429" s="191" t="str">
        <f t="shared" si="24"/>
        <v/>
      </c>
      <c r="G429" s="191" t="str">
        <f t="shared" si="25"/>
        <v/>
      </c>
    </row>
    <row r="430" spans="1:7" x14ac:dyDescent="0.2">
      <c r="A430" s="163" t="s">
        <v>1685</v>
      </c>
      <c r="B430" s="178" t="s">
        <v>582</v>
      </c>
      <c r="C430" s="184" t="s">
        <v>1670</v>
      </c>
      <c r="D430" s="246" t="s">
        <v>1670</v>
      </c>
      <c r="E430" s="178"/>
      <c r="F430" s="191" t="str">
        <f t="shared" si="24"/>
        <v/>
      </c>
      <c r="G430" s="191" t="str">
        <f t="shared" si="25"/>
        <v/>
      </c>
    </row>
    <row r="431" spans="1:7" x14ac:dyDescent="0.2">
      <c r="A431" s="163" t="s">
        <v>1686</v>
      </c>
      <c r="B431" s="178" t="s">
        <v>582</v>
      </c>
      <c r="C431" s="184" t="s">
        <v>1670</v>
      </c>
      <c r="D431" s="246" t="s">
        <v>1670</v>
      </c>
      <c r="F431" s="191" t="str">
        <f t="shared" si="24"/>
        <v/>
      </c>
      <c r="G431" s="191" t="str">
        <f t="shared" si="25"/>
        <v/>
      </c>
    </row>
    <row r="432" spans="1:7" x14ac:dyDescent="0.2">
      <c r="A432" s="163" t="s">
        <v>1687</v>
      </c>
      <c r="B432" s="178" t="s">
        <v>582</v>
      </c>
      <c r="C432" s="184" t="s">
        <v>1670</v>
      </c>
      <c r="D432" s="246" t="s">
        <v>1670</v>
      </c>
      <c r="E432" s="247"/>
      <c r="F432" s="191" t="str">
        <f t="shared" si="24"/>
        <v/>
      </c>
      <c r="G432" s="191" t="str">
        <f t="shared" si="25"/>
        <v/>
      </c>
    </row>
    <row r="433" spans="1:7" x14ac:dyDescent="0.2">
      <c r="A433" s="163" t="s">
        <v>1688</v>
      </c>
      <c r="B433" s="178" t="s">
        <v>582</v>
      </c>
      <c r="C433" s="184" t="s">
        <v>1670</v>
      </c>
      <c r="D433" s="246" t="s">
        <v>1670</v>
      </c>
      <c r="E433" s="247"/>
      <c r="F433" s="191" t="str">
        <f t="shared" si="24"/>
        <v/>
      </c>
      <c r="G433" s="191" t="str">
        <f t="shared" si="25"/>
        <v/>
      </c>
    </row>
    <row r="434" spans="1:7" x14ac:dyDescent="0.2">
      <c r="A434" s="163" t="s">
        <v>1689</v>
      </c>
      <c r="B434" s="178" t="s">
        <v>582</v>
      </c>
      <c r="C434" s="184" t="s">
        <v>1670</v>
      </c>
      <c r="D434" s="246" t="s">
        <v>1670</v>
      </c>
      <c r="E434" s="247"/>
      <c r="F434" s="191" t="str">
        <f t="shared" si="24"/>
        <v/>
      </c>
      <c r="G434" s="191" t="str">
        <f t="shared" si="25"/>
        <v/>
      </c>
    </row>
    <row r="435" spans="1:7" x14ac:dyDescent="0.2">
      <c r="A435" s="163" t="s">
        <v>1690</v>
      </c>
      <c r="B435" s="178" t="s">
        <v>582</v>
      </c>
      <c r="C435" s="184" t="s">
        <v>1670</v>
      </c>
      <c r="D435" s="246" t="s">
        <v>1670</v>
      </c>
      <c r="E435" s="247"/>
      <c r="F435" s="191" t="str">
        <f t="shared" si="24"/>
        <v/>
      </c>
      <c r="G435" s="191" t="str">
        <f t="shared" si="25"/>
        <v/>
      </c>
    </row>
    <row r="436" spans="1:7" x14ac:dyDescent="0.2">
      <c r="A436" s="163" t="s">
        <v>1691</v>
      </c>
      <c r="B436" s="178" t="s">
        <v>582</v>
      </c>
      <c r="C436" s="184" t="s">
        <v>1670</v>
      </c>
      <c r="D436" s="246" t="s">
        <v>1670</v>
      </c>
      <c r="E436" s="247"/>
      <c r="F436" s="191" t="str">
        <f t="shared" si="24"/>
        <v/>
      </c>
      <c r="G436" s="191" t="str">
        <f t="shared" si="25"/>
        <v/>
      </c>
    </row>
    <row r="437" spans="1:7" x14ac:dyDescent="0.2">
      <c r="A437" s="163" t="s">
        <v>1692</v>
      </c>
      <c r="B437" s="178" t="s">
        <v>582</v>
      </c>
      <c r="C437" s="184" t="s">
        <v>1670</v>
      </c>
      <c r="D437" s="246" t="s">
        <v>1670</v>
      </c>
      <c r="E437" s="247"/>
      <c r="F437" s="191" t="str">
        <f t="shared" si="24"/>
        <v/>
      </c>
      <c r="G437" s="191" t="str">
        <f t="shared" si="25"/>
        <v/>
      </c>
    </row>
    <row r="438" spans="1:7" x14ac:dyDescent="0.2">
      <c r="A438" s="163" t="s">
        <v>1693</v>
      </c>
      <c r="B438" s="178" t="s">
        <v>582</v>
      </c>
      <c r="C438" s="184" t="s">
        <v>1670</v>
      </c>
      <c r="D438" s="246" t="s">
        <v>1670</v>
      </c>
      <c r="E438" s="247"/>
      <c r="F438" s="191" t="str">
        <f t="shared" si="24"/>
        <v/>
      </c>
      <c r="G438" s="191" t="str">
        <f t="shared" si="25"/>
        <v/>
      </c>
    </row>
    <row r="439" spans="1:7" x14ac:dyDescent="0.2">
      <c r="A439" s="163" t="s">
        <v>1694</v>
      </c>
      <c r="B439" s="178" t="s">
        <v>582</v>
      </c>
      <c r="C439" s="184" t="s">
        <v>1670</v>
      </c>
      <c r="D439" s="246" t="s">
        <v>1670</v>
      </c>
      <c r="E439" s="247"/>
      <c r="F439" s="191" t="str">
        <f t="shared" si="24"/>
        <v/>
      </c>
      <c r="G439" s="191" t="str">
        <f t="shared" si="25"/>
        <v/>
      </c>
    </row>
    <row r="440" spans="1:7" x14ac:dyDescent="0.2">
      <c r="A440" s="163" t="s">
        <v>1695</v>
      </c>
      <c r="B440" s="178" t="s">
        <v>67</v>
      </c>
      <c r="C440" s="194">
        <f>SUM(C416:C439)</f>
        <v>0</v>
      </c>
      <c r="D440" s="190">
        <f>SUM(D416:D439)</f>
        <v>0</v>
      </c>
      <c r="E440" s="247"/>
      <c r="F440" s="248">
        <f>SUM(F416:F439)</f>
        <v>0</v>
      </c>
      <c r="G440" s="248">
        <f>SUM(G416:G439)</f>
        <v>0</v>
      </c>
    </row>
    <row r="441" spans="1:7" x14ac:dyDescent="0.2">
      <c r="A441" s="180"/>
      <c r="B441" s="180" t="s">
        <v>1696</v>
      </c>
      <c r="C441" s="180" t="s">
        <v>643</v>
      </c>
      <c r="D441" s="180" t="s">
        <v>644</v>
      </c>
      <c r="E441" s="180"/>
      <c r="F441" s="180" t="s">
        <v>465</v>
      </c>
      <c r="G441" s="180" t="s">
        <v>645</v>
      </c>
    </row>
    <row r="442" spans="1:7" x14ac:dyDescent="0.2">
      <c r="A442" s="163" t="s">
        <v>1697</v>
      </c>
      <c r="B442" s="163" t="s">
        <v>681</v>
      </c>
      <c r="C442" s="233" t="s">
        <v>1670</v>
      </c>
      <c r="G442" s="163"/>
    </row>
    <row r="443" spans="1:7" x14ac:dyDescent="0.2">
      <c r="G443" s="163"/>
    </row>
    <row r="444" spans="1:7" x14ac:dyDescent="0.2">
      <c r="B444" s="178" t="s">
        <v>682</v>
      </c>
      <c r="G444" s="163"/>
    </row>
    <row r="445" spans="1:7" x14ac:dyDescent="0.2">
      <c r="A445" s="163" t="s">
        <v>1698</v>
      </c>
      <c r="B445" s="163" t="s">
        <v>684</v>
      </c>
      <c r="C445" s="184" t="s">
        <v>1670</v>
      </c>
      <c r="D445" s="246" t="s">
        <v>1670</v>
      </c>
      <c r="F445" s="191" t="str">
        <f>IF($C$453=0,"",IF(C445="[for completion]","",C445/$C$453))</f>
        <v/>
      </c>
      <c r="G445" s="191" t="str">
        <f>IF($D$453=0,"",IF(D445="[for completion]","",D445/$D$453))</f>
        <v/>
      </c>
    </row>
    <row r="446" spans="1:7" x14ac:dyDescent="0.2">
      <c r="A446" s="163" t="s">
        <v>1699</v>
      </c>
      <c r="B446" s="163" t="s">
        <v>686</v>
      </c>
      <c r="C446" s="184" t="s">
        <v>1670</v>
      </c>
      <c r="D446" s="246" t="s">
        <v>1670</v>
      </c>
      <c r="F446" s="191" t="str">
        <f t="shared" ref="F446:F459" si="26">IF($C$453=0,"",IF(C446="[for completion]","",C446/$C$453))</f>
        <v/>
      </c>
      <c r="G446" s="191" t="str">
        <f t="shared" ref="G446:G459" si="27">IF($D$453=0,"",IF(D446="[for completion]","",D446/$D$453))</f>
        <v/>
      </c>
    </row>
    <row r="447" spans="1:7" x14ac:dyDescent="0.2">
      <c r="A447" s="163" t="s">
        <v>1700</v>
      </c>
      <c r="B447" s="163" t="s">
        <v>688</v>
      </c>
      <c r="C447" s="184" t="s">
        <v>1670</v>
      </c>
      <c r="D447" s="246" t="s">
        <v>1670</v>
      </c>
      <c r="F447" s="191" t="str">
        <f t="shared" si="26"/>
        <v/>
      </c>
      <c r="G447" s="191" t="str">
        <f t="shared" si="27"/>
        <v/>
      </c>
    </row>
    <row r="448" spans="1:7" x14ac:dyDescent="0.2">
      <c r="A448" s="163" t="s">
        <v>1701</v>
      </c>
      <c r="B448" s="163" t="s">
        <v>690</v>
      </c>
      <c r="C448" s="184" t="s">
        <v>1670</v>
      </c>
      <c r="D448" s="246" t="s">
        <v>1670</v>
      </c>
      <c r="F448" s="191" t="str">
        <f t="shared" si="26"/>
        <v/>
      </c>
      <c r="G448" s="191" t="str">
        <f t="shared" si="27"/>
        <v/>
      </c>
    </row>
    <row r="449" spans="1:7" x14ac:dyDescent="0.2">
      <c r="A449" s="163" t="s">
        <v>1702</v>
      </c>
      <c r="B449" s="163" t="s">
        <v>692</v>
      </c>
      <c r="C449" s="184" t="s">
        <v>1670</v>
      </c>
      <c r="D449" s="246" t="s">
        <v>1670</v>
      </c>
      <c r="F449" s="191" t="str">
        <f t="shared" si="26"/>
        <v/>
      </c>
      <c r="G449" s="191" t="str">
        <f t="shared" si="27"/>
        <v/>
      </c>
    </row>
    <row r="450" spans="1:7" x14ac:dyDescent="0.2">
      <c r="A450" s="163" t="s">
        <v>1703</v>
      </c>
      <c r="B450" s="163" t="s">
        <v>694</v>
      </c>
      <c r="C450" s="184" t="s">
        <v>1670</v>
      </c>
      <c r="D450" s="246" t="s">
        <v>1670</v>
      </c>
      <c r="F450" s="191" t="str">
        <f t="shared" si="26"/>
        <v/>
      </c>
      <c r="G450" s="191" t="str">
        <f t="shared" si="27"/>
        <v/>
      </c>
    </row>
    <row r="451" spans="1:7" x14ac:dyDescent="0.2">
      <c r="A451" s="163" t="s">
        <v>1704</v>
      </c>
      <c r="B451" s="163" t="s">
        <v>696</v>
      </c>
      <c r="C451" s="184" t="s">
        <v>1670</v>
      </c>
      <c r="D451" s="246" t="s">
        <v>1670</v>
      </c>
      <c r="F451" s="191" t="str">
        <f t="shared" si="26"/>
        <v/>
      </c>
      <c r="G451" s="191" t="str">
        <f t="shared" si="27"/>
        <v/>
      </c>
    </row>
    <row r="452" spans="1:7" x14ac:dyDescent="0.2">
      <c r="A452" s="163" t="s">
        <v>1705</v>
      </c>
      <c r="B452" s="163" t="s">
        <v>698</v>
      </c>
      <c r="C452" s="184" t="s">
        <v>1670</v>
      </c>
      <c r="D452" s="246" t="s">
        <v>1670</v>
      </c>
      <c r="F452" s="191" t="str">
        <f t="shared" si="26"/>
        <v/>
      </c>
      <c r="G452" s="191" t="str">
        <f t="shared" si="27"/>
        <v/>
      </c>
    </row>
    <row r="453" spans="1:7" x14ac:dyDescent="0.2">
      <c r="A453" s="163" t="s">
        <v>1706</v>
      </c>
      <c r="B453" s="193" t="s">
        <v>67</v>
      </c>
      <c r="C453" s="184">
        <f>SUM(C445:C452)</f>
        <v>0</v>
      </c>
      <c r="D453" s="246">
        <f>SUM(D445:D452)</f>
        <v>0</v>
      </c>
      <c r="F453" s="233">
        <f>SUM(F445:F452)</f>
        <v>0</v>
      </c>
      <c r="G453" s="233">
        <f>SUM(G445:G452)</f>
        <v>0</v>
      </c>
    </row>
    <row r="454" spans="1:7" x14ac:dyDescent="0.2">
      <c r="A454" s="163" t="s">
        <v>1707</v>
      </c>
      <c r="B454" s="196" t="s">
        <v>701</v>
      </c>
      <c r="C454" s="184"/>
      <c r="D454" s="246"/>
      <c r="F454" s="191" t="str">
        <f t="shared" si="26"/>
        <v/>
      </c>
      <c r="G454" s="191" t="str">
        <f t="shared" si="27"/>
        <v/>
      </c>
    </row>
    <row r="455" spans="1:7" x14ac:dyDescent="0.2">
      <c r="A455" s="163" t="s">
        <v>1708</v>
      </c>
      <c r="B455" s="196" t="s">
        <v>703</v>
      </c>
      <c r="C455" s="184"/>
      <c r="D455" s="246"/>
      <c r="F455" s="191" t="str">
        <f t="shared" si="26"/>
        <v/>
      </c>
      <c r="G455" s="191" t="str">
        <f t="shared" si="27"/>
        <v/>
      </c>
    </row>
    <row r="456" spans="1:7" x14ac:dyDescent="0.2">
      <c r="A456" s="163" t="s">
        <v>1709</v>
      </c>
      <c r="B456" s="196" t="s">
        <v>705</v>
      </c>
      <c r="C456" s="184"/>
      <c r="D456" s="246"/>
      <c r="F456" s="191" t="str">
        <f t="shared" si="26"/>
        <v/>
      </c>
      <c r="G456" s="191" t="str">
        <f t="shared" si="27"/>
        <v/>
      </c>
    </row>
    <row r="457" spans="1:7" x14ac:dyDescent="0.2">
      <c r="A457" s="163" t="s">
        <v>1710</v>
      </c>
      <c r="B457" s="196" t="s">
        <v>707</v>
      </c>
      <c r="C457" s="184"/>
      <c r="D457" s="246"/>
      <c r="F457" s="191" t="str">
        <f t="shared" si="26"/>
        <v/>
      </c>
      <c r="G457" s="191" t="str">
        <f t="shared" si="27"/>
        <v/>
      </c>
    </row>
    <row r="458" spans="1:7" x14ac:dyDescent="0.2">
      <c r="A458" s="163" t="s">
        <v>1711</v>
      </c>
      <c r="B458" s="196" t="s">
        <v>709</v>
      </c>
      <c r="C458" s="184"/>
      <c r="D458" s="246"/>
      <c r="F458" s="191" t="str">
        <f t="shared" si="26"/>
        <v/>
      </c>
      <c r="G458" s="191" t="str">
        <f t="shared" si="27"/>
        <v/>
      </c>
    </row>
    <row r="459" spans="1:7" x14ac:dyDescent="0.2">
      <c r="A459" s="163" t="s">
        <v>1712</v>
      </c>
      <c r="B459" s="196" t="s">
        <v>711</v>
      </c>
      <c r="C459" s="184"/>
      <c r="D459" s="246"/>
      <c r="F459" s="191" t="str">
        <f t="shared" si="26"/>
        <v/>
      </c>
      <c r="G459" s="191" t="str">
        <f t="shared" si="27"/>
        <v/>
      </c>
    </row>
    <row r="460" spans="1:7" x14ac:dyDescent="0.2">
      <c r="A460" s="163" t="s">
        <v>1713</v>
      </c>
      <c r="B460" s="196"/>
      <c r="F460" s="192"/>
      <c r="G460" s="192"/>
    </row>
    <row r="461" spans="1:7" x14ac:dyDescent="0.2">
      <c r="A461" s="163" t="s">
        <v>1714</v>
      </c>
      <c r="B461" s="196"/>
      <c r="F461" s="192"/>
      <c r="G461" s="192"/>
    </row>
    <row r="462" spans="1:7" x14ac:dyDescent="0.2">
      <c r="A462" s="163" t="s">
        <v>1715</v>
      </c>
      <c r="B462" s="196"/>
      <c r="F462" s="247"/>
      <c r="G462" s="247"/>
    </row>
    <row r="463" spans="1:7" x14ac:dyDescent="0.2">
      <c r="A463" s="180"/>
      <c r="B463" s="180" t="s">
        <v>1716</v>
      </c>
      <c r="C463" s="180" t="s">
        <v>643</v>
      </c>
      <c r="D463" s="180" t="s">
        <v>644</v>
      </c>
      <c r="E463" s="180"/>
      <c r="F463" s="180" t="s">
        <v>465</v>
      </c>
      <c r="G463" s="180" t="s">
        <v>645</v>
      </c>
    </row>
    <row r="464" spans="1:7" x14ac:dyDescent="0.2">
      <c r="A464" s="163" t="s">
        <v>1717</v>
      </c>
      <c r="B464" s="163" t="s">
        <v>681</v>
      </c>
      <c r="C464" s="233" t="s">
        <v>1718</v>
      </c>
      <c r="G464" s="163"/>
    </row>
    <row r="465" spans="1:7" x14ac:dyDescent="0.2">
      <c r="G465" s="163"/>
    </row>
    <row r="466" spans="1:7" x14ac:dyDescent="0.2">
      <c r="B466" s="178" t="s">
        <v>682</v>
      </c>
      <c r="G466" s="163"/>
    </row>
    <row r="467" spans="1:7" x14ac:dyDescent="0.2">
      <c r="A467" s="163" t="s">
        <v>1719</v>
      </c>
      <c r="B467" s="163" t="s">
        <v>684</v>
      </c>
      <c r="C467" s="184" t="s">
        <v>1718</v>
      </c>
      <c r="D467" s="246" t="s">
        <v>1718</v>
      </c>
      <c r="F467" s="191" t="str">
        <f>IF($C$475=0,"",IF(C467="[Mark as ND1 if not relevant]","",C467/$C$475))</f>
        <v/>
      </c>
      <c r="G467" s="191" t="str">
        <f>IF($D$475=0,"",IF(D467="[Mark as ND1 if not relevant]","",D467/$D$475))</f>
        <v/>
      </c>
    </row>
    <row r="468" spans="1:7" x14ac:dyDescent="0.2">
      <c r="A468" s="163" t="s">
        <v>1720</v>
      </c>
      <c r="B468" s="163" t="s">
        <v>686</v>
      </c>
      <c r="C468" s="184" t="s">
        <v>1718</v>
      </c>
      <c r="D468" s="246" t="s">
        <v>1718</v>
      </c>
      <c r="F468" s="191" t="str">
        <f t="shared" ref="F468:F474" si="28">IF($C$475=0,"",IF(C468="[Mark as ND1 if not relevant]","",C468/$C$475))</f>
        <v/>
      </c>
      <c r="G468" s="191" t="str">
        <f t="shared" ref="G468:G474" si="29">IF($D$475=0,"",IF(D468="[Mark as ND1 if not relevant]","",D468/$D$475))</f>
        <v/>
      </c>
    </row>
    <row r="469" spans="1:7" x14ac:dyDescent="0.2">
      <c r="A469" s="163" t="s">
        <v>1721</v>
      </c>
      <c r="B469" s="163" t="s">
        <v>688</v>
      </c>
      <c r="C469" s="184" t="s">
        <v>1718</v>
      </c>
      <c r="D469" s="246" t="s">
        <v>1718</v>
      </c>
      <c r="F469" s="191" t="str">
        <f t="shared" si="28"/>
        <v/>
      </c>
      <c r="G469" s="191" t="str">
        <f t="shared" si="29"/>
        <v/>
      </c>
    </row>
    <row r="470" spans="1:7" x14ac:dyDescent="0.2">
      <c r="A470" s="163" t="s">
        <v>1722</v>
      </c>
      <c r="B470" s="163" t="s">
        <v>690</v>
      </c>
      <c r="C470" s="184" t="s">
        <v>1718</v>
      </c>
      <c r="D470" s="246" t="s">
        <v>1718</v>
      </c>
      <c r="F470" s="191" t="str">
        <f t="shared" si="28"/>
        <v/>
      </c>
      <c r="G470" s="191" t="str">
        <f t="shared" si="29"/>
        <v/>
      </c>
    </row>
    <row r="471" spans="1:7" x14ac:dyDescent="0.2">
      <c r="A471" s="163" t="s">
        <v>1723</v>
      </c>
      <c r="B471" s="163" t="s">
        <v>692</v>
      </c>
      <c r="C471" s="184" t="s">
        <v>1718</v>
      </c>
      <c r="D471" s="246" t="s">
        <v>1718</v>
      </c>
      <c r="F471" s="191" t="str">
        <f t="shared" si="28"/>
        <v/>
      </c>
      <c r="G471" s="191" t="str">
        <f t="shared" si="29"/>
        <v/>
      </c>
    </row>
    <row r="472" spans="1:7" x14ac:dyDescent="0.2">
      <c r="A472" s="163" t="s">
        <v>1724</v>
      </c>
      <c r="B472" s="163" t="s">
        <v>694</v>
      </c>
      <c r="C472" s="184" t="s">
        <v>1718</v>
      </c>
      <c r="D472" s="246" t="s">
        <v>1718</v>
      </c>
      <c r="F472" s="191" t="str">
        <f t="shared" si="28"/>
        <v/>
      </c>
      <c r="G472" s="191" t="str">
        <f t="shared" si="29"/>
        <v/>
      </c>
    </row>
    <row r="473" spans="1:7" x14ac:dyDescent="0.2">
      <c r="A473" s="163" t="s">
        <v>1725</v>
      </c>
      <c r="B473" s="163" t="s">
        <v>696</v>
      </c>
      <c r="C473" s="184" t="s">
        <v>1718</v>
      </c>
      <c r="D473" s="246" t="s">
        <v>1718</v>
      </c>
      <c r="F473" s="191" t="str">
        <f t="shared" si="28"/>
        <v/>
      </c>
      <c r="G473" s="191" t="str">
        <f t="shared" si="29"/>
        <v/>
      </c>
    </row>
    <row r="474" spans="1:7" x14ac:dyDescent="0.2">
      <c r="A474" s="163" t="s">
        <v>1726</v>
      </c>
      <c r="B474" s="163" t="s">
        <v>698</v>
      </c>
      <c r="C474" s="184" t="s">
        <v>1718</v>
      </c>
      <c r="D474" s="246" t="s">
        <v>1718</v>
      </c>
      <c r="F474" s="191" t="str">
        <f t="shared" si="28"/>
        <v/>
      </c>
      <c r="G474" s="191" t="str">
        <f t="shared" si="29"/>
        <v/>
      </c>
    </row>
    <row r="475" spans="1:7" x14ac:dyDescent="0.2">
      <c r="A475" s="163" t="s">
        <v>1727</v>
      </c>
      <c r="B475" s="193" t="s">
        <v>67</v>
      </c>
      <c r="C475" s="184">
        <f>SUM(C467:C474)</f>
        <v>0</v>
      </c>
      <c r="D475" s="246">
        <f>SUM(D467:D474)</f>
        <v>0</v>
      </c>
      <c r="F475" s="233">
        <f>SUM(F467:F474)</f>
        <v>0</v>
      </c>
      <c r="G475" s="233">
        <f>SUM(G467:G474)</f>
        <v>0</v>
      </c>
    </row>
    <row r="476" spans="1:7" x14ac:dyDescent="0.2">
      <c r="A476" s="163" t="s">
        <v>1728</v>
      </c>
      <c r="B476" s="196" t="s">
        <v>701</v>
      </c>
      <c r="C476" s="184"/>
      <c r="D476" s="246"/>
      <c r="F476" s="191" t="str">
        <f t="shared" ref="F476:F481" si="30">IF($C$475=0,"",IF(C476="[for completion]","",C476/$C$475))</f>
        <v/>
      </c>
      <c r="G476" s="191" t="str">
        <f t="shared" ref="G476:G481" si="31">IF($D$475=0,"",IF(D476="[for completion]","",D476/$D$475))</f>
        <v/>
      </c>
    </row>
    <row r="477" spans="1:7" x14ac:dyDescent="0.2">
      <c r="A477" s="163" t="s">
        <v>1729</v>
      </c>
      <c r="B477" s="196" t="s">
        <v>703</v>
      </c>
      <c r="C477" s="184"/>
      <c r="D477" s="246"/>
      <c r="F477" s="191" t="str">
        <f t="shared" si="30"/>
        <v/>
      </c>
      <c r="G477" s="191" t="str">
        <f t="shared" si="31"/>
        <v/>
      </c>
    </row>
    <row r="478" spans="1:7" x14ac:dyDescent="0.2">
      <c r="A478" s="163" t="s">
        <v>1730</v>
      </c>
      <c r="B478" s="196" t="s">
        <v>705</v>
      </c>
      <c r="C478" s="184"/>
      <c r="D478" s="246"/>
      <c r="F478" s="191" t="str">
        <f t="shared" si="30"/>
        <v/>
      </c>
      <c r="G478" s="191" t="str">
        <f t="shared" si="31"/>
        <v/>
      </c>
    </row>
    <row r="479" spans="1:7" x14ac:dyDescent="0.2">
      <c r="A479" s="163" t="s">
        <v>1731</v>
      </c>
      <c r="B479" s="196" t="s">
        <v>707</v>
      </c>
      <c r="C479" s="184"/>
      <c r="D479" s="246"/>
      <c r="F479" s="191" t="str">
        <f t="shared" si="30"/>
        <v/>
      </c>
      <c r="G479" s="191" t="str">
        <f t="shared" si="31"/>
        <v/>
      </c>
    </row>
    <row r="480" spans="1:7" x14ac:dyDescent="0.2">
      <c r="A480" s="163" t="s">
        <v>1732</v>
      </c>
      <c r="B480" s="196" t="s">
        <v>709</v>
      </c>
      <c r="C480" s="184"/>
      <c r="D480" s="246"/>
      <c r="F480" s="191" t="str">
        <f t="shared" si="30"/>
        <v/>
      </c>
      <c r="G480" s="191" t="str">
        <f t="shared" si="31"/>
        <v/>
      </c>
    </row>
    <row r="481" spans="1:7" x14ac:dyDescent="0.2">
      <c r="A481" s="163" t="s">
        <v>1733</v>
      </c>
      <c r="B481" s="196" t="s">
        <v>711</v>
      </c>
      <c r="C481" s="184"/>
      <c r="D481" s="246"/>
      <c r="F481" s="191" t="str">
        <f t="shared" si="30"/>
        <v/>
      </c>
      <c r="G481" s="191" t="str">
        <f t="shared" si="31"/>
        <v/>
      </c>
    </row>
    <row r="482" spans="1:7" x14ac:dyDescent="0.2">
      <c r="A482" s="163" t="s">
        <v>1734</v>
      </c>
      <c r="B482" s="196"/>
      <c r="F482" s="191"/>
      <c r="G482" s="191"/>
    </row>
    <row r="483" spans="1:7" x14ac:dyDescent="0.2">
      <c r="A483" s="163" t="s">
        <v>1735</v>
      </c>
      <c r="B483" s="196"/>
      <c r="F483" s="191"/>
      <c r="G483" s="191"/>
    </row>
    <row r="484" spans="1:7" x14ac:dyDescent="0.2">
      <c r="A484" s="163" t="s">
        <v>1736</v>
      </c>
      <c r="B484" s="196"/>
      <c r="F484" s="191"/>
      <c r="G484" s="233"/>
    </row>
    <row r="485" spans="1:7" x14ac:dyDescent="0.2">
      <c r="A485" s="180"/>
      <c r="B485" s="180" t="s">
        <v>1737</v>
      </c>
      <c r="C485" s="180" t="s">
        <v>772</v>
      </c>
      <c r="D485" s="180"/>
      <c r="E485" s="180"/>
      <c r="F485" s="180"/>
      <c r="G485" s="183"/>
    </row>
    <row r="486" spans="1:7" x14ac:dyDescent="0.2">
      <c r="A486" s="163" t="s">
        <v>1738</v>
      </c>
      <c r="B486" s="178" t="s">
        <v>773</v>
      </c>
      <c r="C486" s="233" t="s">
        <v>1670</v>
      </c>
      <c r="G486" s="163"/>
    </row>
    <row r="487" spans="1:7" x14ac:dyDescent="0.2">
      <c r="A487" s="163" t="s">
        <v>1739</v>
      </c>
      <c r="B487" s="178" t="s">
        <v>774</v>
      </c>
      <c r="C487" s="233" t="s">
        <v>1670</v>
      </c>
      <c r="G487" s="163"/>
    </row>
    <row r="488" spans="1:7" x14ac:dyDescent="0.2">
      <c r="A488" s="163" t="s">
        <v>1740</v>
      </c>
      <c r="B488" s="178" t="s">
        <v>775</v>
      </c>
      <c r="C488" s="233" t="s">
        <v>1670</v>
      </c>
      <c r="G488" s="163"/>
    </row>
    <row r="489" spans="1:7" x14ac:dyDescent="0.2">
      <c r="A489" s="163" t="s">
        <v>1741</v>
      </c>
      <c r="B489" s="178" t="s">
        <v>776</v>
      </c>
      <c r="C489" s="233" t="s">
        <v>1670</v>
      </c>
      <c r="G489" s="163"/>
    </row>
    <row r="490" spans="1:7" x14ac:dyDescent="0.2">
      <c r="A490" s="163" t="s">
        <v>1742</v>
      </c>
      <c r="B490" s="178" t="s">
        <v>777</v>
      </c>
      <c r="C490" s="233" t="s">
        <v>1670</v>
      </c>
      <c r="G490" s="163"/>
    </row>
    <row r="491" spans="1:7" x14ac:dyDescent="0.2">
      <c r="A491" s="163" t="s">
        <v>1743</v>
      </c>
      <c r="B491" s="178" t="s">
        <v>778</v>
      </c>
      <c r="C491" s="233" t="s">
        <v>1670</v>
      </c>
      <c r="G491" s="163"/>
    </row>
    <row r="492" spans="1:7" x14ac:dyDescent="0.2">
      <c r="A492" s="163" t="s">
        <v>1744</v>
      </c>
      <c r="B492" s="178" t="s">
        <v>779</v>
      </c>
      <c r="C492" s="233" t="s">
        <v>1670</v>
      </c>
      <c r="G492" s="163"/>
    </row>
    <row r="493" spans="1:7" x14ac:dyDescent="0.2">
      <c r="A493" s="163" t="s">
        <v>1745</v>
      </c>
      <c r="B493" s="178" t="s">
        <v>1746</v>
      </c>
      <c r="C493" s="233" t="s">
        <v>1670</v>
      </c>
      <c r="G493" s="163"/>
    </row>
    <row r="494" spans="1:7" x14ac:dyDescent="0.2">
      <c r="A494" s="163" t="s">
        <v>1747</v>
      </c>
      <c r="B494" s="178" t="s">
        <v>1748</v>
      </c>
      <c r="C494" s="233" t="s">
        <v>1670</v>
      </c>
      <c r="G494" s="163"/>
    </row>
    <row r="495" spans="1:7" x14ac:dyDescent="0.2">
      <c r="A495" s="163" t="s">
        <v>1749</v>
      </c>
      <c r="B495" s="178" t="s">
        <v>1750</v>
      </c>
      <c r="C495" s="233" t="s">
        <v>1670</v>
      </c>
      <c r="G495" s="163"/>
    </row>
    <row r="496" spans="1:7" x14ac:dyDescent="0.2">
      <c r="A496" s="163" t="s">
        <v>1751</v>
      </c>
      <c r="B496" s="178" t="s">
        <v>780</v>
      </c>
      <c r="C496" s="233" t="s">
        <v>1670</v>
      </c>
      <c r="G496" s="163"/>
    </row>
    <row r="497" spans="1:7" x14ac:dyDescent="0.2">
      <c r="A497" s="163" t="s">
        <v>1752</v>
      </c>
      <c r="B497" s="178" t="s">
        <v>781</v>
      </c>
      <c r="C497" s="233" t="s">
        <v>1670</v>
      </c>
      <c r="G497" s="163"/>
    </row>
    <row r="498" spans="1:7" x14ac:dyDescent="0.2">
      <c r="A498" s="163" t="s">
        <v>1753</v>
      </c>
      <c r="B498" s="178" t="s">
        <v>65</v>
      </c>
      <c r="C498" s="233" t="s">
        <v>1670</v>
      </c>
      <c r="G498" s="163"/>
    </row>
    <row r="499" spans="1:7" x14ac:dyDescent="0.2">
      <c r="A499" s="163" t="s">
        <v>1754</v>
      </c>
      <c r="B499" s="196" t="s">
        <v>1755</v>
      </c>
      <c r="C499" s="233"/>
      <c r="G499" s="163"/>
    </row>
    <row r="500" spans="1:7" x14ac:dyDescent="0.2">
      <c r="A500" s="163" t="s">
        <v>1756</v>
      </c>
      <c r="B500" s="196" t="s">
        <v>171</v>
      </c>
      <c r="C500" s="233"/>
      <c r="G500" s="163"/>
    </row>
    <row r="501" spans="1:7" x14ac:dyDescent="0.2">
      <c r="A501" s="163" t="s">
        <v>1757</v>
      </c>
      <c r="B501" s="196" t="s">
        <v>171</v>
      </c>
      <c r="C501" s="233"/>
      <c r="G501" s="163"/>
    </row>
    <row r="502" spans="1:7" x14ac:dyDescent="0.2">
      <c r="A502" s="163" t="s">
        <v>1758</v>
      </c>
      <c r="B502" s="196" t="s">
        <v>171</v>
      </c>
      <c r="C502" s="233"/>
      <c r="G502" s="163"/>
    </row>
    <row r="503" spans="1:7" x14ac:dyDescent="0.2">
      <c r="A503" s="163" t="s">
        <v>1759</v>
      </c>
      <c r="B503" s="196" t="s">
        <v>171</v>
      </c>
      <c r="C503" s="233"/>
      <c r="G503" s="163"/>
    </row>
    <row r="504" spans="1:7" x14ac:dyDescent="0.2">
      <c r="A504" s="163" t="s">
        <v>1760</v>
      </c>
      <c r="B504" s="196" t="s">
        <v>171</v>
      </c>
      <c r="C504" s="233"/>
      <c r="G504" s="163"/>
    </row>
    <row r="505" spans="1:7" x14ac:dyDescent="0.2">
      <c r="A505" s="163" t="s">
        <v>1761</v>
      </c>
      <c r="B505" s="196" t="s">
        <v>171</v>
      </c>
      <c r="C505" s="233"/>
      <c r="G505" s="163"/>
    </row>
    <row r="506" spans="1:7" x14ac:dyDescent="0.2">
      <c r="A506" s="163" t="s">
        <v>1762</v>
      </c>
      <c r="B506" s="196" t="s">
        <v>171</v>
      </c>
      <c r="C506" s="233"/>
      <c r="G506" s="163"/>
    </row>
    <row r="507" spans="1:7" x14ac:dyDescent="0.2">
      <c r="A507" s="163" t="s">
        <v>1763</v>
      </c>
      <c r="B507" s="196" t="s">
        <v>171</v>
      </c>
      <c r="C507" s="233"/>
      <c r="G507" s="163"/>
    </row>
    <row r="508" spans="1:7" x14ac:dyDescent="0.2">
      <c r="A508" s="163" t="s">
        <v>1764</v>
      </c>
      <c r="B508" s="196" t="s">
        <v>171</v>
      </c>
      <c r="C508" s="233"/>
      <c r="G508" s="163"/>
    </row>
    <row r="509" spans="1:7" x14ac:dyDescent="0.2">
      <c r="A509" s="163" t="s">
        <v>1765</v>
      </c>
      <c r="B509" s="196" t="s">
        <v>171</v>
      </c>
      <c r="C509" s="233"/>
      <c r="G509" s="163"/>
    </row>
    <row r="510" spans="1:7" x14ac:dyDescent="0.2">
      <c r="A510" s="163" t="s">
        <v>1766</v>
      </c>
      <c r="B510" s="196" t="s">
        <v>171</v>
      </c>
      <c r="C510" s="233"/>
    </row>
    <row r="511" spans="1:7" x14ac:dyDescent="0.2">
      <c r="A511" s="163" t="s">
        <v>1767</v>
      </c>
      <c r="B511" s="196" t="s">
        <v>171</v>
      </c>
      <c r="C511" s="233"/>
    </row>
    <row r="512" spans="1:7" x14ac:dyDescent="0.2">
      <c r="A512" s="163" t="s">
        <v>1768</v>
      </c>
      <c r="B512" s="196" t="s">
        <v>171</v>
      </c>
      <c r="C512" s="233"/>
    </row>
    <row r="513" spans="1:7" x14ac:dyDescent="0.2">
      <c r="A513" s="210"/>
      <c r="B513" s="210" t="s">
        <v>1769</v>
      </c>
      <c r="C513" s="180" t="s">
        <v>53</v>
      </c>
      <c r="D513" s="180" t="s">
        <v>1770</v>
      </c>
      <c r="E513" s="180"/>
      <c r="F513" s="180" t="s">
        <v>465</v>
      </c>
      <c r="G513" s="180" t="s">
        <v>1771</v>
      </c>
    </row>
    <row r="514" spans="1:7" x14ac:dyDescent="0.2">
      <c r="A514" s="163" t="s">
        <v>1772</v>
      </c>
      <c r="B514" s="178" t="s">
        <v>582</v>
      </c>
      <c r="C514" s="184" t="s">
        <v>1670</v>
      </c>
      <c r="D514" s="246" t="s">
        <v>1670</v>
      </c>
      <c r="E514" s="166"/>
      <c r="F514" s="191" t="str">
        <f>IF($C$532=0,"",IF(C514="[for completion]","",IF(C514="","",C514/$C$532)))</f>
        <v/>
      </c>
      <c r="G514" s="191" t="str">
        <f>IF($D$532=0,"",IF(D514="[for completion]","",IF(D514="","",D514/$D$532)))</f>
        <v/>
      </c>
    </row>
    <row r="515" spans="1:7" x14ac:dyDescent="0.2">
      <c r="A515" s="163" t="s">
        <v>1773</v>
      </c>
      <c r="B515" s="178" t="s">
        <v>582</v>
      </c>
      <c r="C515" s="184" t="s">
        <v>1670</v>
      </c>
      <c r="D515" s="246" t="s">
        <v>1670</v>
      </c>
      <c r="E515" s="166"/>
      <c r="F515" s="191" t="str">
        <f t="shared" ref="F515:F531" si="32">IF($C$532=0,"",IF(C515="[for completion]","",IF(C515="","",C515/$C$532)))</f>
        <v/>
      </c>
      <c r="G515" s="191" t="str">
        <f t="shared" ref="G515:G531" si="33">IF($D$532=0,"",IF(D515="[for completion]","",IF(D515="","",D515/$D$532)))</f>
        <v/>
      </c>
    </row>
    <row r="516" spans="1:7" x14ac:dyDescent="0.2">
      <c r="A516" s="163" t="s">
        <v>1774</v>
      </c>
      <c r="B516" s="178" t="s">
        <v>582</v>
      </c>
      <c r="C516" s="184" t="s">
        <v>1670</v>
      </c>
      <c r="D516" s="246" t="s">
        <v>1670</v>
      </c>
      <c r="E516" s="166"/>
      <c r="F516" s="191" t="str">
        <f t="shared" si="32"/>
        <v/>
      </c>
      <c r="G516" s="191" t="str">
        <f t="shared" si="33"/>
        <v/>
      </c>
    </row>
    <row r="517" spans="1:7" x14ac:dyDescent="0.2">
      <c r="A517" s="163" t="s">
        <v>1775</v>
      </c>
      <c r="B517" s="178" t="s">
        <v>582</v>
      </c>
      <c r="C517" s="184" t="s">
        <v>1670</v>
      </c>
      <c r="D517" s="246" t="s">
        <v>1670</v>
      </c>
      <c r="E517" s="166"/>
      <c r="F517" s="191" t="str">
        <f t="shared" si="32"/>
        <v/>
      </c>
      <c r="G517" s="191" t="str">
        <f t="shared" si="33"/>
        <v/>
      </c>
    </row>
    <row r="518" spans="1:7" x14ac:dyDescent="0.2">
      <c r="A518" s="163" t="s">
        <v>1776</v>
      </c>
      <c r="B518" s="178" t="s">
        <v>582</v>
      </c>
      <c r="C518" s="184" t="s">
        <v>1670</v>
      </c>
      <c r="D518" s="246" t="s">
        <v>1670</v>
      </c>
      <c r="E518" s="166"/>
      <c r="F518" s="191" t="str">
        <f t="shared" si="32"/>
        <v/>
      </c>
      <c r="G518" s="191" t="str">
        <f t="shared" si="33"/>
        <v/>
      </c>
    </row>
    <row r="519" spans="1:7" x14ac:dyDescent="0.2">
      <c r="A519" s="163" t="s">
        <v>1777</v>
      </c>
      <c r="B519" s="178" t="s">
        <v>582</v>
      </c>
      <c r="C519" s="184" t="s">
        <v>1670</v>
      </c>
      <c r="D519" s="246" t="s">
        <v>1670</v>
      </c>
      <c r="E519" s="166"/>
      <c r="F519" s="191" t="str">
        <f t="shared" si="32"/>
        <v/>
      </c>
      <c r="G519" s="191" t="str">
        <f t="shared" si="33"/>
        <v/>
      </c>
    </row>
    <row r="520" spans="1:7" x14ac:dyDescent="0.2">
      <c r="A520" s="163" t="s">
        <v>1778</v>
      </c>
      <c r="B520" s="178" t="s">
        <v>582</v>
      </c>
      <c r="C520" s="184" t="s">
        <v>1670</v>
      </c>
      <c r="D520" s="246" t="s">
        <v>1670</v>
      </c>
      <c r="E520" s="166"/>
      <c r="F520" s="191" t="str">
        <f t="shared" si="32"/>
        <v/>
      </c>
      <c r="G520" s="191" t="str">
        <f t="shared" si="33"/>
        <v/>
      </c>
    </row>
    <row r="521" spans="1:7" x14ac:dyDescent="0.2">
      <c r="A521" s="163" t="s">
        <v>1779</v>
      </c>
      <c r="B521" s="178" t="s">
        <v>582</v>
      </c>
      <c r="C521" s="184" t="s">
        <v>1670</v>
      </c>
      <c r="D521" s="246" t="s">
        <v>1670</v>
      </c>
      <c r="E521" s="166"/>
      <c r="F521" s="191" t="str">
        <f t="shared" si="32"/>
        <v/>
      </c>
      <c r="G521" s="191" t="str">
        <f t="shared" si="33"/>
        <v/>
      </c>
    </row>
    <row r="522" spans="1:7" x14ac:dyDescent="0.2">
      <c r="A522" s="163" t="s">
        <v>1780</v>
      </c>
      <c r="B522" s="178" t="s">
        <v>582</v>
      </c>
      <c r="C522" s="184" t="s">
        <v>1670</v>
      </c>
      <c r="D522" s="246" t="s">
        <v>1670</v>
      </c>
      <c r="E522" s="166"/>
      <c r="F522" s="191" t="str">
        <f t="shared" si="32"/>
        <v/>
      </c>
      <c r="G522" s="191" t="str">
        <f t="shared" si="33"/>
        <v/>
      </c>
    </row>
    <row r="523" spans="1:7" x14ac:dyDescent="0.2">
      <c r="A523" s="163" t="s">
        <v>1781</v>
      </c>
      <c r="B523" s="178" t="s">
        <v>582</v>
      </c>
      <c r="C523" s="184" t="s">
        <v>1670</v>
      </c>
      <c r="D523" s="246" t="s">
        <v>1670</v>
      </c>
      <c r="E523" s="166"/>
      <c r="F523" s="191" t="str">
        <f t="shared" si="32"/>
        <v/>
      </c>
      <c r="G523" s="191" t="str">
        <f t="shared" si="33"/>
        <v/>
      </c>
    </row>
    <row r="524" spans="1:7" x14ac:dyDescent="0.2">
      <c r="A524" s="163" t="s">
        <v>1782</v>
      </c>
      <c r="B524" s="178" t="s">
        <v>582</v>
      </c>
      <c r="C524" s="184" t="s">
        <v>1670</v>
      </c>
      <c r="D524" s="246" t="s">
        <v>1670</v>
      </c>
      <c r="E524" s="166"/>
      <c r="F524" s="191" t="str">
        <f t="shared" si="32"/>
        <v/>
      </c>
      <c r="G524" s="191" t="str">
        <f t="shared" si="33"/>
        <v/>
      </c>
    </row>
    <row r="525" spans="1:7" x14ac:dyDescent="0.2">
      <c r="A525" s="163" t="s">
        <v>1783</v>
      </c>
      <c r="B525" s="178" t="s">
        <v>582</v>
      </c>
      <c r="C525" s="184" t="s">
        <v>1670</v>
      </c>
      <c r="D525" s="246" t="s">
        <v>1670</v>
      </c>
      <c r="E525" s="166"/>
      <c r="F525" s="191" t="str">
        <f t="shared" si="32"/>
        <v/>
      </c>
      <c r="G525" s="191" t="str">
        <f t="shared" si="33"/>
        <v/>
      </c>
    </row>
    <row r="526" spans="1:7" x14ac:dyDescent="0.2">
      <c r="A526" s="163" t="s">
        <v>1784</v>
      </c>
      <c r="B526" s="178" t="s">
        <v>582</v>
      </c>
      <c r="C526" s="184" t="s">
        <v>1670</v>
      </c>
      <c r="D526" s="246" t="s">
        <v>1670</v>
      </c>
      <c r="E526" s="166"/>
      <c r="F526" s="191" t="str">
        <f t="shared" si="32"/>
        <v/>
      </c>
      <c r="G526" s="191" t="str">
        <f t="shared" si="33"/>
        <v/>
      </c>
    </row>
    <row r="527" spans="1:7" x14ac:dyDescent="0.2">
      <c r="A527" s="163" t="s">
        <v>1785</v>
      </c>
      <c r="B527" s="178" t="s">
        <v>582</v>
      </c>
      <c r="C527" s="184" t="s">
        <v>1670</v>
      </c>
      <c r="D527" s="246" t="s">
        <v>1670</v>
      </c>
      <c r="E527" s="166"/>
      <c r="F527" s="191" t="str">
        <f t="shared" si="32"/>
        <v/>
      </c>
      <c r="G527" s="191" t="str">
        <f t="shared" si="33"/>
        <v/>
      </c>
    </row>
    <row r="528" spans="1:7" x14ac:dyDescent="0.2">
      <c r="A528" s="163" t="s">
        <v>1786</v>
      </c>
      <c r="B528" s="178" t="s">
        <v>582</v>
      </c>
      <c r="C528" s="184" t="s">
        <v>1670</v>
      </c>
      <c r="D528" s="246" t="s">
        <v>1670</v>
      </c>
      <c r="E528" s="166"/>
      <c r="F528" s="191" t="str">
        <f t="shared" si="32"/>
        <v/>
      </c>
      <c r="G528" s="191" t="str">
        <f t="shared" si="33"/>
        <v/>
      </c>
    </row>
    <row r="529" spans="1:7" x14ac:dyDescent="0.2">
      <c r="A529" s="163" t="s">
        <v>1787</v>
      </c>
      <c r="B529" s="178" t="s">
        <v>582</v>
      </c>
      <c r="C529" s="184" t="s">
        <v>1670</v>
      </c>
      <c r="D529" s="246" t="s">
        <v>1670</v>
      </c>
      <c r="E529" s="166"/>
      <c r="F529" s="191" t="str">
        <f t="shared" si="32"/>
        <v/>
      </c>
      <c r="G529" s="191" t="str">
        <f t="shared" si="33"/>
        <v/>
      </c>
    </row>
    <row r="530" spans="1:7" x14ac:dyDescent="0.2">
      <c r="A530" s="163" t="s">
        <v>1788</v>
      </c>
      <c r="B530" s="178" t="s">
        <v>582</v>
      </c>
      <c r="C530" s="184" t="s">
        <v>1670</v>
      </c>
      <c r="D530" s="246" t="s">
        <v>1670</v>
      </c>
      <c r="E530" s="166"/>
      <c r="F530" s="191" t="str">
        <f t="shared" si="32"/>
        <v/>
      </c>
      <c r="G530" s="191" t="str">
        <f t="shared" si="33"/>
        <v/>
      </c>
    </row>
    <row r="531" spans="1:7" x14ac:dyDescent="0.2">
      <c r="A531" s="163" t="s">
        <v>1789</v>
      </c>
      <c r="B531" s="178" t="s">
        <v>1542</v>
      </c>
      <c r="C531" s="184" t="s">
        <v>1670</v>
      </c>
      <c r="D531" s="246" t="s">
        <v>1670</v>
      </c>
      <c r="E531" s="166"/>
      <c r="F531" s="191" t="str">
        <f t="shared" si="32"/>
        <v/>
      </c>
      <c r="G531" s="191" t="str">
        <f t="shared" si="33"/>
        <v/>
      </c>
    </row>
    <row r="532" spans="1:7" x14ac:dyDescent="0.2">
      <c r="A532" s="163" t="s">
        <v>1790</v>
      </c>
      <c r="B532" s="178" t="s">
        <v>67</v>
      </c>
      <c r="C532" s="184">
        <f>SUM(C514:C531)</f>
        <v>0</v>
      </c>
      <c r="D532" s="246">
        <f>SUM(D514:D531)</f>
        <v>0</v>
      </c>
      <c r="E532" s="166"/>
      <c r="F532" s="233">
        <f>SUM(F514:F531)</f>
        <v>0</v>
      </c>
      <c r="G532" s="233">
        <f>SUM(G514:G531)</f>
        <v>0</v>
      </c>
    </row>
    <row r="533" spans="1:7" x14ac:dyDescent="0.2">
      <c r="A533" s="163" t="s">
        <v>1791</v>
      </c>
      <c r="B533" s="178"/>
      <c r="E533" s="166"/>
      <c r="F533" s="166"/>
      <c r="G533" s="166"/>
    </row>
    <row r="534" spans="1:7" x14ac:dyDescent="0.2">
      <c r="A534" s="163" t="s">
        <v>1792</v>
      </c>
      <c r="B534" s="178"/>
      <c r="E534" s="166"/>
      <c r="F534" s="166"/>
      <c r="G534" s="166"/>
    </row>
    <row r="535" spans="1:7" x14ac:dyDescent="0.2">
      <c r="A535" s="163" t="s">
        <v>1793</v>
      </c>
      <c r="B535" s="178"/>
      <c r="E535" s="166"/>
      <c r="F535" s="166"/>
      <c r="G535" s="166"/>
    </row>
    <row r="536" spans="1:7" x14ac:dyDescent="0.2">
      <c r="A536" s="210"/>
      <c r="B536" s="210" t="s">
        <v>1794</v>
      </c>
      <c r="C536" s="180" t="s">
        <v>53</v>
      </c>
      <c r="D536" s="180" t="s">
        <v>1770</v>
      </c>
      <c r="E536" s="180"/>
      <c r="F536" s="180" t="s">
        <v>465</v>
      </c>
      <c r="G536" s="180" t="s">
        <v>1771</v>
      </c>
    </row>
    <row r="537" spans="1:7" x14ac:dyDescent="0.2">
      <c r="A537" s="163" t="s">
        <v>1795</v>
      </c>
      <c r="B537" s="178" t="s">
        <v>582</v>
      </c>
      <c r="C537" s="184" t="s">
        <v>1670</v>
      </c>
      <c r="D537" s="246" t="s">
        <v>1670</v>
      </c>
      <c r="E537" s="166"/>
      <c r="F537" s="191" t="str">
        <f>IF($C$555=0,"",IF(C537="[for completion]","",IF(C537="","",C537/$C$555)))</f>
        <v/>
      </c>
      <c r="G537" s="191" t="str">
        <f>IF($D$555=0,"",IF(D537="[for completion]","",IF(D537="","",D537/$D$555)))</f>
        <v/>
      </c>
    </row>
    <row r="538" spans="1:7" x14ac:dyDescent="0.2">
      <c r="A538" s="163" t="s">
        <v>1796</v>
      </c>
      <c r="B538" s="178" t="s">
        <v>582</v>
      </c>
      <c r="C538" s="184" t="s">
        <v>1670</v>
      </c>
      <c r="D538" s="246" t="s">
        <v>1670</v>
      </c>
      <c r="E538" s="166"/>
      <c r="F538" s="191" t="str">
        <f t="shared" ref="F538:F554" si="34">IF($C$555=0,"",IF(C538="[for completion]","",IF(C538="","",C538/$C$555)))</f>
        <v/>
      </c>
      <c r="G538" s="191" t="str">
        <f t="shared" ref="G538:G554" si="35">IF($D$555=0,"",IF(D538="[for completion]","",IF(D538="","",D538/$D$555)))</f>
        <v/>
      </c>
    </row>
    <row r="539" spans="1:7" x14ac:dyDescent="0.2">
      <c r="A539" s="163" t="s">
        <v>1797</v>
      </c>
      <c r="B539" s="178" t="s">
        <v>582</v>
      </c>
      <c r="C539" s="184" t="s">
        <v>1670</v>
      </c>
      <c r="D539" s="246" t="s">
        <v>1670</v>
      </c>
      <c r="E539" s="166"/>
      <c r="F539" s="191" t="str">
        <f t="shared" si="34"/>
        <v/>
      </c>
      <c r="G539" s="191" t="str">
        <f t="shared" si="35"/>
        <v/>
      </c>
    </row>
    <row r="540" spans="1:7" x14ac:dyDescent="0.2">
      <c r="A540" s="163" t="s">
        <v>1798</v>
      </c>
      <c r="B540" s="178" t="s">
        <v>582</v>
      </c>
      <c r="C540" s="184" t="s">
        <v>1670</v>
      </c>
      <c r="D540" s="246" t="s">
        <v>1670</v>
      </c>
      <c r="E540" s="166"/>
      <c r="F540" s="191" t="str">
        <f t="shared" si="34"/>
        <v/>
      </c>
      <c r="G540" s="191" t="str">
        <f t="shared" si="35"/>
        <v/>
      </c>
    </row>
    <row r="541" spans="1:7" x14ac:dyDescent="0.2">
      <c r="A541" s="163" t="s">
        <v>1799</v>
      </c>
      <c r="B541" s="178" t="s">
        <v>582</v>
      </c>
      <c r="C541" s="184" t="s">
        <v>1670</v>
      </c>
      <c r="D541" s="246" t="s">
        <v>1670</v>
      </c>
      <c r="E541" s="166"/>
      <c r="F541" s="191" t="str">
        <f t="shared" si="34"/>
        <v/>
      </c>
      <c r="G541" s="191" t="str">
        <f t="shared" si="35"/>
        <v/>
      </c>
    </row>
    <row r="542" spans="1:7" x14ac:dyDescent="0.2">
      <c r="A542" s="163" t="s">
        <v>1800</v>
      </c>
      <c r="B542" s="178" t="s">
        <v>582</v>
      </c>
      <c r="C542" s="184" t="s">
        <v>1670</v>
      </c>
      <c r="D542" s="246" t="s">
        <v>1670</v>
      </c>
      <c r="E542" s="166"/>
      <c r="F542" s="191" t="str">
        <f t="shared" si="34"/>
        <v/>
      </c>
      <c r="G542" s="191" t="str">
        <f t="shared" si="35"/>
        <v/>
      </c>
    </row>
    <row r="543" spans="1:7" x14ac:dyDescent="0.2">
      <c r="A543" s="163" t="s">
        <v>1801</v>
      </c>
      <c r="B543" s="178" t="s">
        <v>582</v>
      </c>
      <c r="C543" s="184" t="s">
        <v>1670</v>
      </c>
      <c r="D543" s="246" t="s">
        <v>1670</v>
      </c>
      <c r="E543" s="166"/>
      <c r="F543" s="191" t="str">
        <f t="shared" si="34"/>
        <v/>
      </c>
      <c r="G543" s="191" t="str">
        <f t="shared" si="35"/>
        <v/>
      </c>
    </row>
    <row r="544" spans="1:7" x14ac:dyDescent="0.2">
      <c r="A544" s="163" t="s">
        <v>1802</v>
      </c>
      <c r="B544" s="178" t="s">
        <v>582</v>
      </c>
      <c r="C544" s="184" t="s">
        <v>1670</v>
      </c>
      <c r="D544" s="246" t="s">
        <v>1670</v>
      </c>
      <c r="E544" s="166"/>
      <c r="F544" s="191" t="str">
        <f t="shared" si="34"/>
        <v/>
      </c>
      <c r="G544" s="191" t="str">
        <f t="shared" si="35"/>
        <v/>
      </c>
    </row>
    <row r="545" spans="1:7" x14ac:dyDescent="0.2">
      <c r="A545" s="163" t="s">
        <v>1803</v>
      </c>
      <c r="B545" s="178" t="s">
        <v>582</v>
      </c>
      <c r="C545" s="184" t="s">
        <v>1670</v>
      </c>
      <c r="D545" s="246" t="s">
        <v>1670</v>
      </c>
      <c r="E545" s="166"/>
      <c r="F545" s="191" t="str">
        <f t="shared" si="34"/>
        <v/>
      </c>
      <c r="G545" s="191" t="str">
        <f t="shared" si="35"/>
        <v/>
      </c>
    </row>
    <row r="546" spans="1:7" x14ac:dyDescent="0.2">
      <c r="A546" s="163" t="s">
        <v>1804</v>
      </c>
      <c r="B546" s="178" t="s">
        <v>582</v>
      </c>
      <c r="C546" s="184" t="s">
        <v>1670</v>
      </c>
      <c r="D546" s="246" t="s">
        <v>1670</v>
      </c>
      <c r="E546" s="166"/>
      <c r="F546" s="191" t="str">
        <f t="shared" si="34"/>
        <v/>
      </c>
      <c r="G546" s="191" t="str">
        <f t="shared" si="35"/>
        <v/>
      </c>
    </row>
    <row r="547" spans="1:7" x14ac:dyDescent="0.2">
      <c r="A547" s="163" t="s">
        <v>1805</v>
      </c>
      <c r="B547" s="178" t="s">
        <v>582</v>
      </c>
      <c r="C547" s="184" t="s">
        <v>1670</v>
      </c>
      <c r="D547" s="246" t="s">
        <v>1670</v>
      </c>
      <c r="E547" s="166"/>
      <c r="F547" s="191" t="str">
        <f t="shared" si="34"/>
        <v/>
      </c>
      <c r="G547" s="191" t="str">
        <f t="shared" si="35"/>
        <v/>
      </c>
    </row>
    <row r="548" spans="1:7" x14ac:dyDescent="0.2">
      <c r="A548" s="163" t="s">
        <v>1806</v>
      </c>
      <c r="B548" s="178" t="s">
        <v>582</v>
      </c>
      <c r="C548" s="184" t="s">
        <v>1670</v>
      </c>
      <c r="D548" s="246" t="s">
        <v>1670</v>
      </c>
      <c r="E548" s="166"/>
      <c r="F548" s="191" t="str">
        <f t="shared" si="34"/>
        <v/>
      </c>
      <c r="G548" s="191" t="str">
        <f t="shared" si="35"/>
        <v/>
      </c>
    </row>
    <row r="549" spans="1:7" x14ac:dyDescent="0.2">
      <c r="A549" s="163" t="s">
        <v>1807</v>
      </c>
      <c r="B549" s="178" t="s">
        <v>582</v>
      </c>
      <c r="C549" s="184" t="s">
        <v>1670</v>
      </c>
      <c r="D549" s="246" t="s">
        <v>1670</v>
      </c>
      <c r="E549" s="166"/>
      <c r="F549" s="191" t="str">
        <f t="shared" si="34"/>
        <v/>
      </c>
      <c r="G549" s="191" t="str">
        <f t="shared" si="35"/>
        <v/>
      </c>
    </row>
    <row r="550" spans="1:7" x14ac:dyDescent="0.2">
      <c r="A550" s="163" t="s">
        <v>1808</v>
      </c>
      <c r="B550" s="178" t="s">
        <v>582</v>
      </c>
      <c r="C550" s="184" t="s">
        <v>1670</v>
      </c>
      <c r="D550" s="246" t="s">
        <v>1670</v>
      </c>
      <c r="E550" s="166"/>
      <c r="F550" s="191" t="str">
        <f t="shared" si="34"/>
        <v/>
      </c>
      <c r="G550" s="191" t="str">
        <f t="shared" si="35"/>
        <v/>
      </c>
    </row>
    <row r="551" spans="1:7" x14ac:dyDescent="0.2">
      <c r="A551" s="163" t="s">
        <v>1809</v>
      </c>
      <c r="B551" s="178" t="s">
        <v>582</v>
      </c>
      <c r="C551" s="184" t="s">
        <v>1670</v>
      </c>
      <c r="D551" s="246" t="s">
        <v>1670</v>
      </c>
      <c r="E551" s="166"/>
      <c r="F551" s="191" t="str">
        <f t="shared" si="34"/>
        <v/>
      </c>
      <c r="G551" s="191" t="str">
        <f t="shared" si="35"/>
        <v/>
      </c>
    </row>
    <row r="552" spans="1:7" x14ac:dyDescent="0.2">
      <c r="A552" s="163" t="s">
        <v>1810</v>
      </c>
      <c r="B552" s="178" t="s">
        <v>582</v>
      </c>
      <c r="C552" s="184" t="s">
        <v>1670</v>
      </c>
      <c r="D552" s="246" t="s">
        <v>1670</v>
      </c>
      <c r="E552" s="166"/>
      <c r="F552" s="191" t="str">
        <f t="shared" si="34"/>
        <v/>
      </c>
      <c r="G552" s="191" t="str">
        <f t="shared" si="35"/>
        <v/>
      </c>
    </row>
    <row r="553" spans="1:7" x14ac:dyDescent="0.2">
      <c r="A553" s="163" t="s">
        <v>1811</v>
      </c>
      <c r="B553" s="178" t="s">
        <v>582</v>
      </c>
      <c r="C553" s="184" t="s">
        <v>1670</v>
      </c>
      <c r="D553" s="246" t="s">
        <v>1670</v>
      </c>
      <c r="E553" s="166"/>
      <c r="F553" s="191" t="str">
        <f t="shared" si="34"/>
        <v/>
      </c>
      <c r="G553" s="191" t="str">
        <f t="shared" si="35"/>
        <v/>
      </c>
    </row>
    <row r="554" spans="1:7" x14ac:dyDescent="0.2">
      <c r="A554" s="163" t="s">
        <v>1812</v>
      </c>
      <c r="B554" s="178" t="s">
        <v>1542</v>
      </c>
      <c r="C554" s="184" t="s">
        <v>1670</v>
      </c>
      <c r="D554" s="246" t="s">
        <v>1670</v>
      </c>
      <c r="E554" s="166"/>
      <c r="F554" s="191" t="str">
        <f t="shared" si="34"/>
        <v/>
      </c>
      <c r="G554" s="191" t="str">
        <f t="shared" si="35"/>
        <v/>
      </c>
    </row>
    <row r="555" spans="1:7" x14ac:dyDescent="0.2">
      <c r="A555" s="163" t="s">
        <v>1813</v>
      </c>
      <c r="B555" s="178" t="s">
        <v>67</v>
      </c>
      <c r="C555" s="184">
        <f>SUM(C537:C554)</f>
        <v>0</v>
      </c>
      <c r="D555" s="246">
        <f>SUM(D537:D554)</f>
        <v>0</v>
      </c>
      <c r="E555" s="166"/>
      <c r="F555" s="233">
        <f>SUM(F537:F554)</f>
        <v>0</v>
      </c>
      <c r="G555" s="233">
        <f>SUM(G537:G554)</f>
        <v>0</v>
      </c>
    </row>
    <row r="556" spans="1:7" x14ac:dyDescent="0.2">
      <c r="A556" s="163" t="s">
        <v>1814</v>
      </c>
      <c r="B556" s="178"/>
      <c r="E556" s="166"/>
      <c r="F556" s="166"/>
      <c r="G556" s="166"/>
    </row>
    <row r="557" spans="1:7" x14ac:dyDescent="0.2">
      <c r="A557" s="163" t="s">
        <v>1815</v>
      </c>
      <c r="B557" s="178"/>
      <c r="E557" s="166"/>
      <c r="F557" s="166"/>
      <c r="G557" s="166"/>
    </row>
    <row r="558" spans="1:7" x14ac:dyDescent="0.2">
      <c r="A558" s="163" t="s">
        <v>1816</v>
      </c>
      <c r="B558" s="178"/>
      <c r="E558" s="166"/>
      <c r="F558" s="166"/>
      <c r="G558" s="166"/>
    </row>
    <row r="559" spans="1:7" x14ac:dyDescent="0.2">
      <c r="A559" s="210"/>
      <c r="B559" s="210" t="s">
        <v>1817</v>
      </c>
      <c r="C559" s="180" t="s">
        <v>53</v>
      </c>
      <c r="D559" s="180" t="s">
        <v>1770</v>
      </c>
      <c r="E559" s="180"/>
      <c r="F559" s="180" t="s">
        <v>465</v>
      </c>
      <c r="G559" s="180" t="s">
        <v>1771</v>
      </c>
    </row>
    <row r="560" spans="1:7" x14ac:dyDescent="0.2">
      <c r="A560" s="163" t="s">
        <v>1818</v>
      </c>
      <c r="B560" s="178" t="s">
        <v>1572</v>
      </c>
      <c r="C560" s="184" t="s">
        <v>1670</v>
      </c>
      <c r="D560" s="246" t="s">
        <v>1670</v>
      </c>
      <c r="E560" s="166"/>
      <c r="F560" s="191" t="str">
        <f>IF($C$570=0,"",IF(C560="[for completion]","",IF(C560="","",C560/$C$570)))</f>
        <v/>
      </c>
      <c r="G560" s="191" t="str">
        <f>IF($D$570=0,"",IF(D560="[for completion]","",IF(D560="","",D560/$D$570)))</f>
        <v/>
      </c>
    </row>
    <row r="561" spans="1:7" x14ac:dyDescent="0.2">
      <c r="A561" s="163" t="s">
        <v>1819</v>
      </c>
      <c r="B561" s="178" t="s">
        <v>1574</v>
      </c>
      <c r="C561" s="184" t="s">
        <v>1670</v>
      </c>
      <c r="D561" s="246" t="s">
        <v>1670</v>
      </c>
      <c r="E561" s="166"/>
      <c r="F561" s="191" t="str">
        <f t="shared" ref="F561:F569" si="36">IF($C$570=0,"",IF(C561="[for completion]","",IF(C561="","",C561/$C$570)))</f>
        <v/>
      </c>
      <c r="G561" s="191" t="str">
        <f t="shared" ref="G561:G569" si="37">IF($D$570=0,"",IF(D561="[for completion]","",IF(D561="","",D561/$D$570)))</f>
        <v/>
      </c>
    </row>
    <row r="562" spans="1:7" x14ac:dyDescent="0.2">
      <c r="A562" s="163" t="s">
        <v>1820</v>
      </c>
      <c r="B562" s="178" t="s">
        <v>1576</v>
      </c>
      <c r="C562" s="184" t="s">
        <v>1670</v>
      </c>
      <c r="D562" s="246" t="s">
        <v>1670</v>
      </c>
      <c r="E562" s="166"/>
      <c r="F562" s="191" t="str">
        <f t="shared" si="36"/>
        <v/>
      </c>
      <c r="G562" s="191" t="str">
        <f t="shared" si="37"/>
        <v/>
      </c>
    </row>
    <row r="563" spans="1:7" x14ac:dyDescent="0.2">
      <c r="A563" s="163" t="s">
        <v>1821</v>
      </c>
      <c r="B563" s="178" t="s">
        <v>1578</v>
      </c>
      <c r="C563" s="184" t="s">
        <v>1670</v>
      </c>
      <c r="D563" s="246" t="s">
        <v>1670</v>
      </c>
      <c r="E563" s="166"/>
      <c r="F563" s="191" t="str">
        <f t="shared" si="36"/>
        <v/>
      </c>
      <c r="G563" s="191" t="str">
        <f t="shared" si="37"/>
        <v/>
      </c>
    </row>
    <row r="564" spans="1:7" x14ac:dyDescent="0.2">
      <c r="A564" s="163" t="s">
        <v>1822</v>
      </c>
      <c r="B564" s="178" t="s">
        <v>1580</v>
      </c>
      <c r="C564" s="184" t="s">
        <v>1670</v>
      </c>
      <c r="D564" s="246" t="s">
        <v>1670</v>
      </c>
      <c r="E564" s="166"/>
      <c r="F564" s="191" t="str">
        <f t="shared" si="36"/>
        <v/>
      </c>
      <c r="G564" s="191" t="str">
        <f t="shared" si="37"/>
        <v/>
      </c>
    </row>
    <row r="565" spans="1:7" x14ac:dyDescent="0.2">
      <c r="A565" s="163" t="s">
        <v>1823</v>
      </c>
      <c r="B565" s="178" t="s">
        <v>1582</v>
      </c>
      <c r="C565" s="184" t="s">
        <v>1670</v>
      </c>
      <c r="D565" s="246" t="s">
        <v>1670</v>
      </c>
      <c r="E565" s="166"/>
      <c r="F565" s="191" t="str">
        <f t="shared" si="36"/>
        <v/>
      </c>
      <c r="G565" s="191" t="str">
        <f t="shared" si="37"/>
        <v/>
      </c>
    </row>
    <row r="566" spans="1:7" x14ac:dyDescent="0.2">
      <c r="A566" s="163" t="s">
        <v>1824</v>
      </c>
      <c r="B566" s="178" t="s">
        <v>1584</v>
      </c>
      <c r="C566" s="184" t="s">
        <v>1670</v>
      </c>
      <c r="D566" s="246" t="s">
        <v>1670</v>
      </c>
      <c r="E566" s="166"/>
      <c r="F566" s="191" t="str">
        <f t="shared" si="36"/>
        <v/>
      </c>
      <c r="G566" s="191" t="str">
        <f t="shared" si="37"/>
        <v/>
      </c>
    </row>
    <row r="567" spans="1:7" x14ac:dyDescent="0.2">
      <c r="A567" s="163" t="s">
        <v>1825</v>
      </c>
      <c r="B567" s="178" t="s">
        <v>1586</v>
      </c>
      <c r="C567" s="184" t="s">
        <v>1670</v>
      </c>
      <c r="D567" s="246" t="s">
        <v>1670</v>
      </c>
      <c r="E567" s="166"/>
      <c r="F567" s="191" t="str">
        <f t="shared" si="36"/>
        <v/>
      </c>
      <c r="G567" s="191" t="str">
        <f t="shared" si="37"/>
        <v/>
      </c>
    </row>
    <row r="568" spans="1:7" x14ac:dyDescent="0.2">
      <c r="A568" s="163" t="s">
        <v>1826</v>
      </c>
      <c r="B568" s="178" t="s">
        <v>1588</v>
      </c>
      <c r="C568" s="184" t="s">
        <v>1670</v>
      </c>
      <c r="D568" s="246" t="s">
        <v>1670</v>
      </c>
      <c r="E568" s="166"/>
      <c r="F568" s="191" t="str">
        <f t="shared" si="36"/>
        <v/>
      </c>
      <c r="G568" s="191" t="str">
        <f t="shared" si="37"/>
        <v/>
      </c>
    </row>
    <row r="569" spans="1:7" x14ac:dyDescent="0.2">
      <c r="A569" s="163" t="s">
        <v>1827</v>
      </c>
      <c r="B569" s="163" t="s">
        <v>1542</v>
      </c>
      <c r="C569" s="184" t="s">
        <v>1670</v>
      </c>
      <c r="D569" s="246" t="s">
        <v>1670</v>
      </c>
      <c r="E569" s="166"/>
      <c r="F569" s="191" t="str">
        <f t="shared" si="36"/>
        <v/>
      </c>
      <c r="G569" s="191" t="str">
        <f t="shared" si="37"/>
        <v/>
      </c>
    </row>
    <row r="570" spans="1:7" x14ac:dyDescent="0.2">
      <c r="A570" s="163" t="s">
        <v>1828</v>
      </c>
      <c r="B570" s="178" t="s">
        <v>67</v>
      </c>
      <c r="C570" s="184">
        <f>SUM(C560:C568)</f>
        <v>0</v>
      </c>
      <c r="D570" s="246">
        <f>SUM(D560:D568)</f>
        <v>0</v>
      </c>
      <c r="E570" s="166"/>
      <c r="F570" s="233">
        <f>SUM(F560:F569)</f>
        <v>0</v>
      </c>
      <c r="G570" s="233">
        <f>SUM(G560:G569)</f>
        <v>0</v>
      </c>
    </row>
    <row r="571" spans="1:7" x14ac:dyDescent="0.2">
      <c r="A571" s="163" t="s">
        <v>1829</v>
      </c>
    </row>
    <row r="572" spans="1:7" x14ac:dyDescent="0.2">
      <c r="A572" s="210"/>
      <c r="B572" s="210" t="s">
        <v>1830</v>
      </c>
      <c r="C572" s="180" t="s">
        <v>53</v>
      </c>
      <c r="D572" s="180" t="s">
        <v>1522</v>
      </c>
      <c r="E572" s="180"/>
      <c r="F572" s="180" t="s">
        <v>464</v>
      </c>
      <c r="G572" s="180" t="s">
        <v>1771</v>
      </c>
    </row>
    <row r="573" spans="1:7" x14ac:dyDescent="0.2">
      <c r="A573" s="163" t="s">
        <v>1831</v>
      </c>
      <c r="B573" s="178" t="s">
        <v>1611</v>
      </c>
      <c r="C573" s="184" t="s">
        <v>1670</v>
      </c>
      <c r="D573" s="246" t="s">
        <v>1670</v>
      </c>
      <c r="E573" s="166"/>
      <c r="F573" s="191" t="str">
        <f>IF($C$577=0,"",IF(C573="[for completion]","",IF(C573="","",C573/$C$577)))</f>
        <v/>
      </c>
      <c r="G573" s="191" t="str">
        <f>IF($D$577=0,"",IF(D573="[for completion]","",IF(D573="","",D573/$D$577)))</f>
        <v/>
      </c>
    </row>
    <row r="574" spans="1:7" x14ac:dyDescent="0.2">
      <c r="A574" s="163" t="s">
        <v>1832</v>
      </c>
      <c r="B574" s="250" t="s">
        <v>1833</v>
      </c>
      <c r="C574" s="184" t="s">
        <v>1670</v>
      </c>
      <c r="D574" s="246" t="s">
        <v>1670</v>
      </c>
      <c r="E574" s="166"/>
      <c r="F574" s="191" t="str">
        <f t="shared" ref="F574:F576" si="38">IF($C$577=0,"",IF(C574="[for completion]","",IF(C574="","",C574/$C$577)))</f>
        <v/>
      </c>
      <c r="G574" s="191" t="str">
        <f t="shared" ref="G574:G576" si="39">IF($D$577=0,"",IF(D574="[for completion]","",IF(D574="","",D574/$D$577)))</f>
        <v/>
      </c>
    </row>
    <row r="575" spans="1:7" x14ac:dyDescent="0.2">
      <c r="A575" s="163" t="s">
        <v>1834</v>
      </c>
      <c r="B575" s="178" t="s">
        <v>1606</v>
      </c>
      <c r="C575" s="184" t="s">
        <v>1670</v>
      </c>
      <c r="D575" s="246" t="s">
        <v>1670</v>
      </c>
      <c r="E575" s="166"/>
      <c r="F575" s="191" t="str">
        <f t="shared" si="38"/>
        <v/>
      </c>
      <c r="G575" s="191" t="str">
        <f t="shared" si="39"/>
        <v/>
      </c>
    </row>
    <row r="576" spans="1:7" x14ac:dyDescent="0.2">
      <c r="A576" s="163" t="s">
        <v>1835</v>
      </c>
      <c r="B576" s="163" t="s">
        <v>1542</v>
      </c>
      <c r="C576" s="184" t="s">
        <v>1670</v>
      </c>
      <c r="D576" s="246" t="s">
        <v>1670</v>
      </c>
      <c r="E576" s="166"/>
      <c r="F576" s="191" t="str">
        <f t="shared" si="38"/>
        <v/>
      </c>
      <c r="G576" s="191" t="str">
        <f t="shared" si="39"/>
        <v/>
      </c>
    </row>
    <row r="577" spans="1:7" x14ac:dyDescent="0.2">
      <c r="A577" s="163" t="s">
        <v>1836</v>
      </c>
      <c r="B577" s="178" t="s">
        <v>67</v>
      </c>
      <c r="C577" s="184">
        <f>SUM(C573:C576)</f>
        <v>0</v>
      </c>
      <c r="D577" s="246">
        <f>SUM(D573:D576)</f>
        <v>0</v>
      </c>
      <c r="E577" s="166"/>
      <c r="F577" s="233">
        <f>SUM(F573:F576)</f>
        <v>0</v>
      </c>
      <c r="G577" s="233">
        <f>SUM(G573:G576)</f>
        <v>0</v>
      </c>
    </row>
    <row r="579" spans="1:7" x14ac:dyDescent="0.2">
      <c r="A579" s="210"/>
      <c r="B579" s="210" t="s">
        <v>1837</v>
      </c>
      <c r="C579" s="180" t="s">
        <v>53</v>
      </c>
      <c r="D579" s="180" t="s">
        <v>1770</v>
      </c>
      <c r="E579" s="180"/>
      <c r="F579" s="180" t="s">
        <v>464</v>
      </c>
      <c r="G579" s="180" t="s">
        <v>1771</v>
      </c>
    </row>
    <row r="580" spans="1:7" x14ac:dyDescent="0.2">
      <c r="A580" s="163" t="s">
        <v>1838</v>
      </c>
      <c r="B580" s="178" t="s">
        <v>582</v>
      </c>
      <c r="C580" s="184" t="s">
        <v>1670</v>
      </c>
      <c r="D580" s="246" t="s">
        <v>1670</v>
      </c>
      <c r="E580" s="156"/>
      <c r="F580" s="191" t="str">
        <f>IF($C$598=0,"",IF(C580="[for completion]","",IF(C580="","",C580/$C$598)))</f>
        <v/>
      </c>
      <c r="G580" s="191" t="str">
        <f>IF($D$598=0,"",IF(D580="[for completion]","",IF(D580="","",D580/$D$598)))</f>
        <v/>
      </c>
    </row>
    <row r="581" spans="1:7" x14ac:dyDescent="0.2">
      <c r="A581" s="163" t="s">
        <v>1839</v>
      </c>
      <c r="B581" s="178" t="s">
        <v>582</v>
      </c>
      <c r="C581" s="184" t="s">
        <v>1670</v>
      </c>
      <c r="D581" s="246" t="s">
        <v>1670</v>
      </c>
      <c r="E581" s="156"/>
      <c r="F581" s="191" t="str">
        <f t="shared" ref="F581:F598" si="40">IF($C$598=0,"",IF(C581="[for completion]","",IF(C581="","",C581/$C$598)))</f>
        <v/>
      </c>
      <c r="G581" s="191" t="str">
        <f t="shared" ref="G581:G598" si="41">IF($D$598=0,"",IF(D581="[for completion]","",IF(D581="","",D581/$D$598)))</f>
        <v/>
      </c>
    </row>
    <row r="582" spans="1:7" x14ac:dyDescent="0.2">
      <c r="A582" s="163" t="s">
        <v>1840</v>
      </c>
      <c r="B582" s="178" t="s">
        <v>582</v>
      </c>
      <c r="C582" s="184" t="s">
        <v>1670</v>
      </c>
      <c r="D582" s="246" t="s">
        <v>1670</v>
      </c>
      <c r="E582" s="156"/>
      <c r="F582" s="191" t="str">
        <f t="shared" si="40"/>
        <v/>
      </c>
      <c r="G582" s="191" t="str">
        <f t="shared" si="41"/>
        <v/>
      </c>
    </row>
    <row r="583" spans="1:7" x14ac:dyDescent="0.2">
      <c r="A583" s="163" t="s">
        <v>1841</v>
      </c>
      <c r="B583" s="178" t="s">
        <v>582</v>
      </c>
      <c r="C583" s="184" t="s">
        <v>1670</v>
      </c>
      <c r="D583" s="246" t="s">
        <v>1670</v>
      </c>
      <c r="E583" s="156"/>
      <c r="F583" s="191" t="str">
        <f t="shared" si="40"/>
        <v/>
      </c>
      <c r="G583" s="191" t="str">
        <f t="shared" si="41"/>
        <v/>
      </c>
    </row>
    <row r="584" spans="1:7" x14ac:dyDescent="0.2">
      <c r="A584" s="163" t="s">
        <v>1842</v>
      </c>
      <c r="B584" s="178" t="s">
        <v>582</v>
      </c>
      <c r="C584" s="184" t="s">
        <v>1670</v>
      </c>
      <c r="D584" s="246" t="s">
        <v>1670</v>
      </c>
      <c r="E584" s="156"/>
      <c r="F584" s="191" t="str">
        <f t="shared" si="40"/>
        <v/>
      </c>
      <c r="G584" s="191" t="str">
        <f t="shared" si="41"/>
        <v/>
      </c>
    </row>
    <row r="585" spans="1:7" x14ac:dyDescent="0.2">
      <c r="A585" s="163" t="s">
        <v>1843</v>
      </c>
      <c r="B585" s="178" t="s">
        <v>582</v>
      </c>
      <c r="C585" s="184" t="s">
        <v>1670</v>
      </c>
      <c r="D585" s="246" t="s">
        <v>1670</v>
      </c>
      <c r="E585" s="156"/>
      <c r="F585" s="191" t="str">
        <f t="shared" si="40"/>
        <v/>
      </c>
      <c r="G585" s="191" t="str">
        <f t="shared" si="41"/>
        <v/>
      </c>
    </row>
    <row r="586" spans="1:7" x14ac:dyDescent="0.2">
      <c r="A586" s="163" t="s">
        <v>1844</v>
      </c>
      <c r="B586" s="178" t="s">
        <v>582</v>
      </c>
      <c r="C586" s="184" t="s">
        <v>1670</v>
      </c>
      <c r="D586" s="246" t="s">
        <v>1670</v>
      </c>
      <c r="E586" s="156"/>
      <c r="F586" s="191" t="str">
        <f t="shared" si="40"/>
        <v/>
      </c>
      <c r="G586" s="191" t="str">
        <f t="shared" si="41"/>
        <v/>
      </c>
    </row>
    <row r="587" spans="1:7" x14ac:dyDescent="0.2">
      <c r="A587" s="163" t="s">
        <v>1845</v>
      </c>
      <c r="B587" s="178" t="s">
        <v>582</v>
      </c>
      <c r="C587" s="184" t="s">
        <v>1670</v>
      </c>
      <c r="D587" s="246" t="s">
        <v>1670</v>
      </c>
      <c r="E587" s="156"/>
      <c r="F587" s="191" t="str">
        <f t="shared" si="40"/>
        <v/>
      </c>
      <c r="G587" s="191" t="str">
        <f t="shared" si="41"/>
        <v/>
      </c>
    </row>
    <row r="588" spans="1:7" x14ac:dyDescent="0.2">
      <c r="A588" s="163" t="s">
        <v>1846</v>
      </c>
      <c r="B588" s="178" t="s">
        <v>582</v>
      </c>
      <c r="C588" s="184" t="s">
        <v>1670</v>
      </c>
      <c r="D588" s="246" t="s">
        <v>1670</v>
      </c>
      <c r="E588" s="156"/>
      <c r="F588" s="191" t="str">
        <f t="shared" si="40"/>
        <v/>
      </c>
      <c r="G588" s="191" t="str">
        <f t="shared" si="41"/>
        <v/>
      </c>
    </row>
    <row r="589" spans="1:7" x14ac:dyDescent="0.2">
      <c r="A589" s="163" t="s">
        <v>1847</v>
      </c>
      <c r="B589" s="178" t="s">
        <v>582</v>
      </c>
      <c r="C589" s="184" t="s">
        <v>1670</v>
      </c>
      <c r="D589" s="246" t="s">
        <v>1670</v>
      </c>
      <c r="E589" s="156"/>
      <c r="F589" s="191" t="str">
        <f t="shared" si="40"/>
        <v/>
      </c>
      <c r="G589" s="191" t="str">
        <f t="shared" si="41"/>
        <v/>
      </c>
    </row>
    <row r="590" spans="1:7" x14ac:dyDescent="0.2">
      <c r="A590" s="163" t="s">
        <v>1848</v>
      </c>
      <c r="B590" s="178" t="s">
        <v>582</v>
      </c>
      <c r="C590" s="184" t="s">
        <v>1670</v>
      </c>
      <c r="D590" s="246" t="s">
        <v>1670</v>
      </c>
      <c r="E590" s="156"/>
      <c r="F590" s="191" t="str">
        <f t="shared" si="40"/>
        <v/>
      </c>
      <c r="G590" s="191" t="str">
        <f t="shared" si="41"/>
        <v/>
      </c>
    </row>
    <row r="591" spans="1:7" x14ac:dyDescent="0.2">
      <c r="A591" s="163" t="s">
        <v>1849</v>
      </c>
      <c r="B591" s="178" t="s">
        <v>582</v>
      </c>
      <c r="C591" s="184" t="s">
        <v>1670</v>
      </c>
      <c r="D591" s="246" t="s">
        <v>1670</v>
      </c>
      <c r="E591" s="156"/>
      <c r="F591" s="191" t="str">
        <f t="shared" si="40"/>
        <v/>
      </c>
      <c r="G591" s="191" t="str">
        <f t="shared" si="41"/>
        <v/>
      </c>
    </row>
    <row r="592" spans="1:7" x14ac:dyDescent="0.2">
      <c r="A592" s="163" t="s">
        <v>1850</v>
      </c>
      <c r="B592" s="178" t="s">
        <v>582</v>
      </c>
      <c r="C592" s="184" t="s">
        <v>1670</v>
      </c>
      <c r="D592" s="246" t="s">
        <v>1670</v>
      </c>
      <c r="E592" s="156"/>
      <c r="F592" s="191" t="str">
        <f t="shared" si="40"/>
        <v/>
      </c>
      <c r="G592" s="191" t="str">
        <f t="shared" si="41"/>
        <v/>
      </c>
    </row>
    <row r="593" spans="1:7" x14ac:dyDescent="0.2">
      <c r="A593" s="163" t="s">
        <v>1851</v>
      </c>
      <c r="B593" s="178" t="s">
        <v>582</v>
      </c>
      <c r="C593" s="184" t="s">
        <v>1670</v>
      </c>
      <c r="D593" s="246" t="s">
        <v>1670</v>
      </c>
      <c r="E593" s="156"/>
      <c r="F593" s="191" t="str">
        <f t="shared" si="40"/>
        <v/>
      </c>
      <c r="G593" s="191" t="str">
        <f t="shared" si="41"/>
        <v/>
      </c>
    </row>
    <row r="594" spans="1:7" x14ac:dyDescent="0.2">
      <c r="A594" s="163" t="s">
        <v>1852</v>
      </c>
      <c r="B594" s="178" t="s">
        <v>582</v>
      </c>
      <c r="C594" s="184" t="s">
        <v>1670</v>
      </c>
      <c r="D594" s="246" t="s">
        <v>1670</v>
      </c>
      <c r="E594" s="156"/>
      <c r="F594" s="191" t="str">
        <f t="shared" si="40"/>
        <v/>
      </c>
      <c r="G594" s="191" t="str">
        <f t="shared" si="41"/>
        <v/>
      </c>
    </row>
    <row r="595" spans="1:7" x14ac:dyDescent="0.2">
      <c r="A595" s="163" t="s">
        <v>1853</v>
      </c>
      <c r="B595" s="178" t="s">
        <v>582</v>
      </c>
      <c r="C595" s="184" t="s">
        <v>1670</v>
      </c>
      <c r="D595" s="246" t="s">
        <v>1670</v>
      </c>
      <c r="E595" s="156"/>
      <c r="F595" s="191" t="str">
        <f t="shared" si="40"/>
        <v/>
      </c>
      <c r="G595" s="191" t="str">
        <f t="shared" si="41"/>
        <v/>
      </c>
    </row>
    <row r="596" spans="1:7" x14ac:dyDescent="0.2">
      <c r="A596" s="163" t="s">
        <v>1854</v>
      </c>
      <c r="B596" s="178" t="s">
        <v>582</v>
      </c>
      <c r="C596" s="184" t="s">
        <v>1670</v>
      </c>
      <c r="D596" s="246" t="s">
        <v>1670</v>
      </c>
      <c r="E596" s="156"/>
      <c r="F596" s="191" t="str">
        <f t="shared" si="40"/>
        <v/>
      </c>
      <c r="G596" s="191" t="str">
        <f t="shared" si="41"/>
        <v/>
      </c>
    </row>
    <row r="597" spans="1:7" x14ac:dyDescent="0.2">
      <c r="A597" s="163" t="s">
        <v>1855</v>
      </c>
      <c r="B597" s="178" t="s">
        <v>1542</v>
      </c>
      <c r="C597" s="184" t="s">
        <v>1670</v>
      </c>
      <c r="D597" s="246" t="s">
        <v>1670</v>
      </c>
      <c r="E597" s="156"/>
      <c r="F597" s="191" t="str">
        <f t="shared" si="40"/>
        <v/>
      </c>
      <c r="G597" s="191" t="str">
        <f t="shared" si="41"/>
        <v/>
      </c>
    </row>
    <row r="598" spans="1:7" x14ac:dyDescent="0.2">
      <c r="A598" s="163" t="s">
        <v>1856</v>
      </c>
      <c r="B598" s="178" t="s">
        <v>67</v>
      </c>
      <c r="C598" s="184">
        <f>SUM(C580:C597)</f>
        <v>0</v>
      </c>
      <c r="D598" s="246">
        <f>SUM(D580:D597)</f>
        <v>0</v>
      </c>
      <c r="E598" s="156"/>
      <c r="F598" s="191" t="str">
        <f t="shared" si="40"/>
        <v/>
      </c>
      <c r="G598" s="191" t="str">
        <f t="shared" si="41"/>
        <v/>
      </c>
    </row>
  </sheetData>
  <protectedRanges>
    <protectedRange sqref="C413:D413 F413:G413 B416:D439 C442:D442 F442:G442 C445:D452 B454:D462 F454:G462 C464:D464 F464:G464 C467:D474 B476:D484 F476:G484 F486:G512 C486:D512 B499:B512" name="Mortgage Assets III"/>
    <protectedRange sqref="F150:F158 B153:D158 B163:D168 F160:F168 B175:D178 F170:F178 B181:D184 F180:F184 D187 F187:G187 C216:D216 B195:D213 D180 B190:B194 C238" name="Mortgage Assets II"/>
    <protectedRange sqref="C216:D216 B228:D236 F228:G236 F238:G238 B250:D258 F250:G258 B266:C275 B280:C285 F277:G285 D277:D285 C413:D413 D260:D275 F260:G275 C219:D226 C238:D238 C241:D248 C260:C265 C277:C279" name="Mortgage Asset IV"/>
    <protectedRange sqref="C3 B16:D26 F16:F26 B163:B168 B37:D42 F37:F42 B88:D97 B111:D148 F99:F148 B31:D34 F88:F97 B29:B30 F28:F34 B99:B110"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 sqref="C12:C14 C28:D30 C36:D36 F36 F45:F71 C45:D71 C99:D110 C150:D152 C160:D162 C170:D174 C180 C187 C190:D194" name="HTT General"/>
  </protectedRanges>
  <conditionalFormatting sqref="D45:D71">
    <cfRule type="cellIs" dxfId="3" priority="4" operator="equal">
      <formula>0</formula>
    </cfRule>
  </conditionalFormatting>
  <conditionalFormatting sqref="C73:C87 C45:C71">
    <cfRule type="cellIs" dxfId="2" priority="3" operator="equal">
      <formula>0</formula>
    </cfRule>
  </conditionalFormatting>
  <conditionalFormatting sqref="F45:F87">
    <cfRule type="cellIs" dxfId="1" priority="2" operator="equal">
      <formula>0</formula>
    </cfRule>
  </conditionalFormatting>
  <conditionalFormatting sqref="D72:D87">
    <cfRule type="cellIs" dxfId="0" priority="1" operator="equal">
      <formula>0</formula>
    </cfRule>
  </conditionalFormatting>
  <hyperlinks>
    <hyperlink ref="B6" location="'B1. HTT Mortgage Assets'!B10" display="7. Mortgage Assets" xr:uid="{CC6B0701-C7FE-4B26-94D4-958228C7612D}"/>
    <hyperlink ref="B7" location="'B1. HTT Mortgage Assets'!B166" display="7.A Residential Cover Pool" xr:uid="{FAE37E4D-F86C-4090-BA86-2070A7722895}"/>
    <hyperlink ref="B8" location="'B1. HTT Mortgage Assets'!B267" display="7.B Commercial Cover Pool" xr:uid="{84F0BED4-79C7-49E4-90DD-F94952E33B49}"/>
    <hyperlink ref="B149" location="'2. Harmonised Glossary'!A9" display="Breakdown by Interest Rate" xr:uid="{7E69D0BB-97CD-49C8-870B-71F9174BEDD1}"/>
    <hyperlink ref="B179" location="'2. Harmonised Glossary'!A14" display="Non-Performing Loans (NPLs)" xr:uid="{56E92782-35F1-4516-8363-43FA7DC6EF89}"/>
    <hyperlink ref="B11" location="'2. Harmonised Glossary'!A12" display="Property Type Information" xr:uid="{677052AB-42D1-4635-A54A-9C58E2BE6CEE}"/>
    <hyperlink ref="B215" location="'2. Harmonised Glossary'!A288" display="Loan to Value (LTV) Information - Un-indexed" xr:uid="{7322D65F-00AE-49E4-84EC-29550A424A66}"/>
    <hyperlink ref="B237" location="'2. Harmonised Glossary'!A11" display="Loan to Value (LTV) Information - Indexed" xr:uid="{0C35E830-EBC0-42B2-813B-6CE1150BDD50}"/>
  </hyperlinks>
  <pageMargins left="0.7" right="0.7" top="0.75" bottom="0.75" header="0.3" footer="0.3"/>
  <pageSetup scale="33" orientation="portrait" r:id="rId1"/>
  <headerFooter>
    <oddFooter>&amp;R&amp;1#&amp;"Calibri"&amp;10&amp;K0000FFClassification : Internal</oddFooter>
  </headerFooter>
  <rowBreaks count="4" manualBreakCount="4">
    <brk id="97" max="16383" man="1"/>
    <brk id="214" max="16383" man="1"/>
    <brk id="344" max="16383" man="1"/>
    <brk id="48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E84AC-3177-482B-89F5-BF3804E3C538}">
  <sheetPr>
    <tabColor theme="5" tint="-0.249977111117893"/>
  </sheetPr>
  <dimension ref="A1:C403"/>
  <sheetViews>
    <sheetView zoomScale="85" zoomScaleNormal="85" workbookViewId="0">
      <selection activeCell="E6" sqref="E6"/>
    </sheetView>
  </sheetViews>
  <sheetFormatPr defaultRowHeight="15" x14ac:dyDescent="0.2"/>
  <cols>
    <col min="1" max="1" width="16.28515625" style="158" customWidth="1"/>
    <col min="2" max="2" width="89.85546875" style="163" bestFit="1" customWidth="1"/>
    <col min="3" max="3" width="134.7109375" style="158" customWidth="1"/>
    <col min="4" max="16384" width="9.140625" style="158"/>
  </cols>
  <sheetData>
    <row r="1" spans="1:3" ht="31.5" x14ac:dyDescent="0.2">
      <c r="A1" s="155" t="s">
        <v>1857</v>
      </c>
      <c r="B1" s="155"/>
      <c r="C1" s="252" t="s">
        <v>1392</v>
      </c>
    </row>
    <row r="2" spans="1:3" ht="12.75" x14ac:dyDescent="0.2">
      <c r="B2" s="156"/>
      <c r="C2" s="156"/>
    </row>
    <row r="3" spans="1:3" ht="12.75" x14ac:dyDescent="0.2">
      <c r="A3" s="253" t="s">
        <v>1858</v>
      </c>
      <c r="B3" s="254"/>
      <c r="C3" s="156"/>
    </row>
    <row r="4" spans="1:3" x14ac:dyDescent="0.2">
      <c r="C4" s="156"/>
    </row>
    <row r="5" spans="1:3" ht="37.5" x14ac:dyDescent="0.2">
      <c r="A5" s="171" t="s">
        <v>6</v>
      </c>
      <c r="B5" s="171" t="s">
        <v>1859</v>
      </c>
      <c r="C5" s="255" t="s">
        <v>1860</v>
      </c>
    </row>
    <row r="6" spans="1:3" x14ac:dyDescent="0.2">
      <c r="A6" s="220" t="s">
        <v>1861</v>
      </c>
      <c r="B6" s="174" t="s">
        <v>1862</v>
      </c>
      <c r="C6" s="163" t="s">
        <v>1863</v>
      </c>
    </row>
    <row r="7" spans="1:3" ht="30" x14ac:dyDescent="0.2">
      <c r="A7" s="220" t="s">
        <v>1864</v>
      </c>
      <c r="B7" s="174" t="s">
        <v>1865</v>
      </c>
      <c r="C7" s="163" t="s">
        <v>1866</v>
      </c>
    </row>
    <row r="8" spans="1:3" x14ac:dyDescent="0.2">
      <c r="A8" s="220" t="s">
        <v>1867</v>
      </c>
      <c r="B8" s="174" t="s">
        <v>1868</v>
      </c>
      <c r="C8" s="163" t="s">
        <v>1869</v>
      </c>
    </row>
    <row r="9" spans="1:3" x14ac:dyDescent="0.2">
      <c r="A9" s="220" t="s">
        <v>1870</v>
      </c>
      <c r="B9" s="174" t="s">
        <v>1871</v>
      </c>
      <c r="C9" s="163" t="s">
        <v>1872</v>
      </c>
    </row>
    <row r="10" spans="1:3" ht="45" x14ac:dyDescent="0.2">
      <c r="A10" s="220" t="s">
        <v>1873</v>
      </c>
      <c r="B10" s="174" t="s">
        <v>1874</v>
      </c>
      <c r="C10" s="163" t="s">
        <v>1875</v>
      </c>
    </row>
    <row r="11" spans="1:3" ht="45" x14ac:dyDescent="0.2">
      <c r="A11" s="220" t="s">
        <v>1876</v>
      </c>
      <c r="B11" s="174" t="s">
        <v>1877</v>
      </c>
      <c r="C11" s="163" t="s">
        <v>1878</v>
      </c>
    </row>
    <row r="12" spans="1:3" ht="30" x14ac:dyDescent="0.2">
      <c r="A12" s="220" t="s">
        <v>1879</v>
      </c>
      <c r="B12" s="174" t="s">
        <v>1880</v>
      </c>
      <c r="C12" s="163" t="s">
        <v>1881</v>
      </c>
    </row>
    <row r="13" spans="1:3" x14ac:dyDescent="0.2">
      <c r="A13" s="220" t="s">
        <v>1882</v>
      </c>
      <c r="B13" s="174" t="s">
        <v>1883</v>
      </c>
      <c r="C13" s="163" t="s">
        <v>1884</v>
      </c>
    </row>
    <row r="14" spans="1:3" ht="30" x14ac:dyDescent="0.2">
      <c r="A14" s="220" t="s">
        <v>1885</v>
      </c>
      <c r="B14" s="174" t="s">
        <v>1886</v>
      </c>
      <c r="C14" s="163" t="s">
        <v>1887</v>
      </c>
    </row>
    <row r="15" spans="1:3" x14ac:dyDescent="0.2">
      <c r="A15" s="220" t="s">
        <v>1888</v>
      </c>
      <c r="B15" s="174" t="s">
        <v>1889</v>
      </c>
      <c r="C15" s="163" t="s">
        <v>1890</v>
      </c>
    </row>
    <row r="16" spans="1:3" ht="30" x14ac:dyDescent="0.2">
      <c r="A16" s="220" t="s">
        <v>1891</v>
      </c>
      <c r="B16" s="179" t="s">
        <v>1892</v>
      </c>
      <c r="C16" s="163" t="s">
        <v>1893</v>
      </c>
    </row>
    <row r="17" spans="1:3" ht="45" x14ac:dyDescent="0.2">
      <c r="A17" s="220" t="s">
        <v>1894</v>
      </c>
      <c r="B17" s="179" t="s">
        <v>1895</v>
      </c>
      <c r="C17" s="163" t="s">
        <v>1896</v>
      </c>
    </row>
    <row r="18" spans="1:3" x14ac:dyDescent="0.2">
      <c r="A18" s="220" t="s">
        <v>1897</v>
      </c>
      <c r="B18" s="179" t="s">
        <v>1898</v>
      </c>
      <c r="C18" s="163" t="s">
        <v>1899</v>
      </c>
    </row>
    <row r="19" spans="1:3" x14ac:dyDescent="0.2">
      <c r="A19" s="220" t="s">
        <v>1900</v>
      </c>
      <c r="B19" s="176" t="s">
        <v>1901</v>
      </c>
      <c r="C19" s="163"/>
    </row>
    <row r="20" spans="1:3" x14ac:dyDescent="0.2">
      <c r="A20" s="220" t="s">
        <v>1902</v>
      </c>
      <c r="B20" s="174"/>
    </row>
    <row r="21" spans="1:3" x14ac:dyDescent="0.2">
      <c r="A21" s="220" t="s">
        <v>1903</v>
      </c>
      <c r="B21" s="174"/>
      <c r="C21" s="163"/>
    </row>
    <row r="22" spans="1:3" ht="12.75" x14ac:dyDescent="0.2">
      <c r="A22" s="220" t="s">
        <v>1904</v>
      </c>
      <c r="B22" s="158"/>
    </row>
    <row r="23" spans="1:3" x14ac:dyDescent="0.2">
      <c r="A23" s="220" t="s">
        <v>1905</v>
      </c>
      <c r="C23" s="163"/>
    </row>
    <row r="24" spans="1:3" x14ac:dyDescent="0.2">
      <c r="A24" s="220" t="s">
        <v>1906</v>
      </c>
      <c r="B24" s="245"/>
      <c r="C24" s="163"/>
    </row>
    <row r="25" spans="1:3" x14ac:dyDescent="0.2">
      <c r="A25" s="220" t="s">
        <v>1907</v>
      </c>
      <c r="B25" s="245"/>
      <c r="C25" s="163"/>
    </row>
    <row r="26" spans="1:3" x14ac:dyDescent="0.2">
      <c r="A26" s="220" t="s">
        <v>1908</v>
      </c>
      <c r="B26" s="245"/>
      <c r="C26" s="163"/>
    </row>
    <row r="27" spans="1:3" x14ac:dyDescent="0.2">
      <c r="A27" s="220" t="s">
        <v>1909</v>
      </c>
      <c r="B27" s="245"/>
      <c r="C27" s="163"/>
    </row>
    <row r="28" spans="1:3" ht="18.75" x14ac:dyDescent="0.2">
      <c r="A28" s="171"/>
      <c r="B28" s="171" t="s">
        <v>1910</v>
      </c>
      <c r="C28" s="255" t="s">
        <v>1860</v>
      </c>
    </row>
    <row r="29" spans="1:3" x14ac:dyDescent="0.2">
      <c r="A29" s="220" t="s">
        <v>1911</v>
      </c>
      <c r="B29" s="174" t="s">
        <v>1912</v>
      </c>
      <c r="C29" s="163" t="s">
        <v>1670</v>
      </c>
    </row>
    <row r="30" spans="1:3" x14ac:dyDescent="0.2">
      <c r="A30" s="220" t="s">
        <v>1913</v>
      </c>
      <c r="B30" s="174" t="s">
        <v>1914</v>
      </c>
      <c r="C30" s="163" t="s">
        <v>1670</v>
      </c>
    </row>
    <row r="31" spans="1:3" x14ac:dyDescent="0.2">
      <c r="A31" s="220" t="s">
        <v>1915</v>
      </c>
      <c r="B31" s="174" t="s">
        <v>1916</v>
      </c>
      <c r="C31" s="163" t="s">
        <v>1670</v>
      </c>
    </row>
    <row r="32" spans="1:3" x14ac:dyDescent="0.2">
      <c r="A32" s="220" t="s">
        <v>1917</v>
      </c>
      <c r="B32" s="245"/>
      <c r="C32" s="163"/>
    </row>
    <row r="33" spans="1:3" x14ac:dyDescent="0.2">
      <c r="A33" s="220" t="s">
        <v>1918</v>
      </c>
      <c r="B33" s="245"/>
      <c r="C33" s="163"/>
    </row>
    <row r="34" spans="1:3" x14ac:dyDescent="0.2">
      <c r="A34" s="220" t="s">
        <v>1919</v>
      </c>
      <c r="B34" s="245"/>
      <c r="C34" s="163"/>
    </row>
    <row r="35" spans="1:3" x14ac:dyDescent="0.2">
      <c r="A35" s="220" t="s">
        <v>1920</v>
      </c>
      <c r="B35" s="245"/>
      <c r="C35" s="163"/>
    </row>
    <row r="36" spans="1:3" x14ac:dyDescent="0.2">
      <c r="A36" s="220" t="s">
        <v>1921</v>
      </c>
      <c r="B36" s="245"/>
      <c r="C36" s="163"/>
    </row>
    <row r="37" spans="1:3" x14ac:dyDescent="0.2">
      <c r="A37" s="220" t="s">
        <v>1922</v>
      </c>
      <c r="B37" s="245"/>
      <c r="C37" s="163"/>
    </row>
    <row r="38" spans="1:3" x14ac:dyDescent="0.2">
      <c r="A38" s="220" t="s">
        <v>1923</v>
      </c>
      <c r="B38" s="245"/>
      <c r="C38" s="163"/>
    </row>
    <row r="39" spans="1:3" x14ac:dyDescent="0.2">
      <c r="A39" s="220" t="s">
        <v>1924</v>
      </c>
      <c r="B39" s="245"/>
      <c r="C39" s="163"/>
    </row>
    <row r="40" spans="1:3" x14ac:dyDescent="0.2">
      <c r="A40" s="220" t="s">
        <v>1925</v>
      </c>
      <c r="B40" s="245"/>
      <c r="C40" s="163"/>
    </row>
    <row r="41" spans="1:3" x14ac:dyDescent="0.2">
      <c r="A41" s="220" t="s">
        <v>1926</v>
      </c>
      <c r="B41" s="245"/>
      <c r="C41" s="163"/>
    </row>
    <row r="42" spans="1:3" x14ac:dyDescent="0.2">
      <c r="A42" s="220" t="s">
        <v>1927</v>
      </c>
      <c r="B42" s="245"/>
      <c r="C42" s="163"/>
    </row>
    <row r="43" spans="1:3" x14ac:dyDescent="0.2">
      <c r="A43" s="220" t="s">
        <v>1928</v>
      </c>
      <c r="B43" s="245"/>
      <c r="C43" s="163"/>
    </row>
    <row r="44" spans="1:3" ht="18.75" x14ac:dyDescent="0.2">
      <c r="A44" s="171"/>
      <c r="B44" s="171" t="s">
        <v>1929</v>
      </c>
      <c r="C44" s="255" t="s">
        <v>1930</v>
      </c>
    </row>
    <row r="45" spans="1:3" x14ac:dyDescent="0.2">
      <c r="A45" s="220" t="s">
        <v>1931</v>
      </c>
      <c r="B45" s="179" t="s">
        <v>1932</v>
      </c>
      <c r="C45" s="163" t="s">
        <v>48</v>
      </c>
    </row>
    <row r="46" spans="1:3" x14ac:dyDescent="0.2">
      <c r="A46" s="220" t="s">
        <v>1933</v>
      </c>
      <c r="B46" s="179" t="s">
        <v>1934</v>
      </c>
      <c r="C46" s="163" t="s">
        <v>1935</v>
      </c>
    </row>
    <row r="47" spans="1:3" x14ac:dyDescent="0.2">
      <c r="A47" s="220" t="s">
        <v>1936</v>
      </c>
      <c r="B47" s="179" t="s">
        <v>1937</v>
      </c>
      <c r="C47" s="163" t="s">
        <v>1938</v>
      </c>
    </row>
    <row r="48" spans="1:3" x14ac:dyDescent="0.2">
      <c r="A48" s="220" t="s">
        <v>1939</v>
      </c>
      <c r="B48" s="178"/>
      <c r="C48" s="163"/>
    </row>
    <row r="49" spans="1:3" x14ac:dyDescent="0.2">
      <c r="A49" s="220" t="s">
        <v>1940</v>
      </c>
      <c r="B49" s="178"/>
      <c r="C49" s="163"/>
    </row>
    <row r="50" spans="1:3" x14ac:dyDescent="0.2">
      <c r="A50" s="220" t="s">
        <v>1941</v>
      </c>
      <c r="B50" s="179"/>
      <c r="C50" s="163"/>
    </row>
    <row r="51" spans="1:3" ht="18.75" x14ac:dyDescent="0.2">
      <c r="A51" s="171"/>
      <c r="B51" s="171" t="s">
        <v>1942</v>
      </c>
      <c r="C51" s="255" t="s">
        <v>1860</v>
      </c>
    </row>
    <row r="52" spans="1:3" x14ac:dyDescent="0.2">
      <c r="A52" s="220" t="s">
        <v>1943</v>
      </c>
      <c r="B52" s="174" t="s">
        <v>1944</v>
      </c>
      <c r="C52" s="163" t="s">
        <v>1670</v>
      </c>
    </row>
    <row r="53" spans="1:3" x14ac:dyDescent="0.2">
      <c r="A53" s="220" t="s">
        <v>1945</v>
      </c>
      <c r="B53" s="178"/>
    </row>
    <row r="54" spans="1:3" x14ac:dyDescent="0.2">
      <c r="A54" s="220" t="s">
        <v>1946</v>
      </c>
      <c r="B54" s="178"/>
    </row>
    <row r="55" spans="1:3" x14ac:dyDescent="0.2">
      <c r="A55" s="220" t="s">
        <v>1947</v>
      </c>
      <c r="B55" s="178"/>
    </row>
    <row r="56" spans="1:3" x14ac:dyDescent="0.2">
      <c r="A56" s="220" t="s">
        <v>1948</v>
      </c>
      <c r="B56" s="178"/>
    </row>
    <row r="57" spans="1:3" x14ac:dyDescent="0.2">
      <c r="A57" s="220" t="s">
        <v>1949</v>
      </c>
      <c r="B57" s="178"/>
    </row>
    <row r="58" spans="1:3" x14ac:dyDescent="0.2">
      <c r="B58" s="178"/>
    </row>
    <row r="59" spans="1:3" x14ac:dyDescent="0.2">
      <c r="B59" s="178"/>
    </row>
    <row r="60" spans="1:3" x14ac:dyDescent="0.2">
      <c r="B60" s="178"/>
    </row>
    <row r="61" spans="1:3" x14ac:dyDescent="0.2">
      <c r="B61" s="178"/>
    </row>
    <row r="62" spans="1:3" x14ac:dyDescent="0.2">
      <c r="B62" s="178"/>
    </row>
    <row r="63" spans="1:3" x14ac:dyDescent="0.2">
      <c r="B63" s="178"/>
    </row>
    <row r="64" spans="1:3" x14ac:dyDescent="0.2">
      <c r="B64" s="178"/>
    </row>
    <row r="65" spans="2:2" x14ac:dyDescent="0.2">
      <c r="B65" s="178"/>
    </row>
    <row r="66" spans="2:2" x14ac:dyDescent="0.2">
      <c r="B66" s="178"/>
    </row>
    <row r="67" spans="2:2" x14ac:dyDescent="0.2">
      <c r="B67" s="178"/>
    </row>
    <row r="68" spans="2:2" x14ac:dyDescent="0.2">
      <c r="B68" s="178"/>
    </row>
    <row r="69" spans="2:2" x14ac:dyDescent="0.2">
      <c r="B69" s="178"/>
    </row>
    <row r="70" spans="2:2" x14ac:dyDescent="0.2">
      <c r="B70" s="178"/>
    </row>
    <row r="71" spans="2:2" x14ac:dyDescent="0.2">
      <c r="B71" s="178"/>
    </row>
    <row r="72" spans="2:2" x14ac:dyDescent="0.2">
      <c r="B72" s="178"/>
    </row>
    <row r="73" spans="2:2" x14ac:dyDescent="0.2">
      <c r="B73" s="178"/>
    </row>
    <row r="74" spans="2:2" x14ac:dyDescent="0.2">
      <c r="B74" s="178"/>
    </row>
    <row r="75" spans="2:2" x14ac:dyDescent="0.2">
      <c r="B75" s="178"/>
    </row>
    <row r="76" spans="2:2" x14ac:dyDescent="0.2">
      <c r="B76" s="178"/>
    </row>
    <row r="77" spans="2:2" x14ac:dyDescent="0.2">
      <c r="B77" s="178"/>
    </row>
    <row r="78" spans="2:2" x14ac:dyDescent="0.2">
      <c r="B78" s="178"/>
    </row>
    <row r="79" spans="2:2" x14ac:dyDescent="0.2">
      <c r="B79" s="178"/>
    </row>
    <row r="80" spans="2:2" x14ac:dyDescent="0.2">
      <c r="B80" s="178"/>
    </row>
    <row r="81" spans="2:2" x14ac:dyDescent="0.2">
      <c r="B81" s="178"/>
    </row>
    <row r="82" spans="2:2" x14ac:dyDescent="0.2">
      <c r="B82" s="178"/>
    </row>
    <row r="83" spans="2:2" x14ac:dyDescent="0.2">
      <c r="B83" s="178"/>
    </row>
    <row r="84" spans="2:2" x14ac:dyDescent="0.2">
      <c r="B84" s="178"/>
    </row>
    <row r="85" spans="2:2" x14ac:dyDescent="0.2">
      <c r="B85" s="178"/>
    </row>
    <row r="86" spans="2:2" x14ac:dyDescent="0.2">
      <c r="B86" s="178"/>
    </row>
    <row r="87" spans="2:2" x14ac:dyDescent="0.2">
      <c r="B87" s="178"/>
    </row>
    <row r="88" spans="2:2" x14ac:dyDescent="0.2">
      <c r="B88" s="178"/>
    </row>
    <row r="89" spans="2:2" x14ac:dyDescent="0.2">
      <c r="B89" s="178"/>
    </row>
    <row r="90" spans="2:2" x14ac:dyDescent="0.2">
      <c r="B90" s="178"/>
    </row>
    <row r="91" spans="2:2" x14ac:dyDescent="0.2">
      <c r="B91" s="178"/>
    </row>
    <row r="92" spans="2:2" x14ac:dyDescent="0.2">
      <c r="B92" s="178"/>
    </row>
    <row r="93" spans="2:2" x14ac:dyDescent="0.2">
      <c r="B93" s="178"/>
    </row>
    <row r="94" spans="2:2" x14ac:dyDescent="0.2">
      <c r="B94" s="178"/>
    </row>
    <row r="95" spans="2:2" x14ac:dyDescent="0.2">
      <c r="B95" s="178"/>
    </row>
    <row r="96" spans="2:2" x14ac:dyDescent="0.2">
      <c r="B96" s="178"/>
    </row>
    <row r="97" spans="2:2" x14ac:dyDescent="0.2">
      <c r="B97" s="178"/>
    </row>
    <row r="98" spans="2:2" x14ac:dyDescent="0.2">
      <c r="B98" s="178"/>
    </row>
    <row r="99" spans="2:2" x14ac:dyDescent="0.2">
      <c r="B99" s="178"/>
    </row>
    <row r="100" spans="2:2" x14ac:dyDescent="0.2">
      <c r="B100" s="178"/>
    </row>
    <row r="101" spans="2:2" x14ac:dyDescent="0.2">
      <c r="B101" s="178"/>
    </row>
    <row r="102" spans="2:2" x14ac:dyDescent="0.2">
      <c r="B102" s="178"/>
    </row>
    <row r="103" spans="2:2" ht="12.75" x14ac:dyDescent="0.2">
      <c r="B103" s="156"/>
    </row>
    <row r="104" spans="2:2" ht="12.75" x14ac:dyDescent="0.2">
      <c r="B104" s="156"/>
    </row>
    <row r="105" spans="2:2" ht="12.75" x14ac:dyDescent="0.2">
      <c r="B105" s="156"/>
    </row>
    <row r="106" spans="2:2" ht="12.75" x14ac:dyDescent="0.2">
      <c r="B106" s="156"/>
    </row>
    <row r="107" spans="2:2" ht="12.75" x14ac:dyDescent="0.2">
      <c r="B107" s="156"/>
    </row>
    <row r="108" spans="2:2" ht="12.75" x14ac:dyDescent="0.2">
      <c r="B108" s="156"/>
    </row>
    <row r="109" spans="2:2" ht="12.75" x14ac:dyDescent="0.2">
      <c r="B109" s="156"/>
    </row>
    <row r="110" spans="2:2" ht="12.75" x14ac:dyDescent="0.2">
      <c r="B110" s="156"/>
    </row>
    <row r="111" spans="2:2" ht="12.75" x14ac:dyDescent="0.2">
      <c r="B111" s="156"/>
    </row>
    <row r="112" spans="2:2" ht="12.75" x14ac:dyDescent="0.2">
      <c r="B112" s="156"/>
    </row>
    <row r="113" spans="2:2" x14ac:dyDescent="0.2">
      <c r="B113" s="178"/>
    </row>
    <row r="114" spans="2:2" x14ac:dyDescent="0.2">
      <c r="B114" s="178"/>
    </row>
    <row r="115" spans="2:2" x14ac:dyDescent="0.2">
      <c r="B115" s="178"/>
    </row>
    <row r="116" spans="2:2" x14ac:dyDescent="0.2">
      <c r="B116" s="178"/>
    </row>
    <row r="117" spans="2:2" x14ac:dyDescent="0.2">
      <c r="B117" s="178"/>
    </row>
    <row r="118" spans="2:2" x14ac:dyDescent="0.2">
      <c r="B118" s="178"/>
    </row>
    <row r="119" spans="2:2" x14ac:dyDescent="0.2">
      <c r="B119" s="178"/>
    </row>
    <row r="120" spans="2:2" x14ac:dyDescent="0.2">
      <c r="B120" s="178"/>
    </row>
    <row r="121" spans="2:2" ht="12.75" x14ac:dyDescent="0.2">
      <c r="B121" s="202"/>
    </row>
    <row r="122" spans="2:2" x14ac:dyDescent="0.2">
      <c r="B122" s="178"/>
    </row>
    <row r="123" spans="2:2" x14ac:dyDescent="0.2">
      <c r="B123" s="178"/>
    </row>
    <row r="124" spans="2:2" x14ac:dyDescent="0.2">
      <c r="B124" s="178"/>
    </row>
    <row r="125" spans="2:2" x14ac:dyDescent="0.2">
      <c r="B125" s="178"/>
    </row>
    <row r="126" spans="2:2" x14ac:dyDescent="0.2">
      <c r="B126" s="178"/>
    </row>
    <row r="127" spans="2:2" x14ac:dyDescent="0.2">
      <c r="B127" s="178"/>
    </row>
    <row r="128" spans="2:2" x14ac:dyDescent="0.2">
      <c r="B128" s="178"/>
    </row>
    <row r="129" spans="2:2" x14ac:dyDescent="0.2">
      <c r="B129" s="178"/>
    </row>
    <row r="130" spans="2:2" x14ac:dyDescent="0.2">
      <c r="B130" s="178"/>
    </row>
    <row r="131" spans="2:2" x14ac:dyDescent="0.2">
      <c r="B131" s="178"/>
    </row>
    <row r="132" spans="2:2" x14ac:dyDescent="0.2">
      <c r="B132" s="178"/>
    </row>
    <row r="133" spans="2:2" x14ac:dyDescent="0.2">
      <c r="B133" s="178"/>
    </row>
    <row r="134" spans="2:2" x14ac:dyDescent="0.2">
      <c r="B134" s="178"/>
    </row>
    <row r="135" spans="2:2" x14ac:dyDescent="0.2">
      <c r="B135" s="178"/>
    </row>
    <row r="136" spans="2:2" x14ac:dyDescent="0.2">
      <c r="B136" s="178"/>
    </row>
    <row r="137" spans="2:2" x14ac:dyDescent="0.2">
      <c r="B137" s="178"/>
    </row>
    <row r="138" spans="2:2" x14ac:dyDescent="0.2">
      <c r="B138" s="178"/>
    </row>
    <row r="140" spans="2:2" x14ac:dyDescent="0.2">
      <c r="B140" s="178"/>
    </row>
    <row r="141" spans="2:2" x14ac:dyDescent="0.2">
      <c r="B141" s="178"/>
    </row>
    <row r="142" spans="2:2" x14ac:dyDescent="0.2">
      <c r="B142" s="178"/>
    </row>
    <row r="147" spans="2:2" x14ac:dyDescent="0.2">
      <c r="B147" s="166"/>
    </row>
    <row r="148" spans="2:2" x14ac:dyDescent="0.2">
      <c r="B148" s="256"/>
    </row>
    <row r="154" spans="2:2" x14ac:dyDescent="0.2">
      <c r="B154" s="179"/>
    </row>
    <row r="155" spans="2:2" x14ac:dyDescent="0.2">
      <c r="B155" s="178"/>
    </row>
    <row r="157" spans="2:2" x14ac:dyDescent="0.2">
      <c r="B157" s="178"/>
    </row>
    <row r="158" spans="2:2" x14ac:dyDescent="0.2">
      <c r="B158" s="178"/>
    </row>
    <row r="159" spans="2:2" x14ac:dyDescent="0.2">
      <c r="B159" s="178"/>
    </row>
    <row r="160" spans="2:2" x14ac:dyDescent="0.2">
      <c r="B160" s="178"/>
    </row>
    <row r="161" spans="2:2" x14ac:dyDescent="0.2">
      <c r="B161" s="178"/>
    </row>
    <row r="162" spans="2:2" x14ac:dyDescent="0.2">
      <c r="B162" s="178"/>
    </row>
    <row r="163" spans="2:2" x14ac:dyDescent="0.2">
      <c r="B163" s="178"/>
    </row>
    <row r="164" spans="2:2" x14ac:dyDescent="0.2">
      <c r="B164" s="178"/>
    </row>
    <row r="165" spans="2:2" x14ac:dyDescent="0.2">
      <c r="B165" s="178"/>
    </row>
    <row r="166" spans="2:2" x14ac:dyDescent="0.2">
      <c r="B166" s="178"/>
    </row>
    <row r="167" spans="2:2" x14ac:dyDescent="0.2">
      <c r="B167" s="178"/>
    </row>
    <row r="168" spans="2:2" x14ac:dyDescent="0.2">
      <c r="B168" s="178"/>
    </row>
    <row r="265" spans="2:2" x14ac:dyDescent="0.2">
      <c r="B265" s="174"/>
    </row>
    <row r="266" spans="2:2" x14ac:dyDescent="0.2">
      <c r="B266" s="178"/>
    </row>
    <row r="267" spans="2:2" x14ac:dyDescent="0.2">
      <c r="B267" s="178"/>
    </row>
    <row r="270" spans="2:2" x14ac:dyDescent="0.2">
      <c r="B270" s="178"/>
    </row>
    <row r="286" spans="2:2" x14ac:dyDescent="0.2">
      <c r="B286" s="174"/>
    </row>
    <row r="316" spans="2:2" x14ac:dyDescent="0.2">
      <c r="B316" s="166"/>
    </row>
    <row r="317" spans="2:2" x14ac:dyDescent="0.2">
      <c r="B317" s="178"/>
    </row>
    <row r="319" spans="2:2" x14ac:dyDescent="0.2">
      <c r="B319" s="178"/>
    </row>
    <row r="320" spans="2:2" x14ac:dyDescent="0.2">
      <c r="B320" s="178"/>
    </row>
    <row r="321" spans="2:2" x14ac:dyDescent="0.2">
      <c r="B321" s="178"/>
    </row>
    <row r="322" spans="2:2" x14ac:dyDescent="0.2">
      <c r="B322" s="178"/>
    </row>
    <row r="323" spans="2:2" x14ac:dyDescent="0.2">
      <c r="B323" s="178"/>
    </row>
    <row r="324" spans="2:2" x14ac:dyDescent="0.2">
      <c r="B324" s="178"/>
    </row>
    <row r="325" spans="2:2" x14ac:dyDescent="0.2">
      <c r="B325" s="178"/>
    </row>
    <row r="326" spans="2:2" x14ac:dyDescent="0.2">
      <c r="B326" s="178"/>
    </row>
    <row r="327" spans="2:2" x14ac:dyDescent="0.2">
      <c r="B327" s="178"/>
    </row>
    <row r="328" spans="2:2" x14ac:dyDescent="0.2">
      <c r="B328" s="178"/>
    </row>
    <row r="329" spans="2:2" x14ac:dyDescent="0.2">
      <c r="B329" s="178"/>
    </row>
    <row r="330" spans="2:2" x14ac:dyDescent="0.2">
      <c r="B330" s="178"/>
    </row>
    <row r="342" spans="2:2" x14ac:dyDescent="0.2">
      <c r="B342" s="178"/>
    </row>
    <row r="343" spans="2:2" x14ac:dyDescent="0.2">
      <c r="B343" s="178"/>
    </row>
    <row r="344" spans="2:2" x14ac:dyDescent="0.2">
      <c r="B344" s="178"/>
    </row>
    <row r="345" spans="2:2" x14ac:dyDescent="0.2">
      <c r="B345" s="178"/>
    </row>
    <row r="346" spans="2:2" x14ac:dyDescent="0.2">
      <c r="B346" s="178"/>
    </row>
    <row r="347" spans="2:2" x14ac:dyDescent="0.2">
      <c r="B347" s="178"/>
    </row>
    <row r="348" spans="2:2" x14ac:dyDescent="0.2">
      <c r="B348" s="178"/>
    </row>
    <row r="349" spans="2:2" x14ac:dyDescent="0.2">
      <c r="B349" s="178"/>
    </row>
    <row r="350" spans="2:2" x14ac:dyDescent="0.2">
      <c r="B350" s="178"/>
    </row>
    <row r="352" spans="2:2" x14ac:dyDescent="0.2">
      <c r="B352" s="178"/>
    </row>
    <row r="353" spans="2:2" x14ac:dyDescent="0.2">
      <c r="B353" s="178"/>
    </row>
    <row r="354" spans="2:2" x14ac:dyDescent="0.2">
      <c r="B354" s="178"/>
    </row>
    <row r="355" spans="2:2" x14ac:dyDescent="0.2">
      <c r="B355" s="178"/>
    </row>
    <row r="356" spans="2:2" x14ac:dyDescent="0.2">
      <c r="B356" s="178"/>
    </row>
    <row r="358" spans="2:2" x14ac:dyDescent="0.2">
      <c r="B358" s="178"/>
    </row>
    <row r="361" spans="2:2" x14ac:dyDescent="0.2">
      <c r="B361" s="178"/>
    </row>
    <row r="364" spans="2:2" x14ac:dyDescent="0.2">
      <c r="B364" s="178"/>
    </row>
    <row r="365" spans="2:2" x14ac:dyDescent="0.2">
      <c r="B365" s="178"/>
    </row>
    <row r="366" spans="2:2" x14ac:dyDescent="0.2">
      <c r="B366" s="178"/>
    </row>
    <row r="367" spans="2:2" x14ac:dyDescent="0.2">
      <c r="B367" s="178"/>
    </row>
    <row r="368" spans="2:2" x14ac:dyDescent="0.2">
      <c r="B368" s="178"/>
    </row>
    <row r="369" spans="2:2" x14ac:dyDescent="0.2">
      <c r="B369" s="178"/>
    </row>
    <row r="370" spans="2:2" x14ac:dyDescent="0.2">
      <c r="B370" s="178"/>
    </row>
    <row r="371" spans="2:2" x14ac:dyDescent="0.2">
      <c r="B371" s="178"/>
    </row>
    <row r="372" spans="2:2" x14ac:dyDescent="0.2">
      <c r="B372" s="178"/>
    </row>
    <row r="373" spans="2:2" x14ac:dyDescent="0.2">
      <c r="B373" s="178"/>
    </row>
    <row r="374" spans="2:2" x14ac:dyDescent="0.2">
      <c r="B374" s="178"/>
    </row>
    <row r="375" spans="2:2" x14ac:dyDescent="0.2">
      <c r="B375" s="178"/>
    </row>
    <row r="376" spans="2:2" x14ac:dyDescent="0.2">
      <c r="B376" s="178"/>
    </row>
    <row r="377" spans="2:2" x14ac:dyDescent="0.2">
      <c r="B377" s="178"/>
    </row>
    <row r="378" spans="2:2" x14ac:dyDescent="0.2">
      <c r="B378" s="178"/>
    </row>
    <row r="379" spans="2:2" x14ac:dyDescent="0.2">
      <c r="B379" s="178"/>
    </row>
    <row r="380" spans="2:2" x14ac:dyDescent="0.2">
      <c r="B380" s="178"/>
    </row>
    <row r="381" spans="2:2" x14ac:dyDescent="0.2">
      <c r="B381" s="178"/>
    </row>
    <row r="382" spans="2:2" x14ac:dyDescent="0.2">
      <c r="B382" s="178"/>
    </row>
    <row r="386" spans="2:2" x14ac:dyDescent="0.2">
      <c r="B386" s="166"/>
    </row>
    <row r="403" spans="2:2" x14ac:dyDescent="0.2">
      <c r="B403" s="257"/>
    </row>
  </sheetData>
  <protectedRanges>
    <protectedRange sqref="B19 C52:C88 B52 C21 C6:C19 B32:C43 C29:C31 A53:B88 C23:C27 B24:B27" name="Glossary"/>
  </protectedRanges>
  <pageMargins left="0.7" right="0.7" top="0.75" bottom="0.75" header="0.3" footer="0.3"/>
  <pageSetup scale="36" orientation="portrait" r:id="rId1"/>
  <headerFooter>
    <oddFooter>&amp;R&amp;1#&amp;"Calibri"&amp;10&amp;K0000FFClassification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32"/>
  <sheetViews>
    <sheetView zoomScaleNormal="100" workbookViewId="0"/>
  </sheetViews>
  <sheetFormatPr defaultRowHeight="15" x14ac:dyDescent="0.2"/>
  <cols>
    <col min="1" max="1" width="0.7109375" customWidth="1"/>
    <col min="2" max="2" width="21.140625" customWidth="1"/>
    <col min="3" max="3" width="8.42578125" customWidth="1"/>
    <col min="4" max="4" width="1.42578125" customWidth="1"/>
    <col min="5" max="5" width="0.42578125" customWidth="1"/>
    <col min="6" max="6" width="2.5703125" customWidth="1"/>
    <col min="7" max="7" width="10.85546875" customWidth="1"/>
    <col min="8" max="8" width="0.140625" customWidth="1"/>
    <col min="9" max="9" width="4.140625" customWidth="1"/>
    <col min="10" max="10" width="1.85546875" customWidth="1"/>
    <col min="11" max="11" width="12.42578125" customWidth="1"/>
    <col min="12" max="12" width="18" customWidth="1"/>
    <col min="13" max="13" width="0.28515625" customWidth="1"/>
    <col min="14" max="14" width="0.42578125" customWidth="1"/>
    <col min="15" max="15" width="4.7109375" customWidth="1"/>
  </cols>
  <sheetData>
    <row r="1" spans="2:14" s="1" customFormat="1" ht="5.25" customHeight="1" x14ac:dyDescent="0.15"/>
    <row r="2" spans="2:14" s="1" customFormat="1" ht="3.75" customHeight="1" x14ac:dyDescent="0.15">
      <c r="B2" s="62"/>
      <c r="C2" s="62"/>
    </row>
    <row r="3" spans="2:14" s="1" customFormat="1" ht="22.9" customHeight="1" x14ac:dyDescent="0.15">
      <c r="B3" s="62"/>
      <c r="C3" s="62"/>
      <c r="E3" s="68" t="s">
        <v>908</v>
      </c>
      <c r="F3" s="68"/>
      <c r="G3" s="68"/>
      <c r="H3" s="68"/>
      <c r="I3" s="68"/>
      <c r="J3" s="68"/>
      <c r="K3" s="68"/>
      <c r="L3" s="68"/>
      <c r="M3" s="68"/>
      <c r="N3" s="68"/>
    </row>
    <row r="4" spans="2:14" s="1" customFormat="1" ht="11.1" customHeight="1" x14ac:dyDescent="0.15">
      <c r="B4" s="62"/>
      <c r="C4" s="62"/>
    </row>
    <row r="5" spans="2:14" s="1" customFormat="1" ht="3.75" customHeight="1" x14ac:dyDescent="0.15"/>
    <row r="6" spans="2:14" s="1" customFormat="1" ht="33" customHeight="1" x14ac:dyDescent="0.15">
      <c r="B6" s="64" t="s">
        <v>909</v>
      </c>
      <c r="C6" s="64"/>
      <c r="D6" s="64"/>
      <c r="E6" s="64"/>
      <c r="F6" s="64"/>
      <c r="G6" s="64"/>
      <c r="H6" s="64"/>
      <c r="I6" s="64"/>
      <c r="J6" s="64"/>
      <c r="K6" s="64"/>
      <c r="L6" s="64"/>
      <c r="M6" s="64"/>
    </row>
    <row r="7" spans="2:14" s="1" customFormat="1" ht="10.7" customHeight="1" x14ac:dyDescent="0.15"/>
    <row r="8" spans="2:14" s="1" customFormat="1" ht="19.149999999999999" customHeight="1" x14ac:dyDescent="0.15">
      <c r="B8" s="58" t="s">
        <v>910</v>
      </c>
      <c r="C8" s="58"/>
      <c r="D8" s="58"/>
      <c r="E8" s="58"/>
      <c r="F8" s="58"/>
      <c r="G8" s="58"/>
      <c r="H8" s="58"/>
      <c r="I8" s="58"/>
      <c r="J8" s="58"/>
      <c r="K8" s="58"/>
      <c r="L8" s="58"/>
      <c r="M8" s="58"/>
    </row>
    <row r="9" spans="2:14" s="1" customFormat="1" ht="2.65" customHeight="1" x14ac:dyDescent="0.15"/>
    <row r="10" spans="2:14" s="1" customFormat="1" ht="3.75" customHeight="1" x14ac:dyDescent="0.15">
      <c r="B10" s="57" t="s">
        <v>910</v>
      </c>
    </row>
    <row r="11" spans="2:14" s="1" customFormat="1" ht="21.4" customHeight="1" x14ac:dyDescent="0.15">
      <c r="B11" s="57"/>
      <c r="C11" s="65">
        <v>44681</v>
      </c>
      <c r="D11" s="65"/>
      <c r="E11" s="65"/>
      <c r="F11" s="65"/>
    </row>
    <row r="12" spans="2:14" s="1" customFormat="1" ht="4.3499999999999996" customHeight="1" x14ac:dyDescent="0.15">
      <c r="B12" s="57"/>
    </row>
    <row r="13" spans="2:14" s="1" customFormat="1" ht="6.95" customHeight="1" x14ac:dyDescent="0.15"/>
    <row r="14" spans="2:14" s="1" customFormat="1" ht="19.149999999999999" customHeight="1" x14ac:dyDescent="0.15">
      <c r="B14" s="58" t="s">
        <v>911</v>
      </c>
      <c r="C14" s="58"/>
      <c r="D14" s="58"/>
      <c r="E14" s="58"/>
      <c r="F14" s="58"/>
      <c r="G14" s="58"/>
      <c r="H14" s="58"/>
      <c r="I14" s="58"/>
      <c r="J14" s="58"/>
      <c r="K14" s="58"/>
      <c r="L14" s="58"/>
      <c r="M14" s="58"/>
    </row>
    <row r="15" spans="2:14" s="1" customFormat="1" ht="12.75" customHeight="1" x14ac:dyDescent="0.15"/>
    <row r="16" spans="2:14" s="1" customFormat="1" ht="17.649999999999999" customHeight="1" x14ac:dyDescent="0.15">
      <c r="B16" s="59" t="s">
        <v>890</v>
      </c>
      <c r="C16" s="59"/>
      <c r="D16" s="66"/>
      <c r="E16" s="66"/>
      <c r="F16" s="66"/>
      <c r="G16" s="66"/>
      <c r="H16" s="66"/>
      <c r="I16" s="66"/>
      <c r="J16" s="66"/>
      <c r="K16" s="66"/>
      <c r="L16" s="66"/>
    </row>
    <row r="17" spans="2:12" s="1" customFormat="1" ht="14.85" customHeight="1" x14ac:dyDescent="0.15">
      <c r="B17" s="60" t="s">
        <v>891</v>
      </c>
      <c r="C17" s="60"/>
      <c r="D17" s="60" t="s">
        <v>892</v>
      </c>
      <c r="E17" s="60"/>
      <c r="F17" s="60"/>
      <c r="G17" s="60"/>
      <c r="H17" s="60" t="s">
        <v>893</v>
      </c>
      <c r="I17" s="60"/>
      <c r="J17" s="60"/>
      <c r="K17" s="60"/>
      <c r="L17" s="60"/>
    </row>
    <row r="18" spans="2:12" s="1" customFormat="1" ht="14.45" customHeight="1" x14ac:dyDescent="0.15"/>
    <row r="19" spans="2:12" s="1" customFormat="1" ht="16.5" customHeight="1" x14ac:dyDescent="0.15">
      <c r="B19" s="61" t="s">
        <v>894</v>
      </c>
      <c r="C19" s="61"/>
      <c r="D19" s="61"/>
      <c r="E19" s="61"/>
      <c r="F19" s="66"/>
      <c r="G19" s="66"/>
      <c r="H19" s="67"/>
      <c r="I19" s="67"/>
      <c r="J19" s="67"/>
      <c r="K19" s="67"/>
      <c r="L19" s="67"/>
    </row>
    <row r="20" spans="2:12" s="1" customFormat="1" ht="14.85" customHeight="1" x14ac:dyDescent="0.15">
      <c r="B20" s="63" t="s">
        <v>895</v>
      </c>
      <c r="C20" s="63"/>
      <c r="D20" s="63" t="s">
        <v>896</v>
      </c>
      <c r="E20" s="63"/>
      <c r="F20" s="63"/>
      <c r="G20" s="63"/>
      <c r="H20" s="63" t="s">
        <v>897</v>
      </c>
      <c r="I20" s="63"/>
      <c r="J20" s="63"/>
      <c r="K20" s="63"/>
      <c r="L20" s="63"/>
    </row>
    <row r="21" spans="2:12" s="1" customFormat="1" ht="14.45" customHeight="1" x14ac:dyDescent="0.15"/>
    <row r="22" spans="2:12" s="1" customFormat="1" ht="16.5" customHeight="1" x14ac:dyDescent="0.15">
      <c r="B22" s="61" t="s">
        <v>898</v>
      </c>
      <c r="C22" s="61"/>
      <c r="D22" s="61"/>
      <c r="E22" s="61"/>
      <c r="F22" s="61"/>
      <c r="G22" s="61"/>
      <c r="H22" s="61"/>
      <c r="I22" s="61"/>
      <c r="J22" s="66"/>
      <c r="K22" s="66"/>
      <c r="L22" s="7"/>
    </row>
    <row r="23" spans="2:12" s="1" customFormat="1" ht="14.85" customHeight="1" x14ac:dyDescent="0.15">
      <c r="B23" s="63" t="s">
        <v>899</v>
      </c>
      <c r="C23" s="63"/>
      <c r="D23" s="63" t="s">
        <v>900</v>
      </c>
      <c r="E23" s="63"/>
      <c r="F23" s="63"/>
      <c r="G23" s="63"/>
      <c r="H23" s="63" t="s">
        <v>901</v>
      </c>
      <c r="I23" s="63"/>
      <c r="J23" s="63"/>
      <c r="K23" s="63"/>
      <c r="L23" s="63"/>
    </row>
    <row r="24" spans="2:12" s="1" customFormat="1" ht="13.35" customHeight="1" x14ac:dyDescent="0.15"/>
    <row r="25" spans="2:12" s="1" customFormat="1" ht="14.85" customHeight="1" x14ac:dyDescent="0.15">
      <c r="B25" s="61" t="s">
        <v>902</v>
      </c>
      <c r="C25" s="61"/>
      <c r="D25" s="61"/>
      <c r="E25" s="67"/>
      <c r="F25" s="67"/>
      <c r="G25" s="67"/>
      <c r="H25" s="67"/>
      <c r="I25" s="67"/>
      <c r="J25" s="67"/>
      <c r="K25" s="67"/>
      <c r="L25" s="67"/>
    </row>
    <row r="26" spans="2:12" s="1" customFormat="1" ht="14.85" customHeight="1" x14ac:dyDescent="0.15">
      <c r="B26" s="63" t="s">
        <v>903</v>
      </c>
      <c r="C26" s="63"/>
      <c r="D26" s="63"/>
      <c r="E26" s="56"/>
      <c r="F26" s="56"/>
      <c r="G26" s="56"/>
      <c r="H26" s="56"/>
      <c r="I26" s="56"/>
      <c r="J26" s="56"/>
      <c r="K26" s="56"/>
      <c r="L26" s="56"/>
    </row>
    <row r="27" spans="2:12" s="1" customFormat="1" ht="11.1" customHeight="1" x14ac:dyDescent="0.15"/>
    <row r="28" spans="2:12" s="1" customFormat="1" ht="14.85" customHeight="1" x14ac:dyDescent="0.15">
      <c r="B28" s="61" t="s">
        <v>904</v>
      </c>
      <c r="C28" s="61"/>
      <c r="D28" s="61"/>
      <c r="E28" s="61"/>
      <c r="F28" s="61"/>
      <c r="G28" s="61"/>
      <c r="H28" s="61"/>
      <c r="I28" s="61"/>
      <c r="J28" s="61"/>
      <c r="K28" s="61"/>
      <c r="L28" s="61"/>
    </row>
    <row r="29" spans="2:12" s="1" customFormat="1" ht="14.85" customHeight="1" x14ac:dyDescent="0.15">
      <c r="B29" s="63" t="s">
        <v>905</v>
      </c>
      <c r="C29" s="63"/>
      <c r="D29" s="63"/>
      <c r="E29" s="63"/>
      <c r="F29" s="63"/>
      <c r="G29" s="63"/>
      <c r="H29" s="63"/>
      <c r="I29" s="63"/>
      <c r="J29" s="63"/>
      <c r="K29" s="63"/>
      <c r="L29" s="63"/>
    </row>
    <row r="30" spans="2:12" s="1" customFormat="1" ht="14.85" customHeight="1" x14ac:dyDescent="0.15">
      <c r="B30" s="63" t="s">
        <v>906</v>
      </c>
      <c r="C30" s="63"/>
      <c r="D30" s="63"/>
      <c r="E30" s="63"/>
      <c r="F30" s="63"/>
      <c r="G30" s="63"/>
      <c r="H30" s="63"/>
      <c r="I30" s="63"/>
      <c r="J30" s="63"/>
      <c r="K30" s="63"/>
      <c r="L30" s="63"/>
    </row>
    <row r="31" spans="2:12" s="1" customFormat="1" ht="14.85" customHeight="1" x14ac:dyDescent="0.15">
      <c r="B31" s="63" t="s">
        <v>907</v>
      </c>
      <c r="C31" s="63"/>
      <c r="D31" s="63"/>
      <c r="E31" s="63"/>
      <c r="F31" s="63"/>
      <c r="G31" s="63"/>
      <c r="H31" s="63"/>
      <c r="I31" s="63"/>
      <c r="J31" s="63"/>
      <c r="K31" s="63"/>
      <c r="L31" s="63"/>
    </row>
    <row r="32" spans="2:12" s="1" customFormat="1" ht="28.7" customHeight="1" x14ac:dyDescent="0.15"/>
  </sheetData>
  <mergeCells count="34">
    <mergeCell ref="H20:L20"/>
    <mergeCell ref="H23:L23"/>
    <mergeCell ref="J22:K22"/>
    <mergeCell ref="K25:L25"/>
    <mergeCell ref="K26:L26"/>
    <mergeCell ref="B26:D26"/>
    <mergeCell ref="B28:L28"/>
    <mergeCell ref="B29:L29"/>
    <mergeCell ref="B30:L30"/>
    <mergeCell ref="B31:L31"/>
    <mergeCell ref="E26:J26"/>
    <mergeCell ref="B2:C4"/>
    <mergeCell ref="B20:C20"/>
    <mergeCell ref="B22:I22"/>
    <mergeCell ref="B23:C23"/>
    <mergeCell ref="B25:D25"/>
    <mergeCell ref="B6:M6"/>
    <mergeCell ref="B8:M8"/>
    <mergeCell ref="C11:F11"/>
    <mergeCell ref="D16:G16"/>
    <mergeCell ref="D17:G17"/>
    <mergeCell ref="D20:G20"/>
    <mergeCell ref="D23:G23"/>
    <mergeCell ref="E25:J25"/>
    <mergeCell ref="E3:N3"/>
    <mergeCell ref="F19:G19"/>
    <mergeCell ref="H16:L16"/>
    <mergeCell ref="B10:B12"/>
    <mergeCell ref="B14:M14"/>
    <mergeCell ref="B16:C16"/>
    <mergeCell ref="B17:C17"/>
    <mergeCell ref="B19:E19"/>
    <mergeCell ref="H17:L17"/>
    <mergeCell ref="H19:L19"/>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24"/>
  <sheetViews>
    <sheetView zoomScaleNormal="100" workbookViewId="0"/>
  </sheetViews>
  <sheetFormatPr defaultRowHeight="15" x14ac:dyDescent="0.2"/>
  <cols>
    <col min="1" max="1" width="0.42578125" customWidth="1"/>
    <col min="2" max="2" width="9.42578125" customWidth="1"/>
    <col min="3" max="3" width="11" customWidth="1"/>
    <col min="4" max="4" width="15.42578125" customWidth="1"/>
    <col min="5" max="5" width="3.5703125" customWidth="1"/>
    <col min="6" max="6" width="5" customWidth="1"/>
    <col min="7" max="7" width="9.7109375" customWidth="1"/>
    <col min="8" max="8" width="8.28515625" customWidth="1"/>
    <col min="9" max="9" width="7.5703125" customWidth="1"/>
    <col min="10" max="10" width="8.5703125" customWidth="1"/>
    <col min="11" max="11" width="9.7109375" customWidth="1"/>
    <col min="12" max="12" width="13" customWidth="1"/>
    <col min="13" max="13" width="12.42578125" customWidth="1"/>
    <col min="14" max="14" width="12.28515625" customWidth="1"/>
    <col min="15" max="15" width="0.28515625" customWidth="1"/>
    <col min="16" max="16" width="4.7109375" customWidth="1"/>
  </cols>
  <sheetData>
    <row r="1" spans="2:14" s="1" customFormat="1" ht="9" customHeight="1" x14ac:dyDescent="0.15"/>
    <row r="2" spans="2:14" s="1" customFormat="1" ht="22.9" customHeight="1" x14ac:dyDescent="0.15">
      <c r="B2" s="62"/>
      <c r="C2" s="62"/>
      <c r="D2" s="68" t="s">
        <v>908</v>
      </c>
      <c r="E2" s="68"/>
      <c r="F2" s="68"/>
      <c r="G2" s="68"/>
      <c r="H2" s="68"/>
      <c r="I2" s="68"/>
    </row>
    <row r="3" spans="2:14" s="1" customFormat="1" ht="14.85" customHeight="1" x14ac:dyDescent="0.15">
      <c r="B3" s="62"/>
      <c r="C3" s="62"/>
    </row>
    <row r="4" spans="2:14" s="1" customFormat="1" ht="2.65" customHeight="1" x14ac:dyDescent="0.15"/>
    <row r="5" spans="2:14" s="1" customFormat="1" ht="33" customHeight="1" x14ac:dyDescent="0.15">
      <c r="B5" s="64" t="s">
        <v>944</v>
      </c>
      <c r="C5" s="64"/>
      <c r="D5" s="64"/>
      <c r="E5" s="64"/>
      <c r="F5" s="64"/>
      <c r="G5" s="64"/>
      <c r="H5" s="64"/>
      <c r="I5" s="64"/>
      <c r="J5" s="64"/>
    </row>
    <row r="6" spans="2:14" s="1" customFormat="1" ht="5.25" customHeight="1" x14ac:dyDescent="0.15"/>
    <row r="7" spans="2:14" s="1" customFormat="1" ht="19.149999999999999" customHeight="1" x14ac:dyDescent="0.15">
      <c r="B7" s="58" t="s">
        <v>945</v>
      </c>
      <c r="C7" s="58"/>
      <c r="D7" s="58"/>
      <c r="E7" s="58"/>
      <c r="F7" s="58"/>
      <c r="G7" s="58"/>
      <c r="H7" s="58"/>
      <c r="I7" s="58"/>
      <c r="J7" s="58"/>
      <c r="K7" s="58"/>
      <c r="L7" s="58"/>
      <c r="M7" s="58"/>
      <c r="N7" s="58"/>
    </row>
    <row r="8" spans="2:14" s="1" customFormat="1" ht="4.3499999999999996" customHeight="1" x14ac:dyDescent="0.15"/>
    <row r="9" spans="2:14" s="1" customFormat="1" ht="33.6" customHeight="1" x14ac:dyDescent="0.15">
      <c r="B9" s="10" t="s">
        <v>912</v>
      </c>
      <c r="C9" s="10" t="s">
        <v>913</v>
      </c>
      <c r="D9" s="10" t="s">
        <v>914</v>
      </c>
      <c r="E9" s="71" t="s">
        <v>915</v>
      </c>
      <c r="F9" s="71"/>
      <c r="G9" s="11" t="s">
        <v>916</v>
      </c>
      <c r="H9" s="10" t="s">
        <v>917</v>
      </c>
      <c r="I9" s="11" t="s">
        <v>918</v>
      </c>
      <c r="J9" s="10" t="s">
        <v>919</v>
      </c>
      <c r="K9" s="11" t="s">
        <v>920</v>
      </c>
      <c r="L9" s="11" t="s">
        <v>921</v>
      </c>
      <c r="M9" s="11" t="s">
        <v>922</v>
      </c>
      <c r="N9" s="11" t="s">
        <v>938</v>
      </c>
    </row>
    <row r="10" spans="2:14" s="1" customFormat="1" ht="11.1" customHeight="1" x14ac:dyDescent="0.15">
      <c r="B10" s="12" t="s">
        <v>923</v>
      </c>
      <c r="C10" s="12" t="s">
        <v>924</v>
      </c>
      <c r="D10" s="13">
        <v>2500000000</v>
      </c>
      <c r="E10" s="69">
        <v>43521</v>
      </c>
      <c r="F10" s="69"/>
      <c r="G10" s="14">
        <v>46078</v>
      </c>
      <c r="H10" s="12" t="s">
        <v>1</v>
      </c>
      <c r="I10" s="12" t="s">
        <v>925</v>
      </c>
      <c r="J10" s="15">
        <v>5.0000000000000001E-3</v>
      </c>
      <c r="K10" s="12" t="s">
        <v>926</v>
      </c>
      <c r="L10" s="12" t="s">
        <v>927</v>
      </c>
      <c r="M10" s="16">
        <v>3.8273972602739699</v>
      </c>
      <c r="N10" s="12" t="s">
        <v>939</v>
      </c>
    </row>
    <row r="11" spans="2:14" s="1" customFormat="1" ht="11.1" customHeight="1" x14ac:dyDescent="0.15">
      <c r="B11" s="12" t="s">
        <v>928</v>
      </c>
      <c r="C11" s="12" t="s">
        <v>929</v>
      </c>
      <c r="D11" s="13">
        <v>2500000000</v>
      </c>
      <c r="E11" s="69">
        <v>43521</v>
      </c>
      <c r="F11" s="69"/>
      <c r="G11" s="14">
        <v>47174</v>
      </c>
      <c r="H11" s="12" t="s">
        <v>1</v>
      </c>
      <c r="I11" s="12" t="s">
        <v>925</v>
      </c>
      <c r="J11" s="15">
        <v>8.5000000000000006E-3</v>
      </c>
      <c r="K11" s="12" t="s">
        <v>926</v>
      </c>
      <c r="L11" s="12" t="s">
        <v>927</v>
      </c>
      <c r="M11" s="16">
        <v>6.8301369863013699</v>
      </c>
      <c r="N11" s="12" t="s">
        <v>940</v>
      </c>
    </row>
    <row r="12" spans="2:14" s="1" customFormat="1" ht="11.1" customHeight="1" x14ac:dyDescent="0.15">
      <c r="B12" s="12" t="s">
        <v>930</v>
      </c>
      <c r="C12" s="12" t="s">
        <v>931</v>
      </c>
      <c r="D12" s="13">
        <v>2500000000</v>
      </c>
      <c r="E12" s="69">
        <v>43971</v>
      </c>
      <c r="F12" s="69"/>
      <c r="G12" s="14">
        <v>46527</v>
      </c>
      <c r="H12" s="12" t="s">
        <v>1</v>
      </c>
      <c r="I12" s="12" t="s">
        <v>925</v>
      </c>
      <c r="J12" s="15">
        <v>1E-4</v>
      </c>
      <c r="K12" s="12" t="s">
        <v>926</v>
      </c>
      <c r="L12" s="12" t="s">
        <v>932</v>
      </c>
      <c r="M12" s="16">
        <v>5.0575342465753401</v>
      </c>
      <c r="N12" s="12" t="s">
        <v>941</v>
      </c>
    </row>
    <row r="13" spans="2:14" s="1" customFormat="1" ht="11.1" customHeight="1" x14ac:dyDescent="0.15">
      <c r="B13" s="12" t="s">
        <v>933</v>
      </c>
      <c r="C13" s="12" t="s">
        <v>934</v>
      </c>
      <c r="D13" s="13">
        <v>2500000000</v>
      </c>
      <c r="E13" s="69">
        <v>43971</v>
      </c>
      <c r="F13" s="69"/>
      <c r="G13" s="14">
        <v>47623</v>
      </c>
      <c r="H13" s="12" t="s">
        <v>1</v>
      </c>
      <c r="I13" s="12" t="s">
        <v>925</v>
      </c>
      <c r="J13" s="15">
        <v>6.9999999999999999E-4</v>
      </c>
      <c r="K13" s="12" t="s">
        <v>926</v>
      </c>
      <c r="L13" s="12" t="s">
        <v>932</v>
      </c>
      <c r="M13" s="16">
        <v>8.0602739726027401</v>
      </c>
      <c r="N13" s="12" t="s">
        <v>942</v>
      </c>
    </row>
    <row r="14" spans="2:14" s="1" customFormat="1" ht="11.1" customHeight="1" x14ac:dyDescent="0.15">
      <c r="B14" s="12" t="s">
        <v>935</v>
      </c>
      <c r="C14" s="12" t="s">
        <v>936</v>
      </c>
      <c r="D14" s="13">
        <v>1500000000</v>
      </c>
      <c r="E14" s="69">
        <v>44175</v>
      </c>
      <c r="F14" s="69"/>
      <c r="G14" s="14">
        <v>46731</v>
      </c>
      <c r="H14" s="12" t="s">
        <v>1</v>
      </c>
      <c r="I14" s="12" t="s">
        <v>925</v>
      </c>
      <c r="J14" s="15">
        <v>1E-4</v>
      </c>
      <c r="K14" s="12" t="s">
        <v>926</v>
      </c>
      <c r="L14" s="12" t="s">
        <v>937</v>
      </c>
      <c r="M14" s="16">
        <v>5.6164383561643803</v>
      </c>
      <c r="N14" s="12" t="s">
        <v>943</v>
      </c>
    </row>
    <row r="15" spans="2:14" s="1" customFormat="1" ht="14.85" customHeight="1" x14ac:dyDescent="0.15">
      <c r="B15" s="17"/>
      <c r="C15" s="18"/>
      <c r="D15" s="19">
        <v>11500000000</v>
      </c>
      <c r="E15" s="70"/>
      <c r="F15" s="70"/>
      <c r="G15" s="17"/>
      <c r="H15" s="17"/>
      <c r="I15" s="17"/>
      <c r="J15" s="17"/>
      <c r="K15" s="17"/>
      <c r="L15" s="17"/>
      <c r="M15" s="17"/>
      <c r="N15" s="17"/>
    </row>
    <row r="16" spans="2:14" s="1" customFormat="1" ht="5.85" customHeight="1" x14ac:dyDescent="0.15"/>
    <row r="17" spans="2:15" s="1" customFormat="1" ht="19.7" customHeight="1" x14ac:dyDescent="0.15">
      <c r="B17" s="58" t="s">
        <v>946</v>
      </c>
      <c r="C17" s="58"/>
      <c r="D17" s="58"/>
      <c r="E17" s="58"/>
      <c r="F17" s="58"/>
      <c r="G17" s="58"/>
      <c r="H17" s="58"/>
      <c r="I17" s="58"/>
      <c r="J17" s="58"/>
      <c r="K17" s="58"/>
      <c r="L17" s="58"/>
      <c r="M17" s="58"/>
      <c r="N17" s="58"/>
      <c r="O17" s="58"/>
    </row>
    <row r="18" spans="2:15" s="1" customFormat="1" ht="2.65" customHeight="1" x14ac:dyDescent="0.15"/>
    <row r="19" spans="2:15" s="1" customFormat="1" ht="15.95" customHeight="1" x14ac:dyDescent="0.15">
      <c r="B19" s="8" t="s">
        <v>947</v>
      </c>
      <c r="F19" s="72">
        <v>11500000000</v>
      </c>
      <c r="G19" s="72"/>
    </row>
    <row r="20" spans="2:15" s="1" customFormat="1" ht="15.95" customHeight="1" x14ac:dyDescent="0.15">
      <c r="B20" s="63" t="s">
        <v>948</v>
      </c>
      <c r="C20" s="63"/>
      <c r="F20" s="20"/>
      <c r="G20" s="21">
        <v>3.1217391304347798E-3</v>
      </c>
    </row>
    <row r="21" spans="2:15" s="1" customFormat="1" ht="13.9" customHeight="1" x14ac:dyDescent="0.15">
      <c r="B21" s="63" t="s">
        <v>949</v>
      </c>
      <c r="C21" s="63"/>
      <c r="F21" s="22"/>
      <c r="G21" s="23">
        <v>5.9011316259678397</v>
      </c>
    </row>
    <row r="22" spans="2:15" s="1" customFormat="1" ht="2.1" customHeight="1" x14ac:dyDescent="0.15">
      <c r="B22" s="63"/>
      <c r="C22" s="63"/>
    </row>
    <row r="23" spans="2:15" s="1" customFormat="1" ht="15.95" customHeight="1" x14ac:dyDescent="0.15">
      <c r="B23" s="24" t="s">
        <v>950</v>
      </c>
    </row>
    <row r="24" spans="2:15" s="1" customFormat="1" ht="23.45" customHeight="1" x14ac:dyDescent="0.15"/>
  </sheetData>
  <mergeCells count="15">
    <mergeCell ref="B17:O17"/>
    <mergeCell ref="B2:C3"/>
    <mergeCell ref="B20:C20"/>
    <mergeCell ref="B21:C22"/>
    <mergeCell ref="B5:J5"/>
    <mergeCell ref="B7:N7"/>
    <mergeCell ref="D2:I2"/>
    <mergeCell ref="E10:F10"/>
    <mergeCell ref="E11:F11"/>
    <mergeCell ref="E12:F12"/>
    <mergeCell ref="E13:F13"/>
    <mergeCell ref="E14:F14"/>
    <mergeCell ref="E15:F15"/>
    <mergeCell ref="E9:F9"/>
    <mergeCell ref="F19:G19"/>
  </mergeCells>
  <pageMargins left="0.7" right="0.7" top="0.75" bottom="0.75" header="0.3" footer="0.3"/>
  <pageSetup paperSize="9" orientation="landscape" r:id="rId1"/>
  <headerFooter alignWithMargins="0">
    <oddFooter>&amp;R&amp;1#&amp;"Calibri"&amp;10&amp;K0000FFClassification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0"/>
  <sheetViews>
    <sheetView zoomScaleNormal="100" workbookViewId="0"/>
  </sheetViews>
  <sheetFormatPr defaultRowHeight="15" x14ac:dyDescent="0.2"/>
  <cols>
    <col min="1" max="1" width="0.7109375" customWidth="1"/>
    <col min="2" max="2" width="23" customWidth="1"/>
    <col min="3" max="3" width="23.42578125" customWidth="1"/>
    <col min="4" max="4" width="14.5703125" customWidth="1"/>
    <col min="5" max="5" width="19.42578125" customWidth="1"/>
    <col min="6" max="6" width="5.140625" customWidth="1"/>
    <col min="7" max="7" width="0.28515625" customWidth="1"/>
    <col min="8" max="8" width="4.7109375" customWidth="1"/>
  </cols>
  <sheetData>
    <row r="1" spans="2:6" s="1" customFormat="1" ht="9" customHeight="1" x14ac:dyDescent="0.15">
      <c r="B1" s="62"/>
    </row>
    <row r="2" spans="2:6" s="1" customFormat="1" ht="22.9" customHeight="1" x14ac:dyDescent="0.15">
      <c r="B2" s="62"/>
      <c r="C2" s="68" t="s">
        <v>908</v>
      </c>
      <c r="D2" s="68"/>
      <c r="E2" s="68"/>
      <c r="F2" s="68"/>
    </row>
    <row r="3" spans="2:6" s="1" customFormat="1" ht="7.5" customHeight="1" x14ac:dyDescent="0.15">
      <c r="B3" s="62"/>
    </row>
    <row r="4" spans="2:6" s="1" customFormat="1" ht="4.3499999999999996" customHeight="1" x14ac:dyDescent="0.15"/>
    <row r="5" spans="2:6" s="1" customFormat="1" ht="33" customHeight="1" x14ac:dyDescent="0.15">
      <c r="B5" s="64" t="s">
        <v>964</v>
      </c>
      <c r="C5" s="64"/>
      <c r="D5" s="64"/>
      <c r="E5" s="64"/>
      <c r="F5" s="64"/>
    </row>
    <row r="6" spans="2:6" s="1" customFormat="1" ht="9.6" customHeight="1" x14ac:dyDescent="0.15"/>
    <row r="7" spans="2:6" s="1" customFormat="1" ht="19.149999999999999" customHeight="1" x14ac:dyDescent="0.15">
      <c r="B7" s="73" t="s">
        <v>965</v>
      </c>
      <c r="C7" s="73"/>
      <c r="D7" s="73"/>
      <c r="E7" s="73"/>
      <c r="F7" s="73"/>
    </row>
    <row r="8" spans="2:6" s="1" customFormat="1" ht="12.75" customHeight="1" x14ac:dyDescent="0.15"/>
    <row r="9" spans="2:6" s="1" customFormat="1" ht="15.95" customHeight="1" x14ac:dyDescent="0.15">
      <c r="B9" s="6" t="s">
        <v>951</v>
      </c>
      <c r="C9" s="25" t="s">
        <v>952</v>
      </c>
      <c r="D9" s="25" t="s">
        <v>953</v>
      </c>
      <c r="E9" s="25" t="s">
        <v>954</v>
      </c>
    </row>
    <row r="10" spans="2:6" s="1" customFormat="1" ht="14.85" customHeight="1" x14ac:dyDescent="0.15">
      <c r="B10" s="8" t="s">
        <v>955</v>
      </c>
      <c r="C10" s="26" t="s">
        <v>956</v>
      </c>
      <c r="D10" s="26" t="s">
        <v>957</v>
      </c>
      <c r="E10" s="26" t="s">
        <v>958</v>
      </c>
    </row>
    <row r="11" spans="2:6" s="1" customFormat="1" ht="14.85" customHeight="1" x14ac:dyDescent="0.15">
      <c r="B11" s="8" t="s">
        <v>959</v>
      </c>
      <c r="C11" s="26" t="s">
        <v>960</v>
      </c>
      <c r="D11" s="26" t="s">
        <v>957</v>
      </c>
      <c r="E11" s="26" t="s">
        <v>961</v>
      </c>
    </row>
    <row r="12" spans="2:6" s="1" customFormat="1" ht="14.85" customHeight="1" x14ac:dyDescent="0.15">
      <c r="B12" s="8" t="s">
        <v>962</v>
      </c>
      <c r="C12" s="26" t="s">
        <v>956</v>
      </c>
      <c r="D12" s="26" t="s">
        <v>957</v>
      </c>
      <c r="E12" s="26" t="s">
        <v>963</v>
      </c>
    </row>
    <row r="13" spans="2:6" s="1" customFormat="1" ht="28.7" customHeight="1" x14ac:dyDescent="0.15"/>
    <row r="14" spans="2:6" s="1" customFormat="1" ht="19.149999999999999" customHeight="1" x14ac:dyDescent="0.15">
      <c r="B14" s="73" t="s">
        <v>966</v>
      </c>
      <c r="C14" s="73"/>
      <c r="D14" s="73"/>
      <c r="E14" s="73"/>
      <c r="F14" s="73"/>
    </row>
    <row r="15" spans="2:6" s="1" customFormat="1" ht="15.95" customHeight="1" x14ac:dyDescent="0.15"/>
    <row r="16" spans="2:6" s="1" customFormat="1" ht="15.95" customHeight="1" x14ac:dyDescent="0.15">
      <c r="B16" s="6" t="s">
        <v>951</v>
      </c>
      <c r="C16" s="25" t="s">
        <v>952</v>
      </c>
      <c r="D16" s="25" t="s">
        <v>953</v>
      </c>
    </row>
    <row r="17" spans="2:4" s="1" customFormat="1" ht="14.85" customHeight="1" x14ac:dyDescent="0.15">
      <c r="B17" s="8" t="s">
        <v>955</v>
      </c>
      <c r="C17" s="26" t="s">
        <v>956</v>
      </c>
      <c r="D17" s="26" t="s">
        <v>957</v>
      </c>
    </row>
    <row r="18" spans="2:4" s="1" customFormat="1" ht="14.85" customHeight="1" x14ac:dyDescent="0.15">
      <c r="B18" s="8" t="s">
        <v>959</v>
      </c>
      <c r="C18" s="26" t="s">
        <v>960</v>
      </c>
      <c r="D18" s="26" t="s">
        <v>957</v>
      </c>
    </row>
    <row r="19" spans="2:4" s="1" customFormat="1" ht="14.85" customHeight="1" x14ac:dyDescent="0.15">
      <c r="B19" s="8" t="s">
        <v>962</v>
      </c>
      <c r="C19" s="26" t="s">
        <v>956</v>
      </c>
      <c r="D19" s="26" t="s">
        <v>957</v>
      </c>
    </row>
    <row r="20" spans="2:4" s="1" customFormat="1" ht="28.7" customHeight="1" x14ac:dyDescent="0.15"/>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T90"/>
  <sheetViews>
    <sheetView zoomScaleNormal="100" workbookViewId="0"/>
  </sheetViews>
  <sheetFormatPr defaultRowHeight="15" x14ac:dyDescent="0.2"/>
  <cols>
    <col min="1" max="1" width="0.42578125" customWidth="1"/>
    <col min="2" max="2" width="0.28515625" customWidth="1"/>
    <col min="3" max="3" width="62.5703125" customWidth="1"/>
    <col min="4" max="4" width="0.7109375" customWidth="1"/>
    <col min="5" max="6" width="0.28515625" customWidth="1"/>
    <col min="7" max="7" width="0.42578125" customWidth="1"/>
    <col min="8" max="8" width="0.28515625" customWidth="1"/>
    <col min="9" max="9" width="0.85546875" customWidth="1"/>
    <col min="10" max="10" width="0.28515625" customWidth="1"/>
    <col min="11" max="11" width="0.42578125" customWidth="1"/>
    <col min="12" max="13" width="0.7109375" customWidth="1"/>
    <col min="14" max="14" width="1.140625" customWidth="1"/>
    <col min="15" max="15" width="0.42578125" customWidth="1"/>
    <col min="16" max="16" width="0.5703125" customWidth="1"/>
    <col min="17" max="17" width="4" customWidth="1"/>
    <col min="18" max="18" width="7.42578125" customWidth="1"/>
    <col min="19" max="19" width="0.28515625" customWidth="1"/>
  </cols>
  <sheetData>
    <row r="1" spans="3:20" s="1" customFormat="1" ht="9" customHeight="1" x14ac:dyDescent="0.15">
      <c r="C1" s="62"/>
    </row>
    <row r="2" spans="3:20" s="1" customFormat="1" ht="22.9" customHeight="1" x14ac:dyDescent="0.15">
      <c r="C2" s="62"/>
    </row>
    <row r="3" spans="3:20" s="1" customFormat="1" ht="5.85" customHeight="1" x14ac:dyDescent="0.15">
      <c r="C3" s="62"/>
      <c r="D3" s="75"/>
      <c r="E3" s="75"/>
      <c r="F3" s="75"/>
      <c r="G3" s="75"/>
      <c r="H3" s="75"/>
      <c r="I3" s="75"/>
      <c r="J3" s="75"/>
      <c r="K3" s="75"/>
      <c r="L3" s="75"/>
      <c r="M3" s="75"/>
      <c r="N3" s="75"/>
      <c r="O3" s="75"/>
      <c r="P3" s="75"/>
      <c r="Q3" s="75"/>
    </row>
    <row r="4" spans="3:20" s="1" customFormat="1" ht="11.1" customHeight="1" x14ac:dyDescent="0.15">
      <c r="D4" s="75"/>
      <c r="E4" s="75"/>
      <c r="F4" s="75"/>
      <c r="G4" s="75"/>
      <c r="H4" s="75"/>
      <c r="I4" s="75"/>
      <c r="J4" s="75"/>
      <c r="K4" s="75"/>
      <c r="L4" s="75"/>
      <c r="M4" s="75"/>
      <c r="N4" s="75"/>
      <c r="O4" s="75"/>
      <c r="P4" s="75"/>
      <c r="Q4" s="75"/>
    </row>
    <row r="5" spans="3:20" s="1" customFormat="1" ht="33" customHeight="1" x14ac:dyDescent="0.15">
      <c r="C5" s="64" t="s">
        <v>973</v>
      </c>
      <c r="D5" s="64"/>
      <c r="E5" s="64"/>
      <c r="F5" s="64"/>
      <c r="G5" s="64"/>
      <c r="H5" s="64"/>
      <c r="I5" s="64"/>
      <c r="J5" s="64"/>
      <c r="K5" s="64"/>
      <c r="L5" s="64"/>
      <c r="M5" s="64"/>
      <c r="N5" s="64"/>
      <c r="O5" s="64"/>
      <c r="P5" s="64"/>
      <c r="Q5" s="64"/>
      <c r="R5" s="64"/>
      <c r="S5" s="64"/>
    </row>
    <row r="6" spans="3:20" s="1" customFormat="1" ht="14.45" customHeight="1" x14ac:dyDescent="0.15">
      <c r="C6" s="8" t="s">
        <v>974</v>
      </c>
    </row>
    <row r="7" spans="3:20" s="1" customFormat="1" ht="5.85" customHeight="1" x14ac:dyDescent="0.15"/>
    <row r="8" spans="3:20" s="1" customFormat="1" ht="19.149999999999999" customHeight="1" x14ac:dyDescent="0.15">
      <c r="C8" s="58" t="s">
        <v>975</v>
      </c>
      <c r="D8" s="58"/>
      <c r="E8" s="58"/>
      <c r="F8" s="58"/>
      <c r="G8" s="58"/>
      <c r="H8" s="58"/>
      <c r="I8" s="58"/>
      <c r="J8" s="58"/>
      <c r="K8" s="58"/>
      <c r="L8" s="58"/>
      <c r="M8" s="58"/>
      <c r="N8" s="58"/>
      <c r="O8" s="58"/>
      <c r="P8" s="58"/>
      <c r="Q8" s="58"/>
      <c r="R8" s="58"/>
      <c r="S8" s="58"/>
    </row>
    <row r="9" spans="3:20" s="1" customFormat="1" ht="4.3499999999999996" customHeight="1" x14ac:dyDescent="0.15"/>
    <row r="10" spans="3:20" s="1" customFormat="1" ht="15.95" customHeight="1" x14ac:dyDescent="0.15">
      <c r="C10" s="63" t="s">
        <v>976</v>
      </c>
      <c r="D10" s="63"/>
      <c r="F10" s="72">
        <v>11500000000</v>
      </c>
      <c r="G10" s="72"/>
      <c r="H10" s="72"/>
      <c r="I10" s="72"/>
      <c r="J10" s="72"/>
      <c r="K10" s="72"/>
      <c r="L10" s="72"/>
      <c r="M10" s="72"/>
      <c r="N10" s="72"/>
      <c r="O10" s="72"/>
      <c r="P10" s="72"/>
      <c r="Q10" s="72"/>
      <c r="R10" s="72"/>
      <c r="T10" s="24" t="s">
        <v>977</v>
      </c>
    </row>
    <row r="11" spans="3:20" s="1" customFormat="1" ht="6.95" customHeight="1" x14ac:dyDescent="0.15"/>
    <row r="12" spans="3:20" s="1" customFormat="1" ht="15.95" customHeight="1" x14ac:dyDescent="0.15">
      <c r="C12" s="63" t="s">
        <v>979</v>
      </c>
      <c r="D12" s="63"/>
      <c r="F12" s="72">
        <v>15248667119.840099</v>
      </c>
      <c r="G12" s="72"/>
      <c r="H12" s="72"/>
      <c r="I12" s="72"/>
      <c r="J12" s="72"/>
      <c r="K12" s="72"/>
      <c r="L12" s="72"/>
      <c r="M12" s="72"/>
      <c r="N12" s="72"/>
      <c r="O12" s="72"/>
      <c r="P12" s="72"/>
      <c r="Q12" s="72"/>
      <c r="R12" s="72"/>
      <c r="T12" s="28" t="s">
        <v>978</v>
      </c>
    </row>
    <row r="13" spans="3:20" s="1" customFormat="1" ht="6.95" customHeight="1" x14ac:dyDescent="0.15"/>
    <row r="14" spans="3:20" s="1" customFormat="1" ht="14.85" customHeight="1" x14ac:dyDescent="0.15">
      <c r="C14" s="63" t="s">
        <v>980</v>
      </c>
      <c r="D14" s="63"/>
      <c r="F14" s="72">
        <v>91500000</v>
      </c>
      <c r="G14" s="72"/>
      <c r="H14" s="72"/>
      <c r="I14" s="72"/>
      <c r="J14" s="72"/>
      <c r="K14" s="72"/>
      <c r="L14" s="72"/>
      <c r="M14" s="72"/>
      <c r="N14" s="72"/>
      <c r="O14" s="72"/>
      <c r="P14" s="72"/>
      <c r="Q14" s="72"/>
      <c r="R14" s="72"/>
      <c r="T14" s="28" t="s">
        <v>981</v>
      </c>
    </row>
    <row r="15" spans="3:20" s="1" customFormat="1" ht="7.5" customHeight="1" x14ac:dyDescent="0.15"/>
    <row r="16" spans="3:20" s="1" customFormat="1" ht="14.85" customHeight="1" x14ac:dyDescent="0.15">
      <c r="C16" s="63" t="s">
        <v>982</v>
      </c>
      <c r="D16" s="63"/>
      <c r="F16" s="72">
        <v>658694257.94000006</v>
      </c>
      <c r="G16" s="72"/>
      <c r="H16" s="72"/>
      <c r="I16" s="72"/>
      <c r="J16" s="72"/>
      <c r="K16" s="72"/>
      <c r="L16" s="72"/>
      <c r="M16" s="72"/>
      <c r="N16" s="72"/>
      <c r="O16" s="72"/>
      <c r="P16" s="72"/>
      <c r="Q16" s="72"/>
      <c r="R16" s="72"/>
      <c r="T16" s="28" t="s">
        <v>983</v>
      </c>
    </row>
    <row r="17" spans="2:20" s="1" customFormat="1" ht="7.5" customHeight="1" x14ac:dyDescent="0.15"/>
    <row r="18" spans="2:20" s="1" customFormat="1" ht="15.95" customHeight="1" x14ac:dyDescent="0.15">
      <c r="C18" s="63" t="s">
        <v>984</v>
      </c>
      <c r="D18" s="63"/>
      <c r="F18" s="79">
        <v>0.391205337198273</v>
      </c>
      <c r="G18" s="79"/>
      <c r="H18" s="79"/>
      <c r="I18" s="79"/>
      <c r="J18" s="79"/>
      <c r="K18" s="79"/>
      <c r="L18" s="79"/>
      <c r="M18" s="79"/>
      <c r="N18" s="79"/>
      <c r="O18" s="79"/>
      <c r="P18" s="79"/>
      <c r="Q18" s="79"/>
      <c r="R18" s="79"/>
    </row>
    <row r="19" spans="2:20" s="1" customFormat="1" ht="15.95" customHeight="1" x14ac:dyDescent="0.15"/>
    <row r="20" spans="2:20" s="1" customFormat="1" ht="19.149999999999999" customHeight="1" x14ac:dyDescent="0.15">
      <c r="B20" s="58" t="s">
        <v>985</v>
      </c>
      <c r="C20" s="58"/>
      <c r="D20" s="58"/>
      <c r="E20" s="58"/>
      <c r="F20" s="58"/>
      <c r="G20" s="58"/>
      <c r="H20" s="58"/>
      <c r="I20" s="58"/>
      <c r="J20" s="58"/>
      <c r="K20" s="58"/>
      <c r="L20" s="58"/>
      <c r="M20" s="58"/>
      <c r="N20" s="58"/>
      <c r="O20" s="58"/>
      <c r="P20" s="58"/>
      <c r="Q20" s="58"/>
      <c r="R20" s="58"/>
    </row>
    <row r="21" spans="2:20" s="1" customFormat="1" ht="5.85" customHeight="1" x14ac:dyDescent="0.15"/>
    <row r="22" spans="2:20" s="1" customFormat="1" ht="14.85" customHeight="1" x14ac:dyDescent="0.15">
      <c r="C22" s="8" t="s">
        <v>967</v>
      </c>
      <c r="D22" s="27"/>
      <c r="E22" s="72">
        <v>12269808970.370001</v>
      </c>
      <c r="F22" s="72"/>
      <c r="G22" s="72"/>
      <c r="H22" s="72"/>
      <c r="I22" s="72"/>
      <c r="J22" s="72"/>
      <c r="K22" s="72"/>
      <c r="L22" s="72"/>
      <c r="M22" s="72"/>
      <c r="N22" s="72"/>
      <c r="O22" s="72"/>
      <c r="P22" s="72"/>
      <c r="Q22" s="72"/>
      <c r="R22" s="72"/>
      <c r="T22" s="28" t="s">
        <v>986</v>
      </c>
    </row>
    <row r="23" spans="2:20" s="1" customFormat="1" ht="9.6" customHeight="1" x14ac:dyDescent="0.15">
      <c r="C23" s="2"/>
      <c r="D23" s="27"/>
      <c r="E23" s="77"/>
      <c r="F23" s="77"/>
      <c r="G23" s="77"/>
      <c r="H23" s="77"/>
      <c r="I23" s="77"/>
      <c r="J23" s="77"/>
      <c r="K23" s="77"/>
      <c r="L23" s="77"/>
      <c r="M23" s="77"/>
      <c r="N23" s="77"/>
      <c r="O23" s="77"/>
      <c r="P23" s="77"/>
      <c r="Q23" s="77"/>
      <c r="R23" s="77"/>
    </row>
    <row r="24" spans="2:20" s="1" customFormat="1" ht="14.45" customHeight="1" x14ac:dyDescent="0.15">
      <c r="C24" s="63" t="s">
        <v>968</v>
      </c>
      <c r="D24" s="63"/>
      <c r="E24" s="63"/>
      <c r="F24" s="63"/>
      <c r="G24" s="63"/>
      <c r="H24" s="63"/>
      <c r="I24" s="27"/>
      <c r="J24" s="79">
        <v>1.0669399104669599</v>
      </c>
      <c r="K24" s="79"/>
      <c r="L24" s="79"/>
      <c r="M24" s="79"/>
      <c r="N24" s="79"/>
      <c r="O24" s="79"/>
      <c r="P24" s="79"/>
      <c r="Q24" s="79"/>
      <c r="R24" s="79"/>
      <c r="T24" s="83" t="s">
        <v>987</v>
      </c>
    </row>
    <row r="25" spans="2:20" s="1" customFormat="1" ht="9" customHeight="1" x14ac:dyDescent="0.15">
      <c r="C25" s="2"/>
      <c r="D25" s="27"/>
      <c r="E25" s="77"/>
      <c r="F25" s="77"/>
      <c r="G25" s="77"/>
      <c r="H25" s="77"/>
      <c r="I25" s="77"/>
      <c r="J25" s="77"/>
      <c r="K25" s="77"/>
      <c r="L25" s="77"/>
      <c r="M25" s="77"/>
      <c r="N25" s="77"/>
      <c r="O25" s="77"/>
      <c r="P25" s="77"/>
      <c r="Q25" s="77"/>
      <c r="R25" s="77"/>
      <c r="T25" s="83"/>
    </row>
    <row r="26" spans="2:20" s="1" customFormat="1" ht="14.85" customHeight="1" x14ac:dyDescent="0.15">
      <c r="C26" s="3" t="s">
        <v>969</v>
      </c>
      <c r="D26" s="27"/>
      <c r="E26" s="78" t="s">
        <v>970</v>
      </c>
      <c r="F26" s="78"/>
      <c r="G26" s="78"/>
      <c r="H26" s="78"/>
      <c r="I26" s="78"/>
      <c r="J26" s="78"/>
      <c r="K26" s="78"/>
      <c r="L26" s="78"/>
      <c r="M26" s="78"/>
      <c r="N26" s="78"/>
      <c r="O26" s="78"/>
      <c r="P26" s="78"/>
      <c r="Q26" s="78"/>
      <c r="R26" s="78"/>
      <c r="T26" s="83"/>
    </row>
    <row r="27" spans="2:20" s="1" customFormat="1" ht="12.75" customHeight="1" x14ac:dyDescent="0.15"/>
    <row r="28" spans="2:20" s="1" customFormat="1" ht="19.149999999999999" customHeight="1" x14ac:dyDescent="0.15">
      <c r="C28" s="58" t="s">
        <v>988</v>
      </c>
      <c r="D28" s="58"/>
      <c r="E28" s="58"/>
      <c r="F28" s="58"/>
      <c r="G28" s="58"/>
      <c r="H28" s="58"/>
      <c r="I28" s="58"/>
      <c r="J28" s="58"/>
      <c r="K28" s="58"/>
      <c r="L28" s="58"/>
      <c r="M28" s="58"/>
      <c r="N28" s="58"/>
      <c r="O28" s="58"/>
      <c r="P28" s="58"/>
      <c r="Q28" s="58"/>
      <c r="R28" s="58"/>
      <c r="S28" s="58"/>
    </row>
    <row r="29" spans="2:20" s="1" customFormat="1" ht="3.75" customHeight="1" x14ac:dyDescent="0.15"/>
    <row r="30" spans="2:20" s="1" customFormat="1" ht="14.85" customHeight="1" x14ac:dyDescent="0.15">
      <c r="C30" s="63" t="s">
        <v>989</v>
      </c>
      <c r="D30" s="63"/>
      <c r="F30" s="72">
        <v>92298134.700000003</v>
      </c>
      <c r="G30" s="72"/>
      <c r="H30" s="72"/>
      <c r="I30" s="72"/>
      <c r="J30" s="72"/>
      <c r="K30" s="72"/>
      <c r="L30" s="72"/>
      <c r="M30" s="72"/>
      <c r="N30" s="72"/>
      <c r="O30" s="72"/>
      <c r="P30" s="72"/>
      <c r="Q30" s="72"/>
      <c r="R30" s="72"/>
      <c r="T30" s="28" t="s">
        <v>990</v>
      </c>
    </row>
    <row r="31" spans="2:20" s="1" customFormat="1" ht="5.85" customHeight="1" x14ac:dyDescent="0.15"/>
    <row r="32" spans="2:20" s="1" customFormat="1" ht="15.95" customHeight="1" x14ac:dyDescent="0.15">
      <c r="C32" s="63" t="s">
        <v>992</v>
      </c>
      <c r="D32" s="63"/>
      <c r="F32" s="72">
        <v>658694257.94000006</v>
      </c>
      <c r="G32" s="72"/>
      <c r="H32" s="72"/>
      <c r="I32" s="72"/>
      <c r="J32" s="72"/>
      <c r="K32" s="72"/>
      <c r="L32" s="72"/>
      <c r="M32" s="72"/>
      <c r="N32" s="72"/>
      <c r="O32" s="72"/>
      <c r="P32" s="72"/>
      <c r="Q32" s="72"/>
      <c r="R32" s="72"/>
      <c r="T32" s="28" t="s">
        <v>991</v>
      </c>
    </row>
    <row r="33" spans="3:20" s="1" customFormat="1" ht="5.25" customHeight="1" x14ac:dyDescent="0.15"/>
    <row r="34" spans="3:20" s="1" customFormat="1" ht="14.85" customHeight="1" x14ac:dyDescent="0.15">
      <c r="C34" s="8" t="s">
        <v>967</v>
      </c>
      <c r="D34" s="76"/>
      <c r="E34" s="76"/>
      <c r="F34" s="76"/>
      <c r="G34" s="72">
        <v>12269808970.370001</v>
      </c>
      <c r="H34" s="72"/>
      <c r="I34" s="72"/>
      <c r="J34" s="72"/>
      <c r="K34" s="72"/>
      <c r="L34" s="72"/>
      <c r="M34" s="72"/>
      <c r="N34" s="72"/>
      <c r="O34" s="72"/>
      <c r="P34" s="72"/>
      <c r="Q34" s="72"/>
      <c r="R34" s="72"/>
    </row>
    <row r="35" spans="3:20" s="1" customFormat="1" ht="6.4" customHeight="1" x14ac:dyDescent="0.15">
      <c r="C35" s="2"/>
      <c r="D35" s="76"/>
      <c r="E35" s="76"/>
      <c r="F35" s="76"/>
      <c r="G35" s="77"/>
      <c r="H35" s="77"/>
      <c r="I35" s="77"/>
      <c r="J35" s="77"/>
      <c r="K35" s="77"/>
      <c r="L35" s="77"/>
      <c r="M35" s="77"/>
      <c r="N35" s="77"/>
      <c r="O35" s="77"/>
      <c r="P35" s="77"/>
      <c r="Q35" s="77"/>
      <c r="R35" s="77"/>
      <c r="T35" s="83" t="s">
        <v>993</v>
      </c>
    </row>
    <row r="36" spans="3:20" s="1" customFormat="1" ht="13.35" customHeight="1" x14ac:dyDescent="0.15">
      <c r="C36" s="8" t="s">
        <v>971</v>
      </c>
      <c r="D36" s="76"/>
      <c r="E36" s="76"/>
      <c r="F36" s="76"/>
      <c r="G36" s="79">
        <v>1.1322435967834801</v>
      </c>
      <c r="H36" s="79"/>
      <c r="I36" s="79"/>
      <c r="J36" s="79"/>
      <c r="K36" s="79"/>
      <c r="L36" s="79"/>
      <c r="M36" s="79"/>
      <c r="N36" s="79"/>
      <c r="O36" s="79"/>
      <c r="P36" s="79"/>
      <c r="Q36" s="79"/>
      <c r="R36" s="79"/>
      <c r="T36" s="83"/>
    </row>
    <row r="37" spans="3:20" s="1" customFormat="1" ht="5.85" customHeight="1" x14ac:dyDescent="0.15">
      <c r="C37" s="2"/>
      <c r="D37" s="76"/>
      <c r="E37" s="76"/>
      <c r="F37" s="76"/>
      <c r="G37" s="77"/>
      <c r="H37" s="77"/>
      <c r="I37" s="77"/>
      <c r="J37" s="77"/>
      <c r="K37" s="77"/>
      <c r="L37" s="77"/>
      <c r="M37" s="77"/>
      <c r="N37" s="77"/>
      <c r="O37" s="77"/>
      <c r="P37" s="77"/>
      <c r="Q37" s="77"/>
      <c r="R37" s="77"/>
      <c r="T37" s="83"/>
    </row>
    <row r="38" spans="3:20" s="1" customFormat="1" ht="14.85" customHeight="1" x14ac:dyDescent="0.15">
      <c r="C38" s="3" t="s">
        <v>972</v>
      </c>
      <c r="D38" s="76"/>
      <c r="E38" s="76"/>
      <c r="F38" s="76"/>
      <c r="G38" s="78" t="s">
        <v>970</v>
      </c>
      <c r="H38" s="78"/>
      <c r="I38" s="78"/>
      <c r="J38" s="78"/>
      <c r="K38" s="78"/>
      <c r="L38" s="78"/>
      <c r="M38" s="78"/>
      <c r="N38" s="78"/>
      <c r="O38" s="78"/>
      <c r="P38" s="78"/>
      <c r="Q38" s="78"/>
      <c r="R38" s="78"/>
    </row>
    <row r="39" spans="3:20" s="1" customFormat="1" ht="12.2" customHeight="1" x14ac:dyDescent="0.15"/>
    <row r="40" spans="3:20" s="1" customFormat="1" ht="19.149999999999999" customHeight="1" x14ac:dyDescent="0.15">
      <c r="C40" s="58" t="s">
        <v>994</v>
      </c>
      <c r="D40" s="58"/>
      <c r="E40" s="58"/>
      <c r="F40" s="58"/>
      <c r="G40" s="58"/>
      <c r="H40" s="58"/>
      <c r="I40" s="58"/>
      <c r="J40" s="58"/>
      <c r="K40" s="58"/>
      <c r="L40" s="58"/>
      <c r="M40" s="58"/>
      <c r="N40" s="58"/>
      <c r="O40" s="58"/>
      <c r="P40" s="58"/>
      <c r="Q40" s="58"/>
      <c r="R40" s="58"/>
      <c r="S40" s="58"/>
    </row>
    <row r="41" spans="3:20" s="1" customFormat="1" ht="5.85" customHeight="1" x14ac:dyDescent="0.15"/>
    <row r="42" spans="3:20" s="1" customFormat="1" ht="14.45" customHeight="1" x14ac:dyDescent="0.15">
      <c r="C42" s="63" t="s">
        <v>995</v>
      </c>
      <c r="D42" s="63"/>
      <c r="F42" s="80">
        <v>2012700214.44999</v>
      </c>
      <c r="G42" s="80"/>
      <c r="H42" s="80"/>
      <c r="I42" s="80"/>
      <c r="J42" s="80"/>
      <c r="K42" s="80"/>
      <c r="L42" s="80"/>
      <c r="M42" s="80"/>
      <c r="N42" s="80"/>
      <c r="O42" s="80"/>
      <c r="P42" s="80"/>
      <c r="Q42" s="80"/>
      <c r="R42" s="80"/>
      <c r="T42" s="28" t="s">
        <v>996</v>
      </c>
    </row>
    <row r="43" spans="3:20" s="1" customFormat="1" ht="9" customHeight="1" x14ac:dyDescent="0.15"/>
    <row r="44" spans="3:20" s="1" customFormat="1" ht="14.45" customHeight="1" x14ac:dyDescent="0.15">
      <c r="C44" s="74" t="s">
        <v>997</v>
      </c>
      <c r="D44" s="74"/>
      <c r="F44" s="72">
        <v>2010540214.44999</v>
      </c>
      <c r="G44" s="72"/>
      <c r="H44" s="72"/>
      <c r="I44" s="72"/>
      <c r="J44" s="72"/>
      <c r="K44" s="72"/>
      <c r="L44" s="72"/>
      <c r="M44" s="72"/>
      <c r="N44" s="72"/>
      <c r="O44" s="72"/>
      <c r="P44" s="72"/>
      <c r="Q44" s="72"/>
      <c r="R44" s="72"/>
    </row>
    <row r="45" spans="3:20" s="1" customFormat="1" ht="7.5" customHeight="1" x14ac:dyDescent="0.15"/>
    <row r="46" spans="3:20" s="1" customFormat="1" ht="14.45" customHeight="1" x14ac:dyDescent="0.15">
      <c r="C46" s="74" t="s">
        <v>998</v>
      </c>
      <c r="D46" s="74"/>
      <c r="F46" s="72">
        <v>2160000</v>
      </c>
      <c r="G46" s="72"/>
      <c r="H46" s="72"/>
      <c r="I46" s="72"/>
      <c r="J46" s="72"/>
      <c r="K46" s="72"/>
      <c r="L46" s="72"/>
      <c r="M46" s="72"/>
      <c r="N46" s="72"/>
      <c r="O46" s="72"/>
      <c r="P46" s="72"/>
      <c r="Q46" s="72"/>
      <c r="R46" s="72"/>
    </row>
    <row r="47" spans="3:20" s="1" customFormat="1" ht="9" customHeight="1" x14ac:dyDescent="0.15"/>
    <row r="48" spans="3:20" s="1" customFormat="1" ht="14.45" customHeight="1" x14ac:dyDescent="0.15">
      <c r="C48" s="74" t="s">
        <v>999</v>
      </c>
      <c r="D48" s="74"/>
      <c r="F48" s="81" t="s">
        <v>91</v>
      </c>
      <c r="G48" s="81"/>
      <c r="H48" s="81"/>
      <c r="I48" s="81"/>
      <c r="J48" s="81"/>
      <c r="K48" s="81"/>
      <c r="L48" s="81"/>
      <c r="M48" s="81"/>
      <c r="N48" s="81"/>
      <c r="O48" s="81"/>
      <c r="P48" s="81"/>
      <c r="Q48" s="81"/>
      <c r="R48" s="81"/>
    </row>
    <row r="49" spans="3:20" s="1" customFormat="1" ht="7.9" customHeight="1" x14ac:dyDescent="0.15"/>
    <row r="50" spans="3:20" s="1" customFormat="1" ht="14.45" customHeight="1" x14ac:dyDescent="0.15">
      <c r="C50" s="74" t="s">
        <v>1000</v>
      </c>
      <c r="D50" s="74"/>
      <c r="F50" s="81" t="s">
        <v>91</v>
      </c>
      <c r="G50" s="81"/>
      <c r="H50" s="81"/>
      <c r="I50" s="81"/>
      <c r="J50" s="81"/>
      <c r="K50" s="81"/>
      <c r="L50" s="81"/>
      <c r="M50" s="81"/>
      <c r="N50" s="81"/>
      <c r="O50" s="81"/>
      <c r="P50" s="81"/>
      <c r="Q50" s="81"/>
      <c r="R50" s="81"/>
    </row>
    <row r="51" spans="3:20" s="1" customFormat="1" ht="22.9" customHeight="1" x14ac:dyDescent="0.15"/>
    <row r="52" spans="3:20" s="1" customFormat="1" ht="15.95" customHeight="1" x14ac:dyDescent="0.15">
      <c r="C52" s="63" t="s">
        <v>1002</v>
      </c>
      <c r="D52" s="63"/>
      <c r="F52" s="80">
        <v>15998785887.371401</v>
      </c>
      <c r="G52" s="80"/>
      <c r="H52" s="80"/>
      <c r="I52" s="80"/>
      <c r="J52" s="80"/>
      <c r="K52" s="80"/>
      <c r="L52" s="80"/>
      <c r="M52" s="80"/>
      <c r="N52" s="80"/>
      <c r="O52" s="80"/>
      <c r="P52" s="80"/>
      <c r="Q52" s="80"/>
      <c r="R52" s="80"/>
      <c r="T52" s="28" t="s">
        <v>1001</v>
      </c>
    </row>
    <row r="53" spans="3:20" s="1" customFormat="1" ht="8.4499999999999993" customHeight="1" x14ac:dyDescent="0.15"/>
    <row r="54" spans="3:20" s="1" customFormat="1" ht="14.85" customHeight="1" x14ac:dyDescent="0.15">
      <c r="C54" s="74" t="s">
        <v>1003</v>
      </c>
      <c r="D54" s="74"/>
      <c r="F54" s="72">
        <v>15248667119.840099</v>
      </c>
      <c r="G54" s="72"/>
      <c r="H54" s="72"/>
      <c r="I54" s="72"/>
      <c r="J54" s="72"/>
      <c r="K54" s="72"/>
      <c r="L54" s="72"/>
      <c r="M54" s="72"/>
      <c r="N54" s="72"/>
      <c r="O54" s="72"/>
      <c r="P54" s="72"/>
      <c r="Q54" s="72"/>
      <c r="R54" s="72"/>
    </row>
    <row r="55" spans="3:20" s="1" customFormat="1" ht="7.5" customHeight="1" x14ac:dyDescent="0.15"/>
    <row r="56" spans="3:20" s="1" customFormat="1" ht="14.85" customHeight="1" x14ac:dyDescent="0.15">
      <c r="C56" s="74" t="s">
        <v>1004</v>
      </c>
      <c r="D56" s="74"/>
      <c r="F56" s="72">
        <v>91424509.591275007</v>
      </c>
      <c r="G56" s="72"/>
      <c r="H56" s="72"/>
      <c r="I56" s="72"/>
      <c r="J56" s="72"/>
      <c r="K56" s="72"/>
      <c r="L56" s="72"/>
      <c r="M56" s="72"/>
      <c r="N56" s="72"/>
      <c r="O56" s="72"/>
      <c r="P56" s="72"/>
      <c r="Q56" s="72"/>
      <c r="R56" s="72"/>
    </row>
    <row r="57" spans="3:20" s="1" customFormat="1" ht="7.5" customHeight="1" x14ac:dyDescent="0.15"/>
    <row r="58" spans="3:20" s="1" customFormat="1" ht="14.85" customHeight="1" x14ac:dyDescent="0.15">
      <c r="C58" s="74" t="s">
        <v>1005</v>
      </c>
      <c r="D58" s="74"/>
      <c r="F58" s="72">
        <v>658694257.94000006</v>
      </c>
      <c r="G58" s="72"/>
      <c r="H58" s="72"/>
      <c r="I58" s="72"/>
      <c r="J58" s="72"/>
      <c r="K58" s="72"/>
      <c r="L58" s="72"/>
      <c r="M58" s="72"/>
      <c r="N58" s="72"/>
      <c r="O58" s="72"/>
      <c r="P58" s="72"/>
      <c r="Q58" s="72"/>
      <c r="R58" s="72"/>
    </row>
    <row r="59" spans="3:20" s="1" customFormat="1" ht="7.5" customHeight="1" x14ac:dyDescent="0.15"/>
    <row r="60" spans="3:20" s="1" customFormat="1" ht="14.85" customHeight="1" x14ac:dyDescent="0.15">
      <c r="C60" s="74" t="s">
        <v>1000</v>
      </c>
      <c r="D60" s="74"/>
      <c r="F60" s="81" t="s">
        <v>91</v>
      </c>
      <c r="G60" s="81"/>
      <c r="H60" s="81"/>
      <c r="I60" s="81"/>
      <c r="J60" s="81"/>
      <c r="K60" s="81"/>
      <c r="L60" s="81"/>
      <c r="M60" s="81"/>
      <c r="N60" s="81"/>
      <c r="O60" s="81"/>
      <c r="P60" s="81"/>
      <c r="Q60" s="81"/>
      <c r="R60" s="81"/>
    </row>
    <row r="61" spans="3:20" s="1" customFormat="1" ht="70.900000000000006" customHeight="1" x14ac:dyDescent="0.15"/>
    <row r="62" spans="3:20" s="1" customFormat="1" ht="14.45" customHeight="1" x14ac:dyDescent="0.15">
      <c r="C62" s="63" t="s">
        <v>1006</v>
      </c>
      <c r="D62" s="63"/>
      <c r="F62" s="72">
        <v>216900000</v>
      </c>
      <c r="G62" s="72"/>
      <c r="H62" s="72"/>
      <c r="I62" s="72"/>
      <c r="J62" s="72"/>
      <c r="K62" s="72"/>
      <c r="L62" s="72"/>
      <c r="M62" s="72"/>
      <c r="N62" s="72"/>
      <c r="O62" s="72"/>
      <c r="P62" s="72"/>
      <c r="Q62" s="72"/>
      <c r="R62" s="72"/>
    </row>
    <row r="63" spans="3:20" s="1" customFormat="1" ht="6.95" customHeight="1" x14ac:dyDescent="0.15"/>
    <row r="64" spans="3:20" s="1" customFormat="1" ht="15.95" customHeight="1" x14ac:dyDescent="0.15">
      <c r="C64" s="63" t="s">
        <v>1007</v>
      </c>
      <c r="D64" s="63"/>
      <c r="F64" s="72">
        <v>92431419.107037693</v>
      </c>
      <c r="G64" s="72"/>
      <c r="H64" s="72"/>
      <c r="I64" s="72"/>
      <c r="J64" s="72"/>
      <c r="K64" s="72"/>
      <c r="L64" s="72"/>
      <c r="M64" s="72"/>
      <c r="N64" s="72"/>
      <c r="O64" s="72"/>
      <c r="P64" s="72"/>
      <c r="Q64" s="72"/>
      <c r="R64" s="72"/>
    </row>
    <row r="65" spans="3:20" s="1" customFormat="1" ht="10.7" customHeight="1" x14ac:dyDescent="0.15"/>
    <row r="66" spans="3:20" s="1" customFormat="1" ht="14.45" customHeight="1" x14ac:dyDescent="0.15">
      <c r="C66" s="63" t="s">
        <v>1008</v>
      </c>
      <c r="D66" s="63"/>
      <c r="F66" s="72">
        <v>11500000000</v>
      </c>
      <c r="G66" s="72"/>
      <c r="H66" s="72"/>
      <c r="I66" s="72"/>
      <c r="J66" s="72"/>
      <c r="K66" s="72"/>
      <c r="L66" s="72"/>
      <c r="M66" s="72"/>
      <c r="N66" s="72"/>
      <c r="O66" s="72"/>
      <c r="P66" s="72"/>
      <c r="Q66" s="72"/>
      <c r="R66" s="72"/>
      <c r="T66" s="84" t="s">
        <v>1009</v>
      </c>
    </row>
    <row r="67" spans="3:20" s="1" customFormat="1" ht="2.1" customHeight="1" x14ac:dyDescent="0.15">
      <c r="T67" s="84"/>
    </row>
    <row r="68" spans="3:20" s="1" customFormat="1" ht="12.2" customHeight="1" x14ac:dyDescent="0.15"/>
    <row r="69" spans="3:20" s="1" customFormat="1" ht="14.45" customHeight="1" x14ac:dyDescent="0.15">
      <c r="C69" s="63" t="s">
        <v>1010</v>
      </c>
      <c r="D69" s="63"/>
      <c r="F69" s="72">
        <v>6202154682.7143602</v>
      </c>
      <c r="G69" s="72"/>
      <c r="H69" s="72"/>
      <c r="I69" s="72"/>
      <c r="J69" s="72"/>
      <c r="K69" s="72"/>
      <c r="L69" s="72"/>
      <c r="M69" s="72"/>
      <c r="N69" s="72"/>
      <c r="O69" s="72"/>
      <c r="P69" s="72"/>
      <c r="Q69" s="72"/>
      <c r="R69" s="72"/>
    </row>
    <row r="70" spans="3:20" s="1" customFormat="1" ht="12.2" customHeight="1" x14ac:dyDescent="0.15"/>
    <row r="71" spans="3:20" s="1" customFormat="1" ht="14.85" customHeight="1" x14ac:dyDescent="0.15">
      <c r="C71" s="3" t="s">
        <v>1011</v>
      </c>
      <c r="H71" s="78" t="s">
        <v>970</v>
      </c>
      <c r="I71" s="78"/>
      <c r="J71" s="78"/>
      <c r="K71" s="78"/>
      <c r="L71" s="78"/>
      <c r="M71" s="78"/>
      <c r="N71" s="78"/>
      <c r="O71" s="78"/>
      <c r="P71" s="78"/>
      <c r="Q71" s="78"/>
      <c r="R71" s="78"/>
    </row>
    <row r="72" spans="3:20" s="1" customFormat="1" ht="14.45" customHeight="1" x14ac:dyDescent="0.15"/>
    <row r="73" spans="3:20" s="1" customFormat="1" ht="19.7" customHeight="1" x14ac:dyDescent="0.15">
      <c r="C73" s="58" t="s">
        <v>1012</v>
      </c>
      <c r="D73" s="58"/>
      <c r="E73" s="58"/>
      <c r="F73" s="58"/>
      <c r="G73" s="58"/>
      <c r="H73" s="58"/>
      <c r="I73" s="58"/>
      <c r="J73" s="58"/>
      <c r="K73" s="58"/>
      <c r="L73" s="58"/>
      <c r="M73" s="58"/>
      <c r="N73" s="58"/>
      <c r="O73" s="58"/>
      <c r="P73" s="58"/>
      <c r="Q73" s="58"/>
      <c r="R73" s="58"/>
      <c r="S73" s="58"/>
    </row>
    <row r="74" spans="3:20" s="1" customFormat="1" ht="7.5" customHeight="1" x14ac:dyDescent="0.15"/>
    <row r="75" spans="3:20" s="1" customFormat="1" ht="14.85" customHeight="1" x14ac:dyDescent="0.15">
      <c r="C75" s="63" t="s">
        <v>1013</v>
      </c>
      <c r="D75" s="63"/>
      <c r="F75" s="72">
        <v>1423394163.29128</v>
      </c>
      <c r="G75" s="72"/>
      <c r="H75" s="72"/>
      <c r="I75" s="72"/>
      <c r="J75" s="72"/>
      <c r="K75" s="72"/>
      <c r="L75" s="72"/>
      <c r="M75" s="72"/>
      <c r="N75" s="72"/>
      <c r="O75" s="72"/>
      <c r="P75" s="72"/>
      <c r="Q75" s="72"/>
      <c r="R75" s="72"/>
    </row>
    <row r="76" spans="3:20" s="1" customFormat="1" ht="7.9" customHeight="1" x14ac:dyDescent="0.15"/>
    <row r="77" spans="3:20" s="1" customFormat="1" ht="14.85" customHeight="1" x14ac:dyDescent="0.15">
      <c r="C77" s="63" t="s">
        <v>1014</v>
      </c>
      <c r="D77" s="63"/>
      <c r="F77" s="72">
        <v>-9837033.4919440504</v>
      </c>
      <c r="G77" s="72"/>
      <c r="H77" s="72"/>
      <c r="I77" s="72"/>
      <c r="J77" s="72"/>
      <c r="K77" s="72"/>
      <c r="L77" s="72"/>
      <c r="M77" s="72"/>
      <c r="N77" s="72"/>
      <c r="O77" s="72"/>
      <c r="P77" s="72"/>
      <c r="Q77" s="72"/>
      <c r="R77" s="72"/>
      <c r="T77" s="28" t="s">
        <v>1015</v>
      </c>
    </row>
    <row r="78" spans="3:20" s="1" customFormat="1" ht="7.5" customHeight="1" x14ac:dyDescent="0.15"/>
    <row r="79" spans="3:20" s="1" customFormat="1" ht="14.85" customHeight="1" x14ac:dyDescent="0.15">
      <c r="C79" s="63" t="s">
        <v>1016</v>
      </c>
      <c r="D79" s="63"/>
      <c r="F79" s="82">
        <v>1413557129.79933</v>
      </c>
      <c r="G79" s="82"/>
      <c r="H79" s="82"/>
      <c r="I79" s="82"/>
      <c r="J79" s="82"/>
      <c r="K79" s="82"/>
      <c r="L79" s="82"/>
      <c r="M79" s="82"/>
      <c r="N79" s="82"/>
      <c r="O79" s="82"/>
      <c r="P79" s="82"/>
      <c r="Q79" s="82"/>
      <c r="R79" s="82"/>
    </row>
    <row r="80" spans="3:20" s="1" customFormat="1" ht="6.95" customHeight="1" x14ac:dyDescent="0.15"/>
    <row r="81" spans="3:19" s="1" customFormat="1" ht="14.85" customHeight="1" x14ac:dyDescent="0.15">
      <c r="C81" s="3" t="s">
        <v>1017</v>
      </c>
      <c r="H81" s="78" t="s">
        <v>970</v>
      </c>
      <c r="I81" s="78"/>
      <c r="J81" s="78"/>
      <c r="K81" s="78"/>
      <c r="L81" s="78"/>
      <c r="M81" s="78"/>
      <c r="N81" s="78"/>
      <c r="O81" s="78"/>
      <c r="P81" s="78"/>
      <c r="Q81" s="78"/>
      <c r="R81" s="78"/>
    </row>
    <row r="82" spans="3:19" s="1" customFormat="1" ht="5.85" customHeight="1" x14ac:dyDescent="0.15"/>
    <row r="83" spans="3:19" s="1" customFormat="1" ht="6.4" customHeight="1" x14ac:dyDescent="0.15">
      <c r="C83" s="55"/>
      <c r="D83" s="55"/>
      <c r="E83" s="55"/>
      <c r="F83" s="55"/>
      <c r="G83" s="55"/>
      <c r="H83" s="55"/>
      <c r="I83" s="55"/>
      <c r="J83" s="55"/>
      <c r="K83" s="55"/>
      <c r="L83" s="55"/>
      <c r="M83" s="55"/>
      <c r="N83" s="55"/>
      <c r="O83" s="55"/>
      <c r="P83" s="55"/>
      <c r="Q83" s="55"/>
      <c r="R83" s="55"/>
      <c r="S83" s="55"/>
    </row>
    <row r="84" spans="3:19" s="1" customFormat="1" ht="7.9" customHeight="1" x14ac:dyDescent="0.15"/>
    <row r="85" spans="3:19" s="1" customFormat="1" ht="14.85" customHeight="1" x14ac:dyDescent="0.15">
      <c r="C85" s="63" t="s">
        <v>1018</v>
      </c>
      <c r="D85" s="63"/>
      <c r="F85" s="72">
        <v>91424509.591275007</v>
      </c>
      <c r="G85" s="72"/>
      <c r="H85" s="72"/>
      <c r="I85" s="72"/>
      <c r="J85" s="72"/>
      <c r="K85" s="72"/>
      <c r="L85" s="72"/>
      <c r="M85" s="72"/>
      <c r="N85" s="72"/>
      <c r="O85" s="72"/>
      <c r="P85" s="72"/>
      <c r="Q85" s="72"/>
      <c r="R85" s="72"/>
    </row>
    <row r="86" spans="3:19" s="1" customFormat="1" ht="7.5" customHeight="1" x14ac:dyDescent="0.15"/>
    <row r="87" spans="3:19" s="1" customFormat="1" ht="14.85" customHeight="1" x14ac:dyDescent="0.15">
      <c r="C87" s="63" t="s">
        <v>1019</v>
      </c>
      <c r="D87" s="63"/>
      <c r="F87" s="76"/>
      <c r="G87" s="76"/>
      <c r="H87" s="72">
        <v>2000000</v>
      </c>
      <c r="I87" s="72"/>
      <c r="J87" s="72"/>
      <c r="K87" s="72"/>
      <c r="L87" s="72"/>
      <c r="M87" s="72"/>
      <c r="N87" s="72"/>
      <c r="O87" s="72"/>
      <c r="P87" s="72"/>
      <c r="Q87" s="72"/>
      <c r="R87" s="72"/>
      <c r="S87" s="72"/>
    </row>
    <row r="88" spans="3:19" s="1" customFormat="1" ht="7.5" customHeight="1" x14ac:dyDescent="0.15"/>
    <row r="89" spans="3:19" s="1" customFormat="1" ht="14.85" customHeight="1" x14ac:dyDescent="0.15">
      <c r="C89" s="63" t="s">
        <v>1020</v>
      </c>
      <c r="D89" s="63"/>
      <c r="E89" s="63"/>
      <c r="F89" s="63"/>
      <c r="G89" s="63"/>
      <c r="H89" s="63"/>
      <c r="I89" s="63"/>
      <c r="J89" s="63"/>
      <c r="K89" s="76"/>
      <c r="L89" s="76"/>
      <c r="M89" s="76"/>
      <c r="N89" s="76"/>
      <c r="O89" s="72">
        <v>89424509.591275007</v>
      </c>
      <c r="P89" s="72"/>
      <c r="Q89" s="72"/>
      <c r="R89" s="72"/>
    </row>
    <row r="90" spans="3:19" s="1" customFormat="1" ht="29.85" customHeight="1" x14ac:dyDescent="0.15"/>
  </sheetData>
  <mergeCells count="86">
    <mergeCell ref="K89:N89"/>
    <mergeCell ref="O89:R89"/>
    <mergeCell ref="T24:T26"/>
    <mergeCell ref="T35:T37"/>
    <mergeCell ref="T66:T67"/>
    <mergeCell ref="F79:R79"/>
    <mergeCell ref="F85:R85"/>
    <mergeCell ref="F87:G87"/>
    <mergeCell ref="G34:R34"/>
    <mergeCell ref="G35:R35"/>
    <mergeCell ref="G36:R36"/>
    <mergeCell ref="G37:R37"/>
    <mergeCell ref="G38:R38"/>
    <mergeCell ref="H71:R71"/>
    <mergeCell ref="H81:R81"/>
    <mergeCell ref="H87:S87"/>
    <mergeCell ref="F64:R64"/>
    <mergeCell ref="F66:R66"/>
    <mergeCell ref="F69:R69"/>
    <mergeCell ref="F75:R75"/>
    <mergeCell ref="F77:R77"/>
    <mergeCell ref="F54:R54"/>
    <mergeCell ref="F56:R56"/>
    <mergeCell ref="F58:R58"/>
    <mergeCell ref="F60:R60"/>
    <mergeCell ref="F62:R62"/>
    <mergeCell ref="C83:S83"/>
    <mergeCell ref="C85:D85"/>
    <mergeCell ref="C87:D87"/>
    <mergeCell ref="C89:J89"/>
    <mergeCell ref="D3:Q4"/>
    <mergeCell ref="D34:F34"/>
    <mergeCell ref="D35:F35"/>
    <mergeCell ref="D36:F36"/>
    <mergeCell ref="D37:F37"/>
    <mergeCell ref="D38:F38"/>
    <mergeCell ref="E22:R22"/>
    <mergeCell ref="E23:R23"/>
    <mergeCell ref="E25:R25"/>
    <mergeCell ref="E26:R26"/>
    <mergeCell ref="F10:R10"/>
    <mergeCell ref="F12:R12"/>
    <mergeCell ref="C73:S73"/>
    <mergeCell ref="C75:D75"/>
    <mergeCell ref="C77:D77"/>
    <mergeCell ref="C79:D79"/>
    <mergeCell ref="C8:S8"/>
    <mergeCell ref="F14:R14"/>
    <mergeCell ref="F16:R16"/>
    <mergeCell ref="F18:R18"/>
    <mergeCell ref="F30:R30"/>
    <mergeCell ref="F32:R32"/>
    <mergeCell ref="F42:R42"/>
    <mergeCell ref="F44:R44"/>
    <mergeCell ref="F46:R46"/>
    <mergeCell ref="F48:R48"/>
    <mergeCell ref="F50:R50"/>
    <mergeCell ref="F52:R52"/>
    <mergeCell ref="C60:D60"/>
    <mergeCell ref="C62:D62"/>
    <mergeCell ref="C64:D64"/>
    <mergeCell ref="C66:D66"/>
    <mergeCell ref="C69:D69"/>
    <mergeCell ref="C50:D50"/>
    <mergeCell ref="C52:D52"/>
    <mergeCell ref="C54:D54"/>
    <mergeCell ref="C56:D56"/>
    <mergeCell ref="C58:D58"/>
    <mergeCell ref="C42:D42"/>
    <mergeCell ref="C44:D44"/>
    <mergeCell ref="C46:D46"/>
    <mergeCell ref="C48:D48"/>
    <mergeCell ref="C5:S5"/>
    <mergeCell ref="J24:R24"/>
    <mergeCell ref="C24:H24"/>
    <mergeCell ref="C28:S28"/>
    <mergeCell ref="C30:D30"/>
    <mergeCell ref="C32:D32"/>
    <mergeCell ref="C40:S40"/>
    <mergeCell ref="B20:R20"/>
    <mergeCell ref="C1:C3"/>
    <mergeCell ref="C10:D10"/>
    <mergeCell ref="C12:D12"/>
    <mergeCell ref="C14:D14"/>
    <mergeCell ref="C16:D16"/>
    <mergeCell ref="C18:D18"/>
  </mergeCells>
  <pageMargins left="0.7" right="0.7" top="0.75" bottom="0.75" header="0.3" footer="0.3"/>
  <pageSetup paperSize="9" scale="97" orientation="portrait" r:id="rId1"/>
  <headerFooter alignWithMargins="0">
    <oddFooter>&amp;R&amp;1#&amp;"Calibri"&amp;10&amp;K0000FFClassification : Internal</oddFooter>
  </headerFooter>
  <rowBreaks count="1" manualBreakCount="1">
    <brk id="39"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55"/>
  <sheetViews>
    <sheetView zoomScaleNormal="100" workbookViewId="0"/>
  </sheetViews>
  <sheetFormatPr defaultRowHeight="15" x14ac:dyDescent="0.2"/>
  <cols>
    <col min="1" max="1" width="0.42578125" customWidth="1"/>
    <col min="2" max="2" width="17.28515625" customWidth="1"/>
    <col min="3" max="3" width="14.85546875" customWidth="1"/>
    <col min="4" max="4" width="14.5703125" customWidth="1"/>
    <col min="5" max="6" width="14.7109375" customWidth="1"/>
    <col min="7" max="7" width="8.7109375" customWidth="1"/>
    <col min="8" max="8" width="20.7109375" customWidth="1"/>
    <col min="9" max="9" width="4.7109375" customWidth="1"/>
  </cols>
  <sheetData>
    <row r="1" spans="2:7" s="1" customFormat="1" ht="9" customHeight="1" x14ac:dyDescent="0.15">
      <c r="B1" s="62"/>
    </row>
    <row r="2" spans="2:7" s="1" customFormat="1" ht="22.9" customHeight="1" x14ac:dyDescent="0.15">
      <c r="B2" s="62"/>
      <c r="D2" s="68" t="s">
        <v>908</v>
      </c>
      <c r="E2" s="68"/>
      <c r="F2" s="68"/>
      <c r="G2" s="68"/>
    </row>
    <row r="3" spans="2:7" s="1" customFormat="1" ht="5.85" customHeight="1" x14ac:dyDescent="0.15">
      <c r="B3" s="62"/>
    </row>
    <row r="4" spans="2:7" s="1" customFormat="1" ht="34.15" customHeight="1" x14ac:dyDescent="0.15">
      <c r="B4" s="64" t="s">
        <v>1053</v>
      </c>
      <c r="C4" s="64"/>
      <c r="D4" s="64"/>
      <c r="E4" s="64"/>
      <c r="F4" s="64"/>
    </row>
    <row r="5" spans="2:7" s="1" customFormat="1" ht="6.95" customHeight="1" x14ac:dyDescent="0.15"/>
    <row r="6" spans="2:7" s="1" customFormat="1" ht="21.95" customHeight="1" x14ac:dyDescent="0.15">
      <c r="B6" s="57" t="s">
        <v>1054</v>
      </c>
      <c r="C6" s="4">
        <v>44681</v>
      </c>
    </row>
    <row r="7" spans="2:7" s="1" customFormat="1" ht="2.1" customHeight="1" x14ac:dyDescent="0.15">
      <c r="B7" s="57"/>
    </row>
    <row r="8" spans="2:7" s="1" customFormat="1" ht="5.25" customHeight="1" x14ac:dyDescent="0.15"/>
    <row r="9" spans="2:7" s="1" customFormat="1" ht="19.149999999999999" customHeight="1" x14ac:dyDescent="0.15">
      <c r="B9" s="73" t="s">
        <v>1055</v>
      </c>
      <c r="C9" s="73"/>
      <c r="D9" s="73"/>
      <c r="E9" s="73"/>
      <c r="F9" s="73"/>
    </row>
    <row r="10" spans="2:7" s="1" customFormat="1" ht="5.25" customHeight="1" x14ac:dyDescent="0.15"/>
    <row r="11" spans="2:7" s="1" customFormat="1" ht="18.2" customHeight="1" x14ac:dyDescent="0.15">
      <c r="B11" s="84" t="s">
        <v>1056</v>
      </c>
      <c r="C11" s="84"/>
      <c r="D11" s="84"/>
    </row>
    <row r="12" spans="2:7" s="1" customFormat="1" ht="5.25" customHeight="1" x14ac:dyDescent="0.15"/>
    <row r="13" spans="2:7" s="1" customFormat="1" ht="17.100000000000001" customHeight="1" x14ac:dyDescent="0.2">
      <c r="B13" s="85" t="s">
        <v>1021</v>
      </c>
      <c r="C13" s="85"/>
      <c r="D13" s="85"/>
      <c r="E13" s="85"/>
      <c r="F13" s="88">
        <v>15248667119.840099</v>
      </c>
      <c r="G13" s="88"/>
    </row>
    <row r="14" spans="2:7" s="1" customFormat="1" ht="17.100000000000001" customHeight="1" x14ac:dyDescent="0.2">
      <c r="B14" s="86" t="s">
        <v>1022</v>
      </c>
      <c r="C14" s="86"/>
      <c r="D14" s="86"/>
      <c r="E14" s="86"/>
      <c r="F14" s="89">
        <v>15248667119.840099</v>
      </c>
      <c r="G14" s="89"/>
    </row>
    <row r="15" spans="2:7" s="1" customFormat="1" ht="17.100000000000001" customHeight="1" x14ac:dyDescent="0.2">
      <c r="B15" s="86" t="s">
        <v>1023</v>
      </c>
      <c r="C15" s="86"/>
      <c r="D15" s="86"/>
      <c r="E15" s="86"/>
      <c r="F15" s="89">
        <v>2010540214.44999</v>
      </c>
      <c r="G15" s="89"/>
    </row>
    <row r="16" spans="2:7" s="1" customFormat="1" ht="17.100000000000001" customHeight="1" x14ac:dyDescent="0.2">
      <c r="B16" s="86" t="s">
        <v>456</v>
      </c>
      <c r="C16" s="86"/>
      <c r="D16" s="86"/>
      <c r="E16" s="86"/>
      <c r="F16" s="90">
        <v>107220</v>
      </c>
      <c r="G16" s="90"/>
    </row>
    <row r="17" spans="2:7" s="1" customFormat="1" ht="17.100000000000001" customHeight="1" x14ac:dyDescent="0.2">
      <c r="B17" s="86" t="s">
        <v>1024</v>
      </c>
      <c r="C17" s="86"/>
      <c r="D17" s="86"/>
      <c r="E17" s="86"/>
      <c r="F17" s="90">
        <v>223925</v>
      </c>
      <c r="G17" s="90"/>
    </row>
    <row r="18" spans="2:7" s="1" customFormat="1" ht="17.100000000000001" customHeight="1" x14ac:dyDescent="0.2">
      <c r="B18" s="86" t="s">
        <v>1025</v>
      </c>
      <c r="C18" s="86"/>
      <c r="D18" s="86"/>
      <c r="E18" s="86"/>
      <c r="F18" s="90">
        <v>142218.49580152999</v>
      </c>
      <c r="G18" s="90"/>
    </row>
    <row r="19" spans="2:7" s="1" customFormat="1" ht="17.100000000000001" customHeight="1" x14ac:dyDescent="0.2">
      <c r="B19" s="86" t="s">
        <v>1026</v>
      </c>
      <c r="C19" s="86"/>
      <c r="D19" s="86"/>
      <c r="E19" s="86"/>
      <c r="F19" s="90">
        <v>68097.207189192894</v>
      </c>
      <c r="G19" s="90"/>
    </row>
    <row r="20" spans="2:7" s="1" customFormat="1" ht="17.100000000000001" customHeight="1" x14ac:dyDescent="0.2">
      <c r="B20" s="86" t="s">
        <v>1027</v>
      </c>
      <c r="C20" s="86"/>
      <c r="D20" s="86"/>
      <c r="E20" s="86"/>
      <c r="F20" s="91">
        <v>0.51782078322397196</v>
      </c>
      <c r="G20" s="91"/>
    </row>
    <row r="21" spans="2:7" s="1" customFormat="1" ht="17.100000000000001" customHeight="1" x14ac:dyDescent="0.2">
      <c r="B21" s="86" t="s">
        <v>1028</v>
      </c>
      <c r="C21" s="86"/>
      <c r="D21" s="86"/>
      <c r="E21" s="86"/>
      <c r="F21" s="89">
        <v>3.9067972841390599</v>
      </c>
      <c r="G21" s="89"/>
    </row>
    <row r="22" spans="2:7" s="1" customFormat="1" ht="17.100000000000001" customHeight="1" x14ac:dyDescent="0.2">
      <c r="B22" s="86" t="s">
        <v>1029</v>
      </c>
      <c r="C22" s="86"/>
      <c r="D22" s="86"/>
      <c r="E22" s="86"/>
      <c r="F22" s="89">
        <v>14.920078940073299</v>
      </c>
      <c r="G22" s="89"/>
    </row>
    <row r="23" spans="2:7" s="1" customFormat="1" ht="17.100000000000001" customHeight="1" x14ac:dyDescent="0.2">
      <c r="B23" s="86" t="s">
        <v>1030</v>
      </c>
      <c r="C23" s="86"/>
      <c r="D23" s="86"/>
      <c r="E23" s="86"/>
      <c r="F23" s="89">
        <v>18.826859475657699</v>
      </c>
      <c r="G23" s="89"/>
    </row>
    <row r="24" spans="2:7" s="1" customFormat="1" ht="17.100000000000001" customHeight="1" x14ac:dyDescent="0.2">
      <c r="B24" s="86" t="s">
        <v>1031</v>
      </c>
      <c r="C24" s="86"/>
      <c r="D24" s="86"/>
      <c r="E24" s="86"/>
      <c r="F24" s="91">
        <v>0.83451076490766296</v>
      </c>
      <c r="G24" s="91"/>
    </row>
    <row r="25" spans="2:7" s="1" customFormat="1" ht="17.100000000000001" customHeight="1" x14ac:dyDescent="0.2">
      <c r="B25" s="86" t="s">
        <v>1032</v>
      </c>
      <c r="C25" s="86"/>
      <c r="D25" s="86"/>
      <c r="E25" s="86"/>
      <c r="F25" s="91">
        <v>0.16548923509233801</v>
      </c>
      <c r="G25" s="91"/>
    </row>
    <row r="26" spans="2:7" s="1" customFormat="1" ht="17.100000000000001" customHeight="1" x14ac:dyDescent="0.2">
      <c r="B26" s="86" t="s">
        <v>1033</v>
      </c>
      <c r="C26" s="86"/>
      <c r="D26" s="86"/>
      <c r="E26" s="86"/>
      <c r="F26" s="91">
        <v>1.65882465312833E-2</v>
      </c>
      <c r="G26" s="91"/>
    </row>
    <row r="27" spans="2:7" s="1" customFormat="1" ht="17.100000000000001" customHeight="1" x14ac:dyDescent="0.2">
      <c r="B27" s="86" t="s">
        <v>1034</v>
      </c>
      <c r="C27" s="86"/>
      <c r="D27" s="86"/>
      <c r="E27" s="86"/>
      <c r="F27" s="91">
        <v>1.7018677799182001E-2</v>
      </c>
      <c r="G27" s="91"/>
    </row>
    <row r="28" spans="2:7" s="1" customFormat="1" ht="17.100000000000001" customHeight="1" x14ac:dyDescent="0.2">
      <c r="B28" s="86" t="s">
        <v>1035</v>
      </c>
      <c r="C28" s="86"/>
      <c r="D28" s="86"/>
      <c r="E28" s="86"/>
      <c r="F28" s="91">
        <v>1.44177154607042E-2</v>
      </c>
      <c r="G28" s="91"/>
    </row>
    <row r="29" spans="2:7" s="1" customFormat="1" ht="17.100000000000001" customHeight="1" x14ac:dyDescent="0.2">
      <c r="B29" s="86" t="s">
        <v>1036</v>
      </c>
      <c r="C29" s="86"/>
      <c r="D29" s="86"/>
      <c r="E29" s="86"/>
      <c r="F29" s="89">
        <v>7.7680548661507096</v>
      </c>
      <c r="G29" s="89"/>
    </row>
    <row r="30" spans="2:7" s="1" customFormat="1" ht="17.100000000000001" customHeight="1" x14ac:dyDescent="0.2">
      <c r="B30" s="87" t="s">
        <v>1037</v>
      </c>
      <c r="C30" s="87"/>
      <c r="D30" s="87"/>
      <c r="E30" s="87"/>
      <c r="F30" s="92">
        <v>6.7024431269487499</v>
      </c>
      <c r="G30" s="92"/>
    </row>
    <row r="31" spans="2:7" s="1" customFormat="1" ht="5.25" customHeight="1" x14ac:dyDescent="0.15"/>
    <row r="32" spans="2:7" s="1" customFormat="1" ht="19.149999999999999" customHeight="1" x14ac:dyDescent="0.15">
      <c r="B32" s="73" t="s">
        <v>1057</v>
      </c>
      <c r="C32" s="73"/>
      <c r="D32" s="73"/>
      <c r="E32" s="73"/>
      <c r="F32" s="73"/>
      <c r="G32" s="73"/>
    </row>
    <row r="33" spans="2:8" s="1" customFormat="1" ht="5.25" customHeight="1" x14ac:dyDescent="0.15"/>
    <row r="34" spans="2:8" s="1" customFormat="1" ht="19.7" customHeight="1" x14ac:dyDescent="0.2">
      <c r="B34" s="86" t="s">
        <v>1038</v>
      </c>
      <c r="C34" s="86"/>
      <c r="D34" s="86"/>
      <c r="E34" s="86"/>
      <c r="F34" s="90">
        <v>658694257.94000006</v>
      </c>
      <c r="G34" s="90"/>
    </row>
    <row r="35" spans="2:8" s="1" customFormat="1" ht="5.25" customHeight="1" x14ac:dyDescent="0.15"/>
    <row r="36" spans="2:8" s="1" customFormat="1" ht="19.149999999999999" customHeight="1" x14ac:dyDescent="0.15">
      <c r="B36" s="73" t="s">
        <v>1058</v>
      </c>
      <c r="C36" s="73"/>
      <c r="D36" s="73"/>
      <c r="E36" s="73"/>
      <c r="F36" s="73"/>
      <c r="G36" s="73"/>
    </row>
    <row r="37" spans="2:8" s="1" customFormat="1" ht="5.25" customHeight="1" x14ac:dyDescent="0.15"/>
    <row r="38" spans="2:8" s="1" customFormat="1" ht="13.35" customHeight="1" x14ac:dyDescent="0.15">
      <c r="B38" s="29"/>
      <c r="C38" s="30" t="s">
        <v>1039</v>
      </c>
      <c r="D38" s="30" t="s">
        <v>1039</v>
      </c>
      <c r="E38" s="30" t="s">
        <v>1039</v>
      </c>
      <c r="F38" s="30" t="s">
        <v>1039</v>
      </c>
      <c r="G38" s="30" t="s">
        <v>1039</v>
      </c>
      <c r="H38" s="30" t="s">
        <v>1039</v>
      </c>
    </row>
    <row r="39" spans="2:8" s="1" customFormat="1" ht="10.7" customHeight="1" x14ac:dyDescent="0.15">
      <c r="B39" s="31" t="s">
        <v>913</v>
      </c>
      <c r="C39" s="32" t="s">
        <v>1040</v>
      </c>
      <c r="D39" s="32" t="s">
        <v>1040</v>
      </c>
      <c r="E39" s="32" t="s">
        <v>1040</v>
      </c>
      <c r="F39" s="32" t="s">
        <v>1040</v>
      </c>
      <c r="G39" s="32" t="s">
        <v>1041</v>
      </c>
      <c r="H39" s="32" t="s">
        <v>1041</v>
      </c>
    </row>
    <row r="40" spans="2:8" s="1" customFormat="1" ht="14.45" customHeight="1" x14ac:dyDescent="0.15">
      <c r="B40" s="33" t="s">
        <v>10</v>
      </c>
      <c r="C40" s="12" t="s">
        <v>1042</v>
      </c>
      <c r="D40" s="12" t="s">
        <v>1042</v>
      </c>
      <c r="E40" s="12" t="s">
        <v>1042</v>
      </c>
      <c r="F40" s="12" t="s">
        <v>1042</v>
      </c>
      <c r="G40" s="12" t="s">
        <v>1042</v>
      </c>
      <c r="H40" s="12" t="s">
        <v>1042</v>
      </c>
    </row>
    <row r="41" spans="2:8" s="1" customFormat="1" ht="12.75" customHeight="1" x14ac:dyDescent="0.15">
      <c r="B41" s="34" t="s">
        <v>912</v>
      </c>
      <c r="C41" s="35" t="s">
        <v>1043</v>
      </c>
      <c r="D41" s="35" t="s">
        <v>1043</v>
      </c>
      <c r="E41" s="35" t="s">
        <v>1043</v>
      </c>
      <c r="F41" s="35" t="s">
        <v>1043</v>
      </c>
      <c r="G41" s="35" t="s">
        <v>1044</v>
      </c>
      <c r="H41" s="35" t="s">
        <v>1044</v>
      </c>
    </row>
    <row r="42" spans="2:8" s="1" customFormat="1" ht="12.75" customHeight="1" x14ac:dyDescent="0.15">
      <c r="B42" s="33" t="s">
        <v>917</v>
      </c>
      <c r="C42" s="12" t="s">
        <v>1</v>
      </c>
      <c r="D42" s="12" t="s">
        <v>1</v>
      </c>
      <c r="E42" s="12" t="s">
        <v>1</v>
      </c>
      <c r="F42" s="12" t="s">
        <v>1</v>
      </c>
      <c r="G42" s="12" t="s">
        <v>1</v>
      </c>
      <c r="H42" s="12" t="s">
        <v>1</v>
      </c>
    </row>
    <row r="43" spans="2:8" s="1" customFormat="1" ht="12.75" customHeight="1" x14ac:dyDescent="0.15">
      <c r="B43" s="34" t="s">
        <v>1045</v>
      </c>
      <c r="C43" s="13">
        <v>5000000</v>
      </c>
      <c r="D43" s="13">
        <v>5000000</v>
      </c>
      <c r="E43" s="13">
        <v>10000000</v>
      </c>
      <c r="F43" s="13">
        <v>25000000</v>
      </c>
      <c r="G43" s="13">
        <v>11500000</v>
      </c>
      <c r="H43" s="13">
        <v>35000000</v>
      </c>
    </row>
    <row r="44" spans="2:8" s="1" customFormat="1" ht="12.75" customHeight="1" x14ac:dyDescent="0.15">
      <c r="B44" s="34" t="s">
        <v>915</v>
      </c>
      <c r="C44" s="14">
        <v>43483</v>
      </c>
      <c r="D44" s="14">
        <v>43497</v>
      </c>
      <c r="E44" s="14">
        <v>43489</v>
      </c>
      <c r="F44" s="14">
        <v>43490</v>
      </c>
      <c r="G44" s="14">
        <v>43928</v>
      </c>
      <c r="H44" s="14">
        <v>43955</v>
      </c>
    </row>
    <row r="45" spans="2:8" s="1" customFormat="1" ht="12.75" customHeight="1" x14ac:dyDescent="0.15">
      <c r="B45" s="34" t="s">
        <v>916</v>
      </c>
      <c r="C45" s="14">
        <v>46560</v>
      </c>
      <c r="D45" s="14">
        <v>46560</v>
      </c>
      <c r="E45" s="14">
        <v>46560</v>
      </c>
      <c r="F45" s="14">
        <v>46560</v>
      </c>
      <c r="G45" s="14">
        <v>46682</v>
      </c>
      <c r="H45" s="14">
        <v>46682</v>
      </c>
    </row>
    <row r="46" spans="2:8" s="1" customFormat="1" ht="12.75" customHeight="1" x14ac:dyDescent="0.15">
      <c r="B46" s="34" t="s">
        <v>918</v>
      </c>
      <c r="C46" s="12" t="s">
        <v>1046</v>
      </c>
      <c r="D46" s="12" t="s">
        <v>1046</v>
      </c>
      <c r="E46" s="12" t="s">
        <v>1046</v>
      </c>
      <c r="F46" s="12" t="s">
        <v>1046</v>
      </c>
      <c r="G46" s="12" t="s">
        <v>1046</v>
      </c>
      <c r="H46" s="12" t="s">
        <v>1046</v>
      </c>
    </row>
    <row r="47" spans="2:8" s="1" customFormat="1" ht="12.75" customHeight="1" x14ac:dyDescent="0.15">
      <c r="B47" s="33" t="s">
        <v>919</v>
      </c>
      <c r="C47" s="15">
        <v>8.0000000000000002E-3</v>
      </c>
      <c r="D47" s="15">
        <v>8.0000000000000002E-3</v>
      </c>
      <c r="E47" s="15">
        <v>8.0000000000000002E-3</v>
      </c>
      <c r="F47" s="15">
        <v>8.0000000000000002E-3</v>
      </c>
      <c r="G47" s="15">
        <v>0</v>
      </c>
      <c r="H47" s="15">
        <v>0</v>
      </c>
    </row>
    <row r="48" spans="2:8" s="1" customFormat="1" ht="12.2" customHeight="1" x14ac:dyDescent="0.15">
      <c r="B48" s="33" t="s">
        <v>1047</v>
      </c>
      <c r="C48" s="12" t="s">
        <v>1048</v>
      </c>
      <c r="D48" s="12" t="s">
        <v>1048</v>
      </c>
      <c r="E48" s="12" t="s">
        <v>1048</v>
      </c>
      <c r="F48" s="12" t="s">
        <v>1048</v>
      </c>
      <c r="G48" s="12" t="s">
        <v>1048</v>
      </c>
      <c r="H48" s="12" t="s">
        <v>1048</v>
      </c>
    </row>
    <row r="49" spans="2:8" s="1" customFormat="1" ht="10.7" customHeight="1" x14ac:dyDescent="0.15">
      <c r="B49" s="33" t="s">
        <v>1049</v>
      </c>
      <c r="C49" s="12" t="s">
        <v>1050</v>
      </c>
      <c r="D49" s="12" t="s">
        <v>1050</v>
      </c>
      <c r="E49" s="12" t="s">
        <v>1050</v>
      </c>
      <c r="F49" s="12" t="s">
        <v>1050</v>
      </c>
      <c r="G49" s="12" t="s">
        <v>1050</v>
      </c>
      <c r="H49" s="12" t="s">
        <v>1050</v>
      </c>
    </row>
    <row r="50" spans="2:8" s="1" customFormat="1" ht="14.85" customHeight="1" x14ac:dyDescent="0.15">
      <c r="B50" s="33" t="s">
        <v>1051</v>
      </c>
      <c r="C50" s="12" t="s">
        <v>1052</v>
      </c>
      <c r="D50" s="12" t="s">
        <v>1052</v>
      </c>
      <c r="E50" s="12" t="s">
        <v>1052</v>
      </c>
      <c r="F50" s="12" t="s">
        <v>1052</v>
      </c>
      <c r="G50" s="12" t="s">
        <v>1052</v>
      </c>
      <c r="H50" s="12" t="s">
        <v>1052</v>
      </c>
    </row>
    <row r="51" spans="2:8" s="1" customFormat="1" ht="26.1" customHeight="1" x14ac:dyDescent="0.15"/>
    <row r="52" spans="2:8" s="1" customFormat="1" ht="19.149999999999999" customHeight="1" x14ac:dyDescent="0.15">
      <c r="B52" s="73" t="s">
        <v>1059</v>
      </c>
      <c r="C52" s="73"/>
      <c r="D52" s="73"/>
      <c r="E52" s="73"/>
      <c r="F52" s="73"/>
      <c r="G52" s="73"/>
    </row>
    <row r="53" spans="2:8" s="1" customFormat="1" ht="5.25" customHeight="1" x14ac:dyDescent="0.15"/>
    <row r="54" spans="2:8" s="1" customFormat="1" ht="19.149999999999999" customHeight="1" x14ac:dyDescent="0.15">
      <c r="B54" s="8" t="s">
        <v>1060</v>
      </c>
    </row>
    <row r="55" spans="2:8" s="1" customFormat="1" ht="28.7" customHeight="1" x14ac:dyDescent="0.15"/>
  </sheetData>
  <mergeCells count="47">
    <mergeCell ref="F27:G27"/>
    <mergeCell ref="F28:G28"/>
    <mergeCell ref="F29:G29"/>
    <mergeCell ref="F30:G30"/>
    <mergeCell ref="F34:G34"/>
    <mergeCell ref="F22:G22"/>
    <mergeCell ref="F23:G23"/>
    <mergeCell ref="F24:G24"/>
    <mergeCell ref="F25:G25"/>
    <mergeCell ref="F26:G26"/>
    <mergeCell ref="B32:G32"/>
    <mergeCell ref="B34:E34"/>
    <mergeCell ref="B36:G36"/>
    <mergeCell ref="B4:F4"/>
    <mergeCell ref="B52:G52"/>
    <mergeCell ref="B6:B7"/>
    <mergeCell ref="B9:F9"/>
    <mergeCell ref="F13:G13"/>
    <mergeCell ref="F14:G14"/>
    <mergeCell ref="F15:G15"/>
    <mergeCell ref="F16:G16"/>
    <mergeCell ref="F17:G17"/>
    <mergeCell ref="F18:G18"/>
    <mergeCell ref="F19:G19"/>
    <mergeCell ref="F20:G20"/>
    <mergeCell ref="F21:G21"/>
    <mergeCell ref="B26:E26"/>
    <mergeCell ref="B27:E27"/>
    <mergeCell ref="B28:E28"/>
    <mergeCell ref="B29:E29"/>
    <mergeCell ref="B30:E30"/>
    <mergeCell ref="B21:E21"/>
    <mergeCell ref="B22:E22"/>
    <mergeCell ref="B23:E23"/>
    <mergeCell ref="B24:E24"/>
    <mergeCell ref="B25:E25"/>
    <mergeCell ref="B16:E16"/>
    <mergeCell ref="B17:E17"/>
    <mergeCell ref="B18:E18"/>
    <mergeCell ref="B19:E19"/>
    <mergeCell ref="B20:E20"/>
    <mergeCell ref="B1:B3"/>
    <mergeCell ref="B11:D11"/>
    <mergeCell ref="B13:E13"/>
    <mergeCell ref="B14:E14"/>
    <mergeCell ref="B15:E15"/>
    <mergeCell ref="D2:G2"/>
  </mergeCells>
  <pageMargins left="0.7" right="0.7" top="0.75" bottom="0.75" header="0.3" footer="0.3"/>
  <pageSetup paperSize="9" scale="84" orientation="portrait" r:id="rId1"/>
  <headerFooter alignWithMargins="0">
    <oddFooter>&amp;R&amp;1#&amp;"Calibri"&amp;10&amp;K0000FFClassification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O332"/>
  <sheetViews>
    <sheetView zoomScaleNormal="100" workbookViewId="0"/>
  </sheetViews>
  <sheetFormatPr defaultRowHeight="15" x14ac:dyDescent="0.2"/>
  <cols>
    <col min="1" max="1" width="0.7109375" customWidth="1"/>
    <col min="2" max="2" width="11.7109375" customWidth="1"/>
    <col min="3" max="3" width="0.42578125" customWidth="1"/>
    <col min="4" max="4" width="0.7109375" customWidth="1"/>
    <col min="5" max="6" width="0.28515625" customWidth="1"/>
    <col min="7" max="8" width="0.5703125" customWidth="1"/>
    <col min="9" max="9" width="0.7109375" customWidth="1"/>
    <col min="10" max="10" width="0.42578125" customWidth="1"/>
    <col min="11" max="11" width="6" customWidth="1"/>
    <col min="12" max="12" width="7.42578125" customWidth="1"/>
    <col min="13" max="13" width="0.42578125" customWidth="1"/>
    <col min="14" max="14" width="0.7109375" customWidth="1"/>
    <col min="15" max="16" width="0.28515625" customWidth="1"/>
    <col min="17" max="18" width="0.5703125" customWidth="1"/>
    <col min="19" max="20" width="0.7109375" customWidth="1"/>
    <col min="21" max="21" width="7.42578125" customWidth="1"/>
    <col min="22" max="22" width="0.42578125" customWidth="1"/>
    <col min="23" max="23" width="0.7109375" customWidth="1"/>
    <col min="24" max="25" width="0.28515625" customWidth="1"/>
    <col min="26" max="27" width="0.5703125" customWidth="1"/>
    <col min="28" max="28" width="0.7109375" customWidth="1"/>
    <col min="29" max="29" width="15.28515625" customWidth="1"/>
    <col min="30" max="31" width="0.42578125" customWidth="1"/>
    <col min="32" max="33" width="0.28515625" customWidth="1"/>
    <col min="34" max="34" width="0.140625" customWidth="1"/>
    <col min="35" max="35" width="0.5703125" customWidth="1"/>
    <col min="36" max="36" width="0.28515625" customWidth="1"/>
    <col min="37" max="37" width="1" customWidth="1"/>
    <col min="38" max="38" width="9" customWidth="1"/>
    <col min="39" max="40" width="0.28515625" customWidth="1"/>
    <col min="41" max="41" width="0.7109375" customWidth="1"/>
    <col min="42" max="42" width="0.28515625" customWidth="1"/>
    <col min="43" max="43" width="4.7109375" customWidth="1"/>
  </cols>
  <sheetData>
    <row r="1" spans="2:41" s="1" customFormat="1" ht="9" customHeight="1" x14ac:dyDescent="0.15">
      <c r="B1" s="62"/>
      <c r="C1" s="62"/>
      <c r="D1" s="62"/>
      <c r="E1" s="62"/>
      <c r="F1" s="62"/>
      <c r="G1" s="62"/>
      <c r="H1" s="62"/>
      <c r="I1" s="62"/>
      <c r="J1" s="62"/>
      <c r="K1" s="62"/>
    </row>
    <row r="2" spans="2:41" s="1" customFormat="1" ht="22.9" customHeight="1" x14ac:dyDescent="0.15">
      <c r="B2" s="62"/>
      <c r="C2" s="62"/>
      <c r="D2" s="62"/>
      <c r="E2" s="62"/>
      <c r="F2" s="62"/>
      <c r="G2" s="62"/>
      <c r="H2" s="62"/>
      <c r="I2" s="62"/>
      <c r="J2" s="62"/>
      <c r="K2" s="62"/>
      <c r="L2" s="68" t="s">
        <v>908</v>
      </c>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row>
    <row r="3" spans="2:41" s="1" customFormat="1" ht="6.4" customHeight="1" x14ac:dyDescent="0.15">
      <c r="B3" s="62"/>
      <c r="C3" s="62"/>
      <c r="D3" s="62"/>
      <c r="E3" s="62"/>
      <c r="F3" s="62"/>
      <c r="G3" s="62"/>
      <c r="H3" s="62"/>
      <c r="I3" s="62"/>
      <c r="J3" s="62"/>
      <c r="K3" s="62"/>
    </row>
    <row r="4" spans="2:41" s="1" customFormat="1" ht="2.65" customHeight="1" x14ac:dyDescent="0.15"/>
    <row r="5" spans="2:41" s="1" customFormat="1" ht="33" customHeight="1" x14ac:dyDescent="0.15">
      <c r="B5" s="64" t="s">
        <v>1184</v>
      </c>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row>
    <row r="6" spans="2:41" s="1" customFormat="1" ht="6.95" customHeight="1" x14ac:dyDescent="0.15"/>
    <row r="7" spans="2:41" s="1" customFormat="1" ht="2.65" customHeight="1" x14ac:dyDescent="0.15">
      <c r="B7" s="57" t="s">
        <v>1054</v>
      </c>
      <c r="C7" s="57"/>
      <c r="D7" s="57"/>
      <c r="E7" s="57"/>
      <c r="F7" s="57"/>
      <c r="G7" s="57"/>
      <c r="H7" s="57"/>
      <c r="I7" s="57"/>
      <c r="J7" s="57"/>
    </row>
    <row r="8" spans="2:41" s="1" customFormat="1" ht="21.4" customHeight="1" x14ac:dyDescent="0.15">
      <c r="B8" s="57"/>
      <c r="C8" s="57"/>
      <c r="D8" s="57"/>
      <c r="E8" s="57"/>
      <c r="F8" s="57"/>
      <c r="G8" s="57"/>
      <c r="H8" s="57"/>
      <c r="I8" s="57"/>
      <c r="J8" s="57"/>
      <c r="L8" s="65">
        <v>44681</v>
      </c>
      <c r="M8" s="65"/>
      <c r="N8" s="65"/>
      <c r="O8" s="65"/>
      <c r="P8" s="65"/>
      <c r="Q8" s="65"/>
      <c r="R8" s="65"/>
      <c r="S8" s="65"/>
      <c r="T8" s="65"/>
    </row>
    <row r="9" spans="2:41" s="1" customFormat="1" ht="5.25" customHeight="1" x14ac:dyDescent="0.15">
      <c r="B9" s="57"/>
      <c r="C9" s="57"/>
      <c r="D9" s="57"/>
      <c r="E9" s="57"/>
      <c r="F9" s="57"/>
      <c r="G9" s="57"/>
      <c r="H9" s="57"/>
      <c r="I9" s="57"/>
      <c r="J9" s="57"/>
    </row>
    <row r="10" spans="2:41" s="1" customFormat="1" ht="2.1" customHeight="1" x14ac:dyDescent="0.15"/>
    <row r="11" spans="2:41" s="1" customFormat="1" ht="19.149999999999999" customHeight="1" x14ac:dyDescent="0.15">
      <c r="B11" s="73" t="s">
        <v>1185</v>
      </c>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row>
    <row r="12" spans="2:41" s="1" customFormat="1" ht="5.25" customHeight="1" x14ac:dyDescent="0.15"/>
    <row r="13" spans="2:41" s="1" customFormat="1" ht="14.85" customHeight="1" x14ac:dyDescent="0.15">
      <c r="B13" s="98"/>
      <c r="C13" s="98"/>
      <c r="D13" s="98"/>
      <c r="E13" s="98"/>
      <c r="F13" s="98"/>
      <c r="G13" s="98"/>
      <c r="H13" s="98"/>
      <c r="I13" s="98"/>
      <c r="J13" s="71" t="s">
        <v>1061</v>
      </c>
      <c r="K13" s="71"/>
      <c r="L13" s="71"/>
      <c r="M13" s="71"/>
      <c r="N13" s="71"/>
      <c r="O13" s="71"/>
      <c r="P13" s="71"/>
      <c r="Q13" s="71"/>
      <c r="R13" s="71"/>
      <c r="S13" s="71"/>
      <c r="T13" s="71" t="s">
        <v>1062</v>
      </c>
      <c r="U13" s="71"/>
      <c r="V13" s="71"/>
      <c r="W13" s="71"/>
      <c r="X13" s="71"/>
      <c r="Y13" s="71"/>
      <c r="Z13" s="71"/>
      <c r="AA13" s="71"/>
      <c r="AB13" s="71"/>
      <c r="AC13" s="71" t="s">
        <v>1063</v>
      </c>
      <c r="AD13" s="71"/>
      <c r="AE13" s="71"/>
      <c r="AF13" s="71"/>
      <c r="AG13" s="71"/>
      <c r="AH13" s="71"/>
      <c r="AI13" s="71"/>
      <c r="AJ13" s="71"/>
      <c r="AK13" s="71"/>
      <c r="AL13" s="10" t="s">
        <v>1062</v>
      </c>
    </row>
    <row r="14" spans="2:41" s="1" customFormat="1" ht="12.2" customHeight="1" x14ac:dyDescent="0.15">
      <c r="B14" s="99" t="s">
        <v>560</v>
      </c>
      <c r="C14" s="99"/>
      <c r="D14" s="99"/>
      <c r="E14" s="99"/>
      <c r="F14" s="99"/>
      <c r="G14" s="99"/>
      <c r="H14" s="99"/>
      <c r="I14" s="99"/>
      <c r="J14" s="102">
        <v>2394837501.5799899</v>
      </c>
      <c r="K14" s="102"/>
      <c r="L14" s="102"/>
      <c r="M14" s="102"/>
      <c r="N14" s="102"/>
      <c r="O14" s="102"/>
      <c r="P14" s="102"/>
      <c r="Q14" s="102"/>
      <c r="R14" s="102"/>
      <c r="S14" s="102"/>
      <c r="T14" s="95">
        <v>0.15705225137114201</v>
      </c>
      <c r="U14" s="95"/>
      <c r="V14" s="95"/>
      <c r="W14" s="95"/>
      <c r="X14" s="95"/>
      <c r="Y14" s="95"/>
      <c r="Z14" s="95"/>
      <c r="AA14" s="95"/>
      <c r="AB14" s="95"/>
      <c r="AC14" s="93">
        <v>34396</v>
      </c>
      <c r="AD14" s="93"/>
      <c r="AE14" s="93"/>
      <c r="AF14" s="93"/>
      <c r="AG14" s="93"/>
      <c r="AH14" s="93"/>
      <c r="AI14" s="93"/>
      <c r="AJ14" s="93"/>
      <c r="AK14" s="93"/>
      <c r="AL14" s="15">
        <v>0.15360500167466801</v>
      </c>
    </row>
    <row r="15" spans="2:41" s="1" customFormat="1" ht="12.2" customHeight="1" x14ac:dyDescent="0.15">
      <c r="B15" s="99" t="s">
        <v>564</v>
      </c>
      <c r="C15" s="99"/>
      <c r="D15" s="99"/>
      <c r="E15" s="99"/>
      <c r="F15" s="99"/>
      <c r="G15" s="99"/>
      <c r="H15" s="99"/>
      <c r="I15" s="99"/>
      <c r="J15" s="102">
        <v>2344826549.3700199</v>
      </c>
      <c r="K15" s="102"/>
      <c r="L15" s="102"/>
      <c r="M15" s="102"/>
      <c r="N15" s="102"/>
      <c r="O15" s="102"/>
      <c r="P15" s="102"/>
      <c r="Q15" s="102"/>
      <c r="R15" s="102"/>
      <c r="S15" s="102"/>
      <c r="T15" s="95">
        <v>0.153772558017164</v>
      </c>
      <c r="U15" s="95"/>
      <c r="V15" s="95"/>
      <c r="W15" s="95"/>
      <c r="X15" s="95"/>
      <c r="Y15" s="95"/>
      <c r="Z15" s="95"/>
      <c r="AA15" s="95"/>
      <c r="AB15" s="95"/>
      <c r="AC15" s="93">
        <v>36262</v>
      </c>
      <c r="AD15" s="93"/>
      <c r="AE15" s="93"/>
      <c r="AF15" s="93"/>
      <c r="AG15" s="93"/>
      <c r="AH15" s="93"/>
      <c r="AI15" s="93"/>
      <c r="AJ15" s="93"/>
      <c r="AK15" s="93"/>
      <c r="AL15" s="15">
        <v>0.16193814893379499</v>
      </c>
    </row>
    <row r="16" spans="2:41" s="1" customFormat="1" ht="12.2" customHeight="1" x14ac:dyDescent="0.15">
      <c r="B16" s="99" t="s">
        <v>562</v>
      </c>
      <c r="C16" s="99"/>
      <c r="D16" s="99"/>
      <c r="E16" s="99"/>
      <c r="F16" s="99"/>
      <c r="G16" s="99"/>
      <c r="H16" s="99"/>
      <c r="I16" s="99"/>
      <c r="J16" s="102">
        <v>2202115463.4099998</v>
      </c>
      <c r="K16" s="102"/>
      <c r="L16" s="102"/>
      <c r="M16" s="102"/>
      <c r="N16" s="102"/>
      <c r="O16" s="102"/>
      <c r="P16" s="102"/>
      <c r="Q16" s="102"/>
      <c r="R16" s="102"/>
      <c r="S16" s="102"/>
      <c r="T16" s="95">
        <v>0.14441363603149501</v>
      </c>
      <c r="U16" s="95"/>
      <c r="V16" s="95"/>
      <c r="W16" s="95"/>
      <c r="X16" s="95"/>
      <c r="Y16" s="95"/>
      <c r="Z16" s="95"/>
      <c r="AA16" s="95"/>
      <c r="AB16" s="95"/>
      <c r="AC16" s="93">
        <v>30869</v>
      </c>
      <c r="AD16" s="93"/>
      <c r="AE16" s="93"/>
      <c r="AF16" s="93"/>
      <c r="AG16" s="93"/>
      <c r="AH16" s="93"/>
      <c r="AI16" s="93"/>
      <c r="AJ16" s="93"/>
      <c r="AK16" s="93"/>
      <c r="AL16" s="15">
        <v>0.13785419225187001</v>
      </c>
    </row>
    <row r="17" spans="2:41" s="1" customFormat="1" ht="12.2" customHeight="1" x14ac:dyDescent="0.15">
      <c r="B17" s="99" t="s">
        <v>568</v>
      </c>
      <c r="C17" s="99"/>
      <c r="D17" s="99"/>
      <c r="E17" s="99"/>
      <c r="F17" s="99"/>
      <c r="G17" s="99"/>
      <c r="H17" s="99"/>
      <c r="I17" s="99"/>
      <c r="J17" s="102">
        <v>1660525272.8500099</v>
      </c>
      <c r="K17" s="102"/>
      <c r="L17" s="102"/>
      <c r="M17" s="102"/>
      <c r="N17" s="102"/>
      <c r="O17" s="102"/>
      <c r="P17" s="102"/>
      <c r="Q17" s="102"/>
      <c r="R17" s="102"/>
      <c r="S17" s="102"/>
      <c r="T17" s="95">
        <v>0.108896420900257</v>
      </c>
      <c r="U17" s="95"/>
      <c r="V17" s="95"/>
      <c r="W17" s="95"/>
      <c r="X17" s="95"/>
      <c r="Y17" s="95"/>
      <c r="Z17" s="95"/>
      <c r="AA17" s="95"/>
      <c r="AB17" s="95"/>
      <c r="AC17" s="93">
        <v>27573</v>
      </c>
      <c r="AD17" s="93"/>
      <c r="AE17" s="93"/>
      <c r="AF17" s="93"/>
      <c r="AG17" s="93"/>
      <c r="AH17" s="93"/>
      <c r="AI17" s="93"/>
      <c r="AJ17" s="93"/>
      <c r="AK17" s="93"/>
      <c r="AL17" s="15">
        <v>0.123134978229318</v>
      </c>
    </row>
    <row r="18" spans="2:41" s="1" customFormat="1" ht="12.2" customHeight="1" x14ac:dyDescent="0.15">
      <c r="B18" s="99" t="s">
        <v>566</v>
      </c>
      <c r="C18" s="99"/>
      <c r="D18" s="99"/>
      <c r="E18" s="99"/>
      <c r="F18" s="99"/>
      <c r="G18" s="99"/>
      <c r="H18" s="99"/>
      <c r="I18" s="99"/>
      <c r="J18" s="102">
        <v>1310765491.8900001</v>
      </c>
      <c r="K18" s="102"/>
      <c r="L18" s="102"/>
      <c r="M18" s="102"/>
      <c r="N18" s="102"/>
      <c r="O18" s="102"/>
      <c r="P18" s="102"/>
      <c r="Q18" s="102"/>
      <c r="R18" s="102"/>
      <c r="S18" s="102"/>
      <c r="T18" s="95">
        <v>8.5959348550835896E-2</v>
      </c>
      <c r="U18" s="95"/>
      <c r="V18" s="95"/>
      <c r="W18" s="95"/>
      <c r="X18" s="95"/>
      <c r="Y18" s="95"/>
      <c r="Z18" s="95"/>
      <c r="AA18" s="95"/>
      <c r="AB18" s="95"/>
      <c r="AC18" s="93">
        <v>12581</v>
      </c>
      <c r="AD18" s="93"/>
      <c r="AE18" s="93"/>
      <c r="AF18" s="93"/>
      <c r="AG18" s="93"/>
      <c r="AH18" s="93"/>
      <c r="AI18" s="93"/>
      <c r="AJ18" s="93"/>
      <c r="AK18" s="93"/>
      <c r="AL18" s="15">
        <v>5.6183990175281903E-2</v>
      </c>
    </row>
    <row r="19" spans="2:41" s="1" customFormat="1" ht="12.2" customHeight="1" x14ac:dyDescent="0.15">
      <c r="B19" s="99" t="s">
        <v>570</v>
      </c>
      <c r="C19" s="99"/>
      <c r="D19" s="99"/>
      <c r="E19" s="99"/>
      <c r="F19" s="99"/>
      <c r="G19" s="99"/>
      <c r="H19" s="99"/>
      <c r="I19" s="99"/>
      <c r="J19" s="102">
        <v>1233666632.3800001</v>
      </c>
      <c r="K19" s="102"/>
      <c r="L19" s="102"/>
      <c r="M19" s="102"/>
      <c r="N19" s="102"/>
      <c r="O19" s="102"/>
      <c r="P19" s="102"/>
      <c r="Q19" s="102"/>
      <c r="R19" s="102"/>
      <c r="S19" s="102"/>
      <c r="T19" s="95">
        <v>8.0903243718585496E-2</v>
      </c>
      <c r="U19" s="95"/>
      <c r="V19" s="95"/>
      <c r="W19" s="95"/>
      <c r="X19" s="95"/>
      <c r="Y19" s="95"/>
      <c r="Z19" s="95"/>
      <c r="AA19" s="95"/>
      <c r="AB19" s="95"/>
      <c r="AC19" s="93">
        <v>20854</v>
      </c>
      <c r="AD19" s="93"/>
      <c r="AE19" s="93"/>
      <c r="AF19" s="93"/>
      <c r="AG19" s="93"/>
      <c r="AH19" s="93"/>
      <c r="AI19" s="93"/>
      <c r="AJ19" s="93"/>
      <c r="AK19" s="93"/>
      <c r="AL19" s="15">
        <v>9.3129396003126003E-2</v>
      </c>
    </row>
    <row r="20" spans="2:41" s="1" customFormat="1" ht="12.2" customHeight="1" x14ac:dyDescent="0.15">
      <c r="B20" s="99" t="s">
        <v>572</v>
      </c>
      <c r="C20" s="99"/>
      <c r="D20" s="99"/>
      <c r="E20" s="99"/>
      <c r="F20" s="99"/>
      <c r="G20" s="99"/>
      <c r="H20" s="99"/>
      <c r="I20" s="99"/>
      <c r="J20" s="102">
        <v>1126606663.3900001</v>
      </c>
      <c r="K20" s="102"/>
      <c r="L20" s="102"/>
      <c r="M20" s="102"/>
      <c r="N20" s="102"/>
      <c r="O20" s="102"/>
      <c r="P20" s="102"/>
      <c r="Q20" s="102"/>
      <c r="R20" s="102"/>
      <c r="S20" s="102"/>
      <c r="T20" s="95">
        <v>7.3882304239180199E-2</v>
      </c>
      <c r="U20" s="95"/>
      <c r="V20" s="95"/>
      <c r="W20" s="95"/>
      <c r="X20" s="95"/>
      <c r="Y20" s="95"/>
      <c r="Z20" s="95"/>
      <c r="AA20" s="95"/>
      <c r="AB20" s="95"/>
      <c r="AC20" s="93">
        <v>17351</v>
      </c>
      <c r="AD20" s="93"/>
      <c r="AE20" s="93"/>
      <c r="AF20" s="93"/>
      <c r="AG20" s="93"/>
      <c r="AH20" s="93"/>
      <c r="AI20" s="93"/>
      <c r="AJ20" s="93"/>
      <c r="AK20" s="93"/>
      <c r="AL20" s="15">
        <v>7.7485765323210901E-2</v>
      </c>
    </row>
    <row r="21" spans="2:41" s="1" customFormat="1" ht="12.2" customHeight="1" x14ac:dyDescent="0.15">
      <c r="B21" s="99" t="s">
        <v>574</v>
      </c>
      <c r="C21" s="99"/>
      <c r="D21" s="99"/>
      <c r="E21" s="99"/>
      <c r="F21" s="99"/>
      <c r="G21" s="99"/>
      <c r="H21" s="99"/>
      <c r="I21" s="99"/>
      <c r="J21" s="102">
        <v>1059201696.2899899</v>
      </c>
      <c r="K21" s="102"/>
      <c r="L21" s="102"/>
      <c r="M21" s="102"/>
      <c r="N21" s="102"/>
      <c r="O21" s="102"/>
      <c r="P21" s="102"/>
      <c r="Q21" s="102"/>
      <c r="R21" s="102"/>
      <c r="S21" s="102"/>
      <c r="T21" s="95">
        <v>6.9461920046235998E-2</v>
      </c>
      <c r="U21" s="95"/>
      <c r="V21" s="95"/>
      <c r="W21" s="95"/>
      <c r="X21" s="95"/>
      <c r="Y21" s="95"/>
      <c r="Z21" s="95"/>
      <c r="AA21" s="95"/>
      <c r="AB21" s="95"/>
      <c r="AC21" s="93">
        <v>17213</v>
      </c>
      <c r="AD21" s="93"/>
      <c r="AE21" s="93"/>
      <c r="AF21" s="93"/>
      <c r="AG21" s="93"/>
      <c r="AH21" s="93"/>
      <c r="AI21" s="93"/>
      <c r="AJ21" s="93"/>
      <c r="AK21" s="93"/>
      <c r="AL21" s="15">
        <v>7.6869487551635599E-2</v>
      </c>
    </row>
    <row r="22" spans="2:41" s="1" customFormat="1" ht="12.2" customHeight="1" x14ac:dyDescent="0.15">
      <c r="B22" s="99" t="s">
        <v>576</v>
      </c>
      <c r="C22" s="99"/>
      <c r="D22" s="99"/>
      <c r="E22" s="99"/>
      <c r="F22" s="99"/>
      <c r="G22" s="99"/>
      <c r="H22" s="99"/>
      <c r="I22" s="99"/>
      <c r="J22" s="102">
        <v>796384115.19999897</v>
      </c>
      <c r="K22" s="102"/>
      <c r="L22" s="102"/>
      <c r="M22" s="102"/>
      <c r="N22" s="102"/>
      <c r="O22" s="102"/>
      <c r="P22" s="102"/>
      <c r="Q22" s="102"/>
      <c r="R22" s="102"/>
      <c r="S22" s="102"/>
      <c r="T22" s="95">
        <v>5.2226473890549102E-2</v>
      </c>
      <c r="U22" s="95"/>
      <c r="V22" s="95"/>
      <c r="W22" s="95"/>
      <c r="X22" s="95"/>
      <c r="Y22" s="95"/>
      <c r="Z22" s="95"/>
      <c r="AA22" s="95"/>
      <c r="AB22" s="95"/>
      <c r="AC22" s="93">
        <v>9590</v>
      </c>
      <c r="AD22" s="93"/>
      <c r="AE22" s="93"/>
      <c r="AF22" s="93"/>
      <c r="AG22" s="93"/>
      <c r="AH22" s="93"/>
      <c r="AI22" s="93"/>
      <c r="AJ22" s="93"/>
      <c r="AK22" s="93"/>
      <c r="AL22" s="15">
        <v>4.2826839343530203E-2</v>
      </c>
    </row>
    <row r="23" spans="2:41" s="1" customFormat="1" ht="12.2" customHeight="1" x14ac:dyDescent="0.15">
      <c r="B23" s="99" t="s">
        <v>578</v>
      </c>
      <c r="C23" s="99"/>
      <c r="D23" s="99"/>
      <c r="E23" s="99"/>
      <c r="F23" s="99"/>
      <c r="G23" s="99"/>
      <c r="H23" s="99"/>
      <c r="I23" s="99"/>
      <c r="J23" s="102">
        <v>661643106.73000598</v>
      </c>
      <c r="K23" s="102"/>
      <c r="L23" s="102"/>
      <c r="M23" s="102"/>
      <c r="N23" s="102"/>
      <c r="O23" s="102"/>
      <c r="P23" s="102"/>
      <c r="Q23" s="102"/>
      <c r="R23" s="102"/>
      <c r="S23" s="102"/>
      <c r="T23" s="95">
        <v>4.33902256197293E-2</v>
      </c>
      <c r="U23" s="95"/>
      <c r="V23" s="95"/>
      <c r="W23" s="95"/>
      <c r="X23" s="95"/>
      <c r="Y23" s="95"/>
      <c r="Z23" s="95"/>
      <c r="AA23" s="95"/>
      <c r="AB23" s="95"/>
      <c r="AC23" s="93">
        <v>10372</v>
      </c>
      <c r="AD23" s="93"/>
      <c r="AE23" s="93"/>
      <c r="AF23" s="93"/>
      <c r="AG23" s="93"/>
      <c r="AH23" s="93"/>
      <c r="AI23" s="93"/>
      <c r="AJ23" s="93"/>
      <c r="AK23" s="93"/>
      <c r="AL23" s="15">
        <v>4.63190800491236E-2</v>
      </c>
    </row>
    <row r="24" spans="2:41" s="1" customFormat="1" ht="12.2" customHeight="1" x14ac:dyDescent="0.15">
      <c r="B24" s="99" t="s">
        <v>512</v>
      </c>
      <c r="C24" s="99"/>
      <c r="D24" s="99"/>
      <c r="E24" s="99"/>
      <c r="F24" s="99"/>
      <c r="G24" s="99"/>
      <c r="H24" s="99"/>
      <c r="I24" s="99"/>
      <c r="J24" s="102">
        <v>417672777.140001</v>
      </c>
      <c r="K24" s="102"/>
      <c r="L24" s="102"/>
      <c r="M24" s="102"/>
      <c r="N24" s="102"/>
      <c r="O24" s="102"/>
      <c r="P24" s="102"/>
      <c r="Q24" s="102"/>
      <c r="R24" s="102"/>
      <c r="S24" s="102"/>
      <c r="T24" s="95">
        <v>2.7390772836569301E-2</v>
      </c>
      <c r="U24" s="95"/>
      <c r="V24" s="95"/>
      <c r="W24" s="95"/>
      <c r="X24" s="95"/>
      <c r="Y24" s="95"/>
      <c r="Z24" s="95"/>
      <c r="AA24" s="95"/>
      <c r="AB24" s="95"/>
      <c r="AC24" s="93">
        <v>6154</v>
      </c>
      <c r="AD24" s="93"/>
      <c r="AE24" s="93"/>
      <c r="AF24" s="93"/>
      <c r="AG24" s="93"/>
      <c r="AH24" s="93"/>
      <c r="AI24" s="93"/>
      <c r="AJ24" s="93"/>
      <c r="AK24" s="93"/>
      <c r="AL24" s="15">
        <v>2.74824159874958E-2</v>
      </c>
    </row>
    <row r="25" spans="2:41" s="1" customFormat="1" ht="12.2" customHeight="1" x14ac:dyDescent="0.15">
      <c r="B25" s="99" t="s">
        <v>65</v>
      </c>
      <c r="C25" s="99"/>
      <c r="D25" s="99"/>
      <c r="E25" s="99"/>
      <c r="F25" s="99"/>
      <c r="G25" s="99"/>
      <c r="H25" s="99"/>
      <c r="I25" s="99"/>
      <c r="J25" s="102">
        <v>40421849.609999999</v>
      </c>
      <c r="K25" s="102"/>
      <c r="L25" s="102"/>
      <c r="M25" s="102"/>
      <c r="N25" s="102"/>
      <c r="O25" s="102"/>
      <c r="P25" s="102"/>
      <c r="Q25" s="102"/>
      <c r="R25" s="102"/>
      <c r="S25" s="102"/>
      <c r="T25" s="95">
        <v>2.6508447782565298E-3</v>
      </c>
      <c r="U25" s="95"/>
      <c r="V25" s="95"/>
      <c r="W25" s="95"/>
      <c r="X25" s="95"/>
      <c r="Y25" s="95"/>
      <c r="Z25" s="95"/>
      <c r="AA25" s="95"/>
      <c r="AB25" s="95"/>
      <c r="AC25" s="93">
        <v>710</v>
      </c>
      <c r="AD25" s="93"/>
      <c r="AE25" s="93"/>
      <c r="AF25" s="93"/>
      <c r="AG25" s="93"/>
      <c r="AH25" s="93"/>
      <c r="AI25" s="93"/>
      <c r="AJ25" s="93"/>
      <c r="AK25" s="93"/>
      <c r="AL25" s="15">
        <v>3.1707044769454101E-3</v>
      </c>
    </row>
    <row r="26" spans="2:41" s="1" customFormat="1" ht="13.35" customHeight="1" x14ac:dyDescent="0.15">
      <c r="B26" s="98"/>
      <c r="C26" s="98"/>
      <c r="D26" s="98"/>
      <c r="E26" s="98"/>
      <c r="F26" s="98"/>
      <c r="G26" s="98"/>
      <c r="H26" s="98"/>
      <c r="I26" s="98"/>
      <c r="J26" s="103">
        <v>15248667119.84</v>
      </c>
      <c r="K26" s="103"/>
      <c r="L26" s="103"/>
      <c r="M26" s="103"/>
      <c r="N26" s="103"/>
      <c r="O26" s="103"/>
      <c r="P26" s="103"/>
      <c r="Q26" s="103"/>
      <c r="R26" s="103"/>
      <c r="S26" s="103"/>
      <c r="T26" s="96">
        <v>1</v>
      </c>
      <c r="U26" s="96"/>
      <c r="V26" s="96"/>
      <c r="W26" s="96"/>
      <c r="X26" s="96"/>
      <c r="Y26" s="96"/>
      <c r="Z26" s="96"/>
      <c r="AA26" s="96"/>
      <c r="AB26" s="96"/>
      <c r="AC26" s="94">
        <v>223925</v>
      </c>
      <c r="AD26" s="94"/>
      <c r="AE26" s="94"/>
      <c r="AF26" s="94"/>
      <c r="AG26" s="94"/>
      <c r="AH26" s="94"/>
      <c r="AI26" s="94"/>
      <c r="AJ26" s="94"/>
      <c r="AK26" s="94"/>
      <c r="AL26" s="36">
        <v>1</v>
      </c>
    </row>
    <row r="27" spans="2:41" s="1" customFormat="1" ht="9" customHeight="1" x14ac:dyDescent="0.15"/>
    <row r="28" spans="2:41" s="1" customFormat="1" ht="19.149999999999999" customHeight="1" x14ac:dyDescent="0.15">
      <c r="B28" s="73" t="s">
        <v>1186</v>
      </c>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row>
    <row r="29" spans="2:41" s="1" customFormat="1" ht="7.9" customHeight="1" x14ac:dyDescent="0.15"/>
    <row r="30" spans="2:41" s="1" customFormat="1" ht="13.35" customHeight="1" x14ac:dyDescent="0.15">
      <c r="B30" s="71" t="s">
        <v>1064</v>
      </c>
      <c r="C30" s="71"/>
      <c r="D30" s="71"/>
      <c r="E30" s="71"/>
      <c r="F30" s="71"/>
      <c r="G30" s="71"/>
      <c r="H30" s="71"/>
      <c r="I30" s="71"/>
      <c r="J30" s="71" t="s">
        <v>1061</v>
      </c>
      <c r="K30" s="71"/>
      <c r="L30" s="71"/>
      <c r="M30" s="71"/>
      <c r="N30" s="71"/>
      <c r="O30" s="71"/>
      <c r="P30" s="71"/>
      <c r="Q30" s="71"/>
      <c r="R30" s="71"/>
      <c r="S30" s="71"/>
      <c r="T30" s="71" t="s">
        <v>1062</v>
      </c>
      <c r="U30" s="71"/>
      <c r="V30" s="71"/>
      <c r="W30" s="71"/>
      <c r="X30" s="71"/>
      <c r="Y30" s="71"/>
      <c r="Z30" s="71"/>
      <c r="AA30" s="71"/>
      <c r="AB30" s="71"/>
      <c r="AC30" s="71" t="s">
        <v>1063</v>
      </c>
      <c r="AD30" s="71"/>
      <c r="AE30" s="71"/>
      <c r="AF30" s="71"/>
      <c r="AG30" s="71"/>
      <c r="AH30" s="71"/>
      <c r="AI30" s="71"/>
      <c r="AJ30" s="71"/>
      <c r="AK30" s="71" t="s">
        <v>1062</v>
      </c>
      <c r="AL30" s="71"/>
    </row>
    <row r="31" spans="2:41" s="1" customFormat="1" ht="12.75" customHeight="1" x14ac:dyDescent="0.15">
      <c r="B31" s="97" t="s">
        <v>1065</v>
      </c>
      <c r="C31" s="97"/>
      <c r="D31" s="97"/>
      <c r="E31" s="97"/>
      <c r="F31" s="97"/>
      <c r="G31" s="97"/>
      <c r="H31" s="97"/>
      <c r="I31" s="97"/>
      <c r="J31" s="102">
        <v>865831245.40999806</v>
      </c>
      <c r="K31" s="102"/>
      <c r="L31" s="102"/>
      <c r="M31" s="102"/>
      <c r="N31" s="102"/>
      <c r="O31" s="102"/>
      <c r="P31" s="102"/>
      <c r="Q31" s="102"/>
      <c r="R31" s="102"/>
      <c r="S31" s="102"/>
      <c r="T31" s="95">
        <v>5.6780782123800701E-2</v>
      </c>
      <c r="U31" s="95"/>
      <c r="V31" s="95"/>
      <c r="W31" s="95"/>
      <c r="X31" s="95"/>
      <c r="Y31" s="95"/>
      <c r="Z31" s="95"/>
      <c r="AA31" s="95"/>
      <c r="AB31" s="95"/>
      <c r="AC31" s="93">
        <v>7469</v>
      </c>
      <c r="AD31" s="93"/>
      <c r="AE31" s="93"/>
      <c r="AF31" s="93"/>
      <c r="AG31" s="93"/>
      <c r="AH31" s="93"/>
      <c r="AI31" s="93"/>
      <c r="AJ31" s="93"/>
      <c r="AK31" s="95">
        <v>3.3354917941275E-2</v>
      </c>
      <c r="AL31" s="95"/>
    </row>
    <row r="32" spans="2:41" s="1" customFormat="1" ht="12.75" customHeight="1" x14ac:dyDescent="0.15">
      <c r="B32" s="97" t="s">
        <v>1066</v>
      </c>
      <c r="C32" s="97"/>
      <c r="D32" s="97"/>
      <c r="E32" s="97"/>
      <c r="F32" s="97"/>
      <c r="G32" s="97"/>
      <c r="H32" s="97"/>
      <c r="I32" s="97"/>
      <c r="J32" s="102">
        <v>2028231038.71999</v>
      </c>
      <c r="K32" s="102"/>
      <c r="L32" s="102"/>
      <c r="M32" s="102"/>
      <c r="N32" s="102"/>
      <c r="O32" s="102"/>
      <c r="P32" s="102"/>
      <c r="Q32" s="102"/>
      <c r="R32" s="102"/>
      <c r="S32" s="102"/>
      <c r="T32" s="95">
        <v>0.13301038200782</v>
      </c>
      <c r="U32" s="95"/>
      <c r="V32" s="95"/>
      <c r="W32" s="95"/>
      <c r="X32" s="95"/>
      <c r="Y32" s="95"/>
      <c r="Z32" s="95"/>
      <c r="AA32" s="95"/>
      <c r="AB32" s="95"/>
      <c r="AC32" s="93">
        <v>20449</v>
      </c>
      <c r="AD32" s="93"/>
      <c r="AE32" s="93"/>
      <c r="AF32" s="93"/>
      <c r="AG32" s="93"/>
      <c r="AH32" s="93"/>
      <c r="AI32" s="93"/>
      <c r="AJ32" s="93"/>
      <c r="AK32" s="95">
        <v>9.1320754716981103E-2</v>
      </c>
      <c r="AL32" s="95"/>
    </row>
    <row r="33" spans="2:38" s="1" customFormat="1" ht="12.75" customHeight="1" x14ac:dyDescent="0.15">
      <c r="B33" s="97" t="s">
        <v>1067</v>
      </c>
      <c r="C33" s="97"/>
      <c r="D33" s="97"/>
      <c r="E33" s="97"/>
      <c r="F33" s="97"/>
      <c r="G33" s="97"/>
      <c r="H33" s="97"/>
      <c r="I33" s="97"/>
      <c r="J33" s="102">
        <v>4805851770.2399902</v>
      </c>
      <c r="K33" s="102"/>
      <c r="L33" s="102"/>
      <c r="M33" s="102"/>
      <c r="N33" s="102"/>
      <c r="O33" s="102"/>
      <c r="P33" s="102"/>
      <c r="Q33" s="102"/>
      <c r="R33" s="102"/>
      <c r="S33" s="102"/>
      <c r="T33" s="95">
        <v>0.31516536707573001</v>
      </c>
      <c r="U33" s="95"/>
      <c r="V33" s="95"/>
      <c r="W33" s="95"/>
      <c r="X33" s="95"/>
      <c r="Y33" s="95"/>
      <c r="Z33" s="95"/>
      <c r="AA33" s="95"/>
      <c r="AB33" s="95"/>
      <c r="AC33" s="93">
        <v>56994</v>
      </c>
      <c r="AD33" s="93"/>
      <c r="AE33" s="93"/>
      <c r="AF33" s="93"/>
      <c r="AG33" s="93"/>
      <c r="AH33" s="93"/>
      <c r="AI33" s="93"/>
      <c r="AJ33" s="93"/>
      <c r="AK33" s="95">
        <v>0.25452271966060103</v>
      </c>
      <c r="AL33" s="95"/>
    </row>
    <row r="34" spans="2:38" s="1" customFormat="1" ht="12.75" customHeight="1" x14ac:dyDescent="0.15">
      <c r="B34" s="97" t="s">
        <v>1068</v>
      </c>
      <c r="C34" s="97"/>
      <c r="D34" s="97"/>
      <c r="E34" s="97"/>
      <c r="F34" s="97"/>
      <c r="G34" s="97"/>
      <c r="H34" s="97"/>
      <c r="I34" s="97"/>
      <c r="J34" s="102">
        <v>2047285590.1399901</v>
      </c>
      <c r="K34" s="102"/>
      <c r="L34" s="102"/>
      <c r="M34" s="102"/>
      <c r="N34" s="102"/>
      <c r="O34" s="102"/>
      <c r="P34" s="102"/>
      <c r="Q34" s="102"/>
      <c r="R34" s="102"/>
      <c r="S34" s="102"/>
      <c r="T34" s="95">
        <v>0.13425997000592099</v>
      </c>
      <c r="U34" s="95"/>
      <c r="V34" s="95"/>
      <c r="W34" s="95"/>
      <c r="X34" s="95"/>
      <c r="Y34" s="95"/>
      <c r="Z34" s="95"/>
      <c r="AA34" s="95"/>
      <c r="AB34" s="95"/>
      <c r="AC34" s="93">
        <v>28089</v>
      </c>
      <c r="AD34" s="93"/>
      <c r="AE34" s="93"/>
      <c r="AF34" s="93"/>
      <c r="AG34" s="93"/>
      <c r="AH34" s="93"/>
      <c r="AI34" s="93"/>
      <c r="AJ34" s="93"/>
      <c r="AK34" s="95">
        <v>0.125439321201295</v>
      </c>
      <c r="AL34" s="95"/>
    </row>
    <row r="35" spans="2:38" s="1" customFormat="1" ht="12.75" customHeight="1" x14ac:dyDescent="0.15">
      <c r="B35" s="97" t="s">
        <v>1069</v>
      </c>
      <c r="C35" s="97"/>
      <c r="D35" s="97"/>
      <c r="E35" s="97"/>
      <c r="F35" s="97"/>
      <c r="G35" s="97"/>
      <c r="H35" s="97"/>
      <c r="I35" s="97"/>
      <c r="J35" s="102">
        <v>1305549875.3199999</v>
      </c>
      <c r="K35" s="102"/>
      <c r="L35" s="102"/>
      <c r="M35" s="102"/>
      <c r="N35" s="102"/>
      <c r="O35" s="102"/>
      <c r="P35" s="102"/>
      <c r="Q35" s="102"/>
      <c r="R35" s="102"/>
      <c r="S35" s="102"/>
      <c r="T35" s="95">
        <v>8.5617311012144398E-2</v>
      </c>
      <c r="U35" s="95"/>
      <c r="V35" s="95"/>
      <c r="W35" s="95"/>
      <c r="X35" s="95"/>
      <c r="Y35" s="95"/>
      <c r="Z35" s="95"/>
      <c r="AA35" s="95"/>
      <c r="AB35" s="95"/>
      <c r="AC35" s="93">
        <v>19459</v>
      </c>
      <c r="AD35" s="93"/>
      <c r="AE35" s="93"/>
      <c r="AF35" s="93"/>
      <c r="AG35" s="93"/>
      <c r="AH35" s="93"/>
      <c r="AI35" s="93"/>
      <c r="AJ35" s="93"/>
      <c r="AK35" s="95">
        <v>8.6899631573071401E-2</v>
      </c>
      <c r="AL35" s="95"/>
    </row>
    <row r="36" spans="2:38" s="1" customFormat="1" ht="12.75" customHeight="1" x14ac:dyDescent="0.15">
      <c r="B36" s="97" t="s">
        <v>1070</v>
      </c>
      <c r="C36" s="97"/>
      <c r="D36" s="97"/>
      <c r="E36" s="97"/>
      <c r="F36" s="97"/>
      <c r="G36" s="97"/>
      <c r="H36" s="97"/>
      <c r="I36" s="97"/>
      <c r="J36" s="102">
        <v>2080386404.55</v>
      </c>
      <c r="K36" s="102"/>
      <c r="L36" s="102"/>
      <c r="M36" s="102"/>
      <c r="N36" s="102"/>
      <c r="O36" s="102"/>
      <c r="P36" s="102"/>
      <c r="Q36" s="102"/>
      <c r="R36" s="102"/>
      <c r="S36" s="102"/>
      <c r="T36" s="95">
        <v>0.136430704939661</v>
      </c>
      <c r="U36" s="95"/>
      <c r="V36" s="95"/>
      <c r="W36" s="95"/>
      <c r="X36" s="95"/>
      <c r="Y36" s="95"/>
      <c r="Z36" s="95"/>
      <c r="AA36" s="95"/>
      <c r="AB36" s="95"/>
      <c r="AC36" s="93">
        <v>36411</v>
      </c>
      <c r="AD36" s="93"/>
      <c r="AE36" s="93"/>
      <c r="AF36" s="93"/>
      <c r="AG36" s="93"/>
      <c r="AH36" s="93"/>
      <c r="AI36" s="93"/>
      <c r="AJ36" s="93"/>
      <c r="AK36" s="95">
        <v>0.16260355029585799</v>
      </c>
      <c r="AL36" s="95"/>
    </row>
    <row r="37" spans="2:38" s="1" customFormat="1" ht="12.75" customHeight="1" x14ac:dyDescent="0.15">
      <c r="B37" s="97" t="s">
        <v>1071</v>
      </c>
      <c r="C37" s="97"/>
      <c r="D37" s="97"/>
      <c r="E37" s="97"/>
      <c r="F37" s="97"/>
      <c r="G37" s="97"/>
      <c r="H37" s="97"/>
      <c r="I37" s="97"/>
      <c r="J37" s="102">
        <v>797731026.24000096</v>
      </c>
      <c r="K37" s="102"/>
      <c r="L37" s="102"/>
      <c r="M37" s="102"/>
      <c r="N37" s="102"/>
      <c r="O37" s="102"/>
      <c r="P37" s="102"/>
      <c r="Q37" s="102"/>
      <c r="R37" s="102"/>
      <c r="S37" s="102"/>
      <c r="T37" s="95">
        <v>5.2314803646154498E-2</v>
      </c>
      <c r="U37" s="95"/>
      <c r="V37" s="95"/>
      <c r="W37" s="95"/>
      <c r="X37" s="95"/>
      <c r="Y37" s="95"/>
      <c r="Z37" s="95"/>
      <c r="AA37" s="95"/>
      <c r="AB37" s="95"/>
      <c r="AC37" s="93">
        <v>17110</v>
      </c>
      <c r="AD37" s="93"/>
      <c r="AE37" s="93"/>
      <c r="AF37" s="93"/>
      <c r="AG37" s="93"/>
      <c r="AH37" s="93"/>
      <c r="AI37" s="93"/>
      <c r="AJ37" s="93"/>
      <c r="AK37" s="95">
        <v>7.6409512113430805E-2</v>
      </c>
      <c r="AL37" s="95"/>
    </row>
    <row r="38" spans="2:38" s="1" customFormat="1" ht="12.75" customHeight="1" x14ac:dyDescent="0.15">
      <c r="B38" s="97" t="s">
        <v>1072</v>
      </c>
      <c r="C38" s="97"/>
      <c r="D38" s="97"/>
      <c r="E38" s="97"/>
      <c r="F38" s="97"/>
      <c r="G38" s="97"/>
      <c r="H38" s="97"/>
      <c r="I38" s="97"/>
      <c r="J38" s="102">
        <v>421448664.07999903</v>
      </c>
      <c r="K38" s="102"/>
      <c r="L38" s="102"/>
      <c r="M38" s="102"/>
      <c r="N38" s="102"/>
      <c r="O38" s="102"/>
      <c r="P38" s="102"/>
      <c r="Q38" s="102"/>
      <c r="R38" s="102"/>
      <c r="S38" s="102"/>
      <c r="T38" s="95">
        <v>2.7638393622722201E-2</v>
      </c>
      <c r="U38" s="95"/>
      <c r="V38" s="95"/>
      <c r="W38" s="95"/>
      <c r="X38" s="95"/>
      <c r="Y38" s="95"/>
      <c r="Z38" s="95"/>
      <c r="AA38" s="95"/>
      <c r="AB38" s="95"/>
      <c r="AC38" s="93">
        <v>10018</v>
      </c>
      <c r="AD38" s="93"/>
      <c r="AE38" s="93"/>
      <c r="AF38" s="93"/>
      <c r="AG38" s="93"/>
      <c r="AH38" s="93"/>
      <c r="AI38" s="93"/>
      <c r="AJ38" s="93"/>
      <c r="AK38" s="95">
        <v>4.4738193591604303E-2</v>
      </c>
      <c r="AL38" s="95"/>
    </row>
    <row r="39" spans="2:38" s="1" customFormat="1" ht="12.75" customHeight="1" x14ac:dyDescent="0.15">
      <c r="B39" s="97" t="s">
        <v>1073</v>
      </c>
      <c r="C39" s="97"/>
      <c r="D39" s="97"/>
      <c r="E39" s="97"/>
      <c r="F39" s="97"/>
      <c r="G39" s="97"/>
      <c r="H39" s="97"/>
      <c r="I39" s="97"/>
      <c r="J39" s="102">
        <v>66825186.829999797</v>
      </c>
      <c r="K39" s="102"/>
      <c r="L39" s="102"/>
      <c r="M39" s="102"/>
      <c r="N39" s="102"/>
      <c r="O39" s="102"/>
      <c r="P39" s="102"/>
      <c r="Q39" s="102"/>
      <c r="R39" s="102"/>
      <c r="S39" s="102"/>
      <c r="T39" s="95">
        <v>4.3823624914110602E-3</v>
      </c>
      <c r="U39" s="95"/>
      <c r="V39" s="95"/>
      <c r="W39" s="95"/>
      <c r="X39" s="95"/>
      <c r="Y39" s="95"/>
      <c r="Z39" s="95"/>
      <c r="AA39" s="95"/>
      <c r="AB39" s="95"/>
      <c r="AC39" s="93">
        <v>1816</v>
      </c>
      <c r="AD39" s="93"/>
      <c r="AE39" s="93"/>
      <c r="AF39" s="93"/>
      <c r="AG39" s="93"/>
      <c r="AH39" s="93"/>
      <c r="AI39" s="93"/>
      <c r="AJ39" s="93"/>
      <c r="AK39" s="95">
        <v>8.1098582114547298E-3</v>
      </c>
      <c r="AL39" s="95"/>
    </row>
    <row r="40" spans="2:38" s="1" customFormat="1" ht="12.75" customHeight="1" x14ac:dyDescent="0.15">
      <c r="B40" s="97" t="s">
        <v>1074</v>
      </c>
      <c r="C40" s="97"/>
      <c r="D40" s="97"/>
      <c r="E40" s="97"/>
      <c r="F40" s="97"/>
      <c r="G40" s="97"/>
      <c r="H40" s="97"/>
      <c r="I40" s="97"/>
      <c r="J40" s="102">
        <v>60980477.780000098</v>
      </c>
      <c r="K40" s="102"/>
      <c r="L40" s="102"/>
      <c r="M40" s="102"/>
      <c r="N40" s="102"/>
      <c r="O40" s="102"/>
      <c r="P40" s="102"/>
      <c r="Q40" s="102"/>
      <c r="R40" s="102"/>
      <c r="S40" s="102"/>
      <c r="T40" s="95">
        <v>3.9990693809991203E-3</v>
      </c>
      <c r="U40" s="95"/>
      <c r="V40" s="95"/>
      <c r="W40" s="95"/>
      <c r="X40" s="95"/>
      <c r="Y40" s="95"/>
      <c r="Z40" s="95"/>
      <c r="AA40" s="95"/>
      <c r="AB40" s="95"/>
      <c r="AC40" s="93">
        <v>2010</v>
      </c>
      <c r="AD40" s="93"/>
      <c r="AE40" s="93"/>
      <c r="AF40" s="93"/>
      <c r="AG40" s="93"/>
      <c r="AH40" s="93"/>
      <c r="AI40" s="93"/>
      <c r="AJ40" s="93"/>
      <c r="AK40" s="95">
        <v>8.9762197164229094E-3</v>
      </c>
      <c r="AL40" s="95"/>
    </row>
    <row r="41" spans="2:38" s="1" customFormat="1" ht="12.75" customHeight="1" x14ac:dyDescent="0.15">
      <c r="B41" s="97" t="s">
        <v>1075</v>
      </c>
      <c r="C41" s="97"/>
      <c r="D41" s="97"/>
      <c r="E41" s="97"/>
      <c r="F41" s="97"/>
      <c r="G41" s="97"/>
      <c r="H41" s="97"/>
      <c r="I41" s="97"/>
      <c r="J41" s="102">
        <v>116327803.20999999</v>
      </c>
      <c r="K41" s="102"/>
      <c r="L41" s="102"/>
      <c r="M41" s="102"/>
      <c r="N41" s="102"/>
      <c r="O41" s="102"/>
      <c r="P41" s="102"/>
      <c r="Q41" s="102"/>
      <c r="R41" s="102"/>
      <c r="S41" s="102"/>
      <c r="T41" s="95">
        <v>7.6287194346741499E-3</v>
      </c>
      <c r="U41" s="95"/>
      <c r="V41" s="95"/>
      <c r="W41" s="95"/>
      <c r="X41" s="95"/>
      <c r="Y41" s="95"/>
      <c r="Z41" s="95"/>
      <c r="AA41" s="95"/>
      <c r="AB41" s="95"/>
      <c r="AC41" s="93">
        <v>4267</v>
      </c>
      <c r="AD41" s="93"/>
      <c r="AE41" s="93"/>
      <c r="AF41" s="93"/>
      <c r="AG41" s="93"/>
      <c r="AH41" s="93"/>
      <c r="AI41" s="93"/>
      <c r="AJ41" s="93"/>
      <c r="AK41" s="95">
        <v>1.9055487328346499E-2</v>
      </c>
      <c r="AL41" s="95"/>
    </row>
    <row r="42" spans="2:38" s="1" customFormat="1" ht="12.75" customHeight="1" x14ac:dyDescent="0.15">
      <c r="B42" s="97" t="s">
        <v>1076</v>
      </c>
      <c r="C42" s="97"/>
      <c r="D42" s="97"/>
      <c r="E42" s="97"/>
      <c r="F42" s="97"/>
      <c r="G42" s="97"/>
      <c r="H42" s="97"/>
      <c r="I42" s="97"/>
      <c r="J42" s="102">
        <v>245860751.03999901</v>
      </c>
      <c r="K42" s="102"/>
      <c r="L42" s="102"/>
      <c r="M42" s="102"/>
      <c r="N42" s="102"/>
      <c r="O42" s="102"/>
      <c r="P42" s="102"/>
      <c r="Q42" s="102"/>
      <c r="R42" s="102"/>
      <c r="S42" s="102"/>
      <c r="T42" s="95">
        <v>1.6123425680931201E-2</v>
      </c>
      <c r="U42" s="95"/>
      <c r="V42" s="95"/>
      <c r="W42" s="95"/>
      <c r="X42" s="95"/>
      <c r="Y42" s="95"/>
      <c r="Z42" s="95"/>
      <c r="AA42" s="95"/>
      <c r="AB42" s="95"/>
      <c r="AC42" s="93">
        <v>6360</v>
      </c>
      <c r="AD42" s="93"/>
      <c r="AE42" s="93"/>
      <c r="AF42" s="93"/>
      <c r="AG42" s="93"/>
      <c r="AH42" s="93"/>
      <c r="AI42" s="93"/>
      <c r="AJ42" s="93"/>
      <c r="AK42" s="95">
        <v>2.84023668639053E-2</v>
      </c>
      <c r="AL42" s="95"/>
    </row>
    <row r="43" spans="2:38" s="1" customFormat="1" ht="12.75" customHeight="1" x14ac:dyDescent="0.15">
      <c r="B43" s="97" t="s">
        <v>1077</v>
      </c>
      <c r="C43" s="97"/>
      <c r="D43" s="97"/>
      <c r="E43" s="97"/>
      <c r="F43" s="97"/>
      <c r="G43" s="97"/>
      <c r="H43" s="97"/>
      <c r="I43" s="97"/>
      <c r="J43" s="102">
        <v>214088879.21000001</v>
      </c>
      <c r="K43" s="102"/>
      <c r="L43" s="102"/>
      <c r="M43" s="102"/>
      <c r="N43" s="102"/>
      <c r="O43" s="102"/>
      <c r="P43" s="102"/>
      <c r="Q43" s="102"/>
      <c r="R43" s="102"/>
      <c r="S43" s="102"/>
      <c r="T43" s="95">
        <v>1.40398421401337E-2</v>
      </c>
      <c r="U43" s="95"/>
      <c r="V43" s="95"/>
      <c r="W43" s="95"/>
      <c r="X43" s="95"/>
      <c r="Y43" s="95"/>
      <c r="Z43" s="95"/>
      <c r="AA43" s="95"/>
      <c r="AB43" s="95"/>
      <c r="AC43" s="93">
        <v>5069</v>
      </c>
      <c r="AD43" s="93"/>
      <c r="AE43" s="93"/>
      <c r="AF43" s="93"/>
      <c r="AG43" s="93"/>
      <c r="AH43" s="93"/>
      <c r="AI43" s="93"/>
      <c r="AJ43" s="93"/>
      <c r="AK43" s="95">
        <v>2.2637043653008799E-2</v>
      </c>
      <c r="AL43" s="95"/>
    </row>
    <row r="44" spans="2:38" s="1" customFormat="1" ht="12.75" customHeight="1" x14ac:dyDescent="0.15">
      <c r="B44" s="97" t="s">
        <v>1078</v>
      </c>
      <c r="C44" s="97"/>
      <c r="D44" s="97"/>
      <c r="E44" s="97"/>
      <c r="F44" s="97"/>
      <c r="G44" s="97"/>
      <c r="H44" s="97"/>
      <c r="I44" s="97"/>
      <c r="J44" s="102">
        <v>40670753.060000002</v>
      </c>
      <c r="K44" s="102"/>
      <c r="L44" s="102"/>
      <c r="M44" s="102"/>
      <c r="N44" s="102"/>
      <c r="O44" s="102"/>
      <c r="P44" s="102"/>
      <c r="Q44" s="102"/>
      <c r="R44" s="102"/>
      <c r="S44" s="102"/>
      <c r="T44" s="95">
        <v>2.6671677426208301E-3</v>
      </c>
      <c r="U44" s="95"/>
      <c r="V44" s="95"/>
      <c r="W44" s="95"/>
      <c r="X44" s="95"/>
      <c r="Y44" s="95"/>
      <c r="Z44" s="95"/>
      <c r="AA44" s="95"/>
      <c r="AB44" s="95"/>
      <c r="AC44" s="93">
        <v>1326</v>
      </c>
      <c r="AD44" s="93"/>
      <c r="AE44" s="93"/>
      <c r="AF44" s="93"/>
      <c r="AG44" s="93"/>
      <c r="AH44" s="93"/>
      <c r="AI44" s="93"/>
      <c r="AJ44" s="93"/>
      <c r="AK44" s="95">
        <v>5.9216255442670496E-3</v>
      </c>
      <c r="AL44" s="95"/>
    </row>
    <row r="45" spans="2:38" s="1" customFormat="1" ht="12.75" customHeight="1" x14ac:dyDescent="0.15">
      <c r="B45" s="97" t="s">
        <v>1079</v>
      </c>
      <c r="C45" s="97"/>
      <c r="D45" s="97"/>
      <c r="E45" s="97"/>
      <c r="F45" s="97"/>
      <c r="G45" s="97"/>
      <c r="H45" s="97"/>
      <c r="I45" s="97"/>
      <c r="J45" s="102">
        <v>18362561.850000001</v>
      </c>
      <c r="K45" s="102"/>
      <c r="L45" s="102"/>
      <c r="M45" s="102"/>
      <c r="N45" s="102"/>
      <c r="O45" s="102"/>
      <c r="P45" s="102"/>
      <c r="Q45" s="102"/>
      <c r="R45" s="102"/>
      <c r="S45" s="102"/>
      <c r="T45" s="95">
        <v>1.2042076665250701E-3</v>
      </c>
      <c r="U45" s="95"/>
      <c r="V45" s="95"/>
      <c r="W45" s="95"/>
      <c r="X45" s="95"/>
      <c r="Y45" s="95"/>
      <c r="Z45" s="95"/>
      <c r="AA45" s="95"/>
      <c r="AB45" s="95"/>
      <c r="AC45" s="93">
        <v>446</v>
      </c>
      <c r="AD45" s="93"/>
      <c r="AE45" s="93"/>
      <c r="AF45" s="93"/>
      <c r="AG45" s="93"/>
      <c r="AH45" s="93"/>
      <c r="AI45" s="93"/>
      <c r="AJ45" s="93"/>
      <c r="AK45" s="95">
        <v>1.9917383052361301E-3</v>
      </c>
      <c r="AL45" s="95"/>
    </row>
    <row r="46" spans="2:38" s="1" customFormat="1" ht="12.75" customHeight="1" x14ac:dyDescent="0.15">
      <c r="B46" s="97" t="s">
        <v>1080</v>
      </c>
      <c r="C46" s="97"/>
      <c r="D46" s="97"/>
      <c r="E46" s="97"/>
      <c r="F46" s="97"/>
      <c r="G46" s="97"/>
      <c r="H46" s="97"/>
      <c r="I46" s="97"/>
      <c r="J46" s="102">
        <v>15548672.810000001</v>
      </c>
      <c r="K46" s="102"/>
      <c r="L46" s="102"/>
      <c r="M46" s="102"/>
      <c r="N46" s="102"/>
      <c r="O46" s="102"/>
      <c r="P46" s="102"/>
      <c r="Q46" s="102"/>
      <c r="R46" s="102"/>
      <c r="S46" s="102"/>
      <c r="T46" s="95">
        <v>1.0196742238388599E-3</v>
      </c>
      <c r="U46" s="95"/>
      <c r="V46" s="95"/>
      <c r="W46" s="95"/>
      <c r="X46" s="95"/>
      <c r="Y46" s="95"/>
      <c r="Z46" s="95"/>
      <c r="AA46" s="95"/>
      <c r="AB46" s="95"/>
      <c r="AC46" s="93">
        <v>495</v>
      </c>
      <c r="AD46" s="93"/>
      <c r="AE46" s="93"/>
      <c r="AF46" s="93"/>
      <c r="AG46" s="93"/>
      <c r="AH46" s="93"/>
      <c r="AI46" s="93"/>
      <c r="AJ46" s="93"/>
      <c r="AK46" s="95">
        <v>2.2105615719548999E-3</v>
      </c>
      <c r="AL46" s="95"/>
    </row>
    <row r="47" spans="2:38" s="1" customFormat="1" ht="12.75" customHeight="1" x14ac:dyDescent="0.15">
      <c r="B47" s="97" t="s">
        <v>1081</v>
      </c>
      <c r="C47" s="97"/>
      <c r="D47" s="97"/>
      <c r="E47" s="97"/>
      <c r="F47" s="97"/>
      <c r="G47" s="97"/>
      <c r="H47" s="97"/>
      <c r="I47" s="97"/>
      <c r="J47" s="102">
        <v>54459408.460000001</v>
      </c>
      <c r="K47" s="102"/>
      <c r="L47" s="102"/>
      <c r="M47" s="102"/>
      <c r="N47" s="102"/>
      <c r="O47" s="102"/>
      <c r="P47" s="102"/>
      <c r="Q47" s="102"/>
      <c r="R47" s="102"/>
      <c r="S47" s="102"/>
      <c r="T47" s="95">
        <v>3.5714209007253598E-3</v>
      </c>
      <c r="U47" s="95"/>
      <c r="V47" s="95"/>
      <c r="W47" s="95"/>
      <c r="X47" s="95"/>
      <c r="Y47" s="95"/>
      <c r="Z47" s="95"/>
      <c r="AA47" s="95"/>
      <c r="AB47" s="95"/>
      <c r="AC47" s="93">
        <v>1937</v>
      </c>
      <c r="AD47" s="93"/>
      <c r="AE47" s="93"/>
      <c r="AF47" s="93"/>
      <c r="AG47" s="93"/>
      <c r="AH47" s="93"/>
      <c r="AI47" s="93"/>
      <c r="AJ47" s="93"/>
      <c r="AK47" s="95">
        <v>8.6502177068214798E-3</v>
      </c>
      <c r="AL47" s="95"/>
    </row>
    <row r="48" spans="2:38" s="1" customFormat="1" ht="12.75" customHeight="1" x14ac:dyDescent="0.15">
      <c r="B48" s="97" t="s">
        <v>1082</v>
      </c>
      <c r="C48" s="97"/>
      <c r="D48" s="97"/>
      <c r="E48" s="97"/>
      <c r="F48" s="97"/>
      <c r="G48" s="97"/>
      <c r="H48" s="97"/>
      <c r="I48" s="97"/>
      <c r="J48" s="102">
        <v>43835351.960000001</v>
      </c>
      <c r="K48" s="102"/>
      <c r="L48" s="102"/>
      <c r="M48" s="102"/>
      <c r="N48" s="102"/>
      <c r="O48" s="102"/>
      <c r="P48" s="102"/>
      <c r="Q48" s="102"/>
      <c r="R48" s="102"/>
      <c r="S48" s="102"/>
      <c r="T48" s="95">
        <v>2.8747005633670102E-3</v>
      </c>
      <c r="U48" s="95"/>
      <c r="V48" s="95"/>
      <c r="W48" s="95"/>
      <c r="X48" s="95"/>
      <c r="Y48" s="95"/>
      <c r="Z48" s="95"/>
      <c r="AA48" s="95"/>
      <c r="AB48" s="95"/>
      <c r="AC48" s="93">
        <v>2332</v>
      </c>
      <c r="AD48" s="93"/>
      <c r="AE48" s="93"/>
      <c r="AF48" s="93"/>
      <c r="AG48" s="93"/>
      <c r="AH48" s="93"/>
      <c r="AI48" s="93"/>
      <c r="AJ48" s="93"/>
      <c r="AK48" s="95">
        <v>1.0414201183432E-2</v>
      </c>
      <c r="AL48" s="95"/>
    </row>
    <row r="49" spans="2:38" s="1" customFormat="1" ht="12.75" customHeight="1" x14ac:dyDescent="0.15">
      <c r="B49" s="97" t="s">
        <v>1083</v>
      </c>
      <c r="C49" s="97"/>
      <c r="D49" s="97"/>
      <c r="E49" s="97"/>
      <c r="F49" s="97"/>
      <c r="G49" s="97"/>
      <c r="H49" s="97"/>
      <c r="I49" s="97"/>
      <c r="J49" s="102">
        <v>12934659.699999999</v>
      </c>
      <c r="K49" s="102"/>
      <c r="L49" s="102"/>
      <c r="M49" s="102"/>
      <c r="N49" s="102"/>
      <c r="O49" s="102"/>
      <c r="P49" s="102"/>
      <c r="Q49" s="102"/>
      <c r="R49" s="102"/>
      <c r="S49" s="102"/>
      <c r="T49" s="95">
        <v>8.4824854515780997E-4</v>
      </c>
      <c r="U49" s="95"/>
      <c r="V49" s="95"/>
      <c r="W49" s="95"/>
      <c r="X49" s="95"/>
      <c r="Y49" s="95"/>
      <c r="Z49" s="95"/>
      <c r="AA49" s="95"/>
      <c r="AB49" s="95"/>
      <c r="AC49" s="93">
        <v>1401</v>
      </c>
      <c r="AD49" s="93"/>
      <c r="AE49" s="93"/>
      <c r="AF49" s="93"/>
      <c r="AG49" s="93"/>
      <c r="AH49" s="93"/>
      <c r="AI49" s="93"/>
      <c r="AJ49" s="93"/>
      <c r="AK49" s="95">
        <v>6.2565591157753703E-3</v>
      </c>
      <c r="AL49" s="95"/>
    </row>
    <row r="50" spans="2:38" s="1" customFormat="1" ht="12.75" customHeight="1" x14ac:dyDescent="0.15">
      <c r="B50" s="97" t="s">
        <v>1084</v>
      </c>
      <c r="C50" s="97"/>
      <c r="D50" s="97"/>
      <c r="E50" s="97"/>
      <c r="F50" s="97"/>
      <c r="G50" s="97"/>
      <c r="H50" s="97"/>
      <c r="I50" s="97"/>
      <c r="J50" s="102">
        <v>3756618.41</v>
      </c>
      <c r="K50" s="102"/>
      <c r="L50" s="102"/>
      <c r="M50" s="102"/>
      <c r="N50" s="102"/>
      <c r="O50" s="102"/>
      <c r="P50" s="102"/>
      <c r="Q50" s="102"/>
      <c r="R50" s="102"/>
      <c r="S50" s="102"/>
      <c r="T50" s="95">
        <v>2.4635716554611398E-4</v>
      </c>
      <c r="U50" s="95"/>
      <c r="V50" s="95"/>
      <c r="W50" s="95"/>
      <c r="X50" s="95"/>
      <c r="Y50" s="95"/>
      <c r="Z50" s="95"/>
      <c r="AA50" s="95"/>
      <c r="AB50" s="95"/>
      <c r="AC50" s="93">
        <v>237</v>
      </c>
      <c r="AD50" s="93"/>
      <c r="AE50" s="93"/>
      <c r="AF50" s="93"/>
      <c r="AG50" s="93"/>
      <c r="AH50" s="93"/>
      <c r="AI50" s="93"/>
      <c r="AJ50" s="93"/>
      <c r="AK50" s="95">
        <v>1.0583900859662801E-3</v>
      </c>
      <c r="AL50" s="95"/>
    </row>
    <row r="51" spans="2:38" s="1" customFormat="1" ht="12.75" customHeight="1" x14ac:dyDescent="0.15">
      <c r="B51" s="97" t="s">
        <v>1085</v>
      </c>
      <c r="C51" s="97"/>
      <c r="D51" s="97"/>
      <c r="E51" s="97"/>
      <c r="F51" s="97"/>
      <c r="G51" s="97"/>
      <c r="H51" s="97"/>
      <c r="I51" s="97"/>
      <c r="J51" s="102">
        <v>353311.74</v>
      </c>
      <c r="K51" s="102"/>
      <c r="L51" s="102"/>
      <c r="M51" s="102"/>
      <c r="N51" s="102"/>
      <c r="O51" s="102"/>
      <c r="P51" s="102"/>
      <c r="Q51" s="102"/>
      <c r="R51" s="102"/>
      <c r="S51" s="102"/>
      <c r="T51" s="95">
        <v>2.3170008055347202E-5</v>
      </c>
      <c r="U51" s="95"/>
      <c r="V51" s="95"/>
      <c r="W51" s="95"/>
      <c r="X51" s="95"/>
      <c r="Y51" s="95"/>
      <c r="Z51" s="95"/>
      <c r="AA51" s="95"/>
      <c r="AB51" s="95"/>
      <c r="AC51" s="93">
        <v>33</v>
      </c>
      <c r="AD51" s="93"/>
      <c r="AE51" s="93"/>
      <c r="AF51" s="93"/>
      <c r="AG51" s="93"/>
      <c r="AH51" s="93"/>
      <c r="AI51" s="93"/>
      <c r="AJ51" s="93"/>
      <c r="AK51" s="95">
        <v>1.4737077146366001E-4</v>
      </c>
      <c r="AL51" s="95"/>
    </row>
    <row r="52" spans="2:38" s="1" customFormat="1" ht="12.75" customHeight="1" x14ac:dyDescent="0.15">
      <c r="B52" s="97" t="s">
        <v>1086</v>
      </c>
      <c r="C52" s="97"/>
      <c r="D52" s="97"/>
      <c r="E52" s="97"/>
      <c r="F52" s="97"/>
      <c r="G52" s="97"/>
      <c r="H52" s="97"/>
      <c r="I52" s="97"/>
      <c r="J52" s="102">
        <v>484121.67</v>
      </c>
      <c r="K52" s="102"/>
      <c r="L52" s="102"/>
      <c r="M52" s="102"/>
      <c r="N52" s="102"/>
      <c r="O52" s="102"/>
      <c r="P52" s="102"/>
      <c r="Q52" s="102"/>
      <c r="R52" s="102"/>
      <c r="S52" s="102"/>
      <c r="T52" s="95">
        <v>3.1748458156720598E-5</v>
      </c>
      <c r="U52" s="95"/>
      <c r="V52" s="95"/>
      <c r="W52" s="95"/>
      <c r="X52" s="95"/>
      <c r="Y52" s="95"/>
      <c r="Z52" s="95"/>
      <c r="AA52" s="95"/>
      <c r="AB52" s="95"/>
      <c r="AC52" s="93">
        <v>31</v>
      </c>
      <c r="AD52" s="93"/>
      <c r="AE52" s="93"/>
      <c r="AF52" s="93"/>
      <c r="AG52" s="93"/>
      <c r="AH52" s="93"/>
      <c r="AI52" s="93"/>
      <c r="AJ52" s="93"/>
      <c r="AK52" s="95">
        <v>1.3843920955677099E-4</v>
      </c>
      <c r="AL52" s="95"/>
    </row>
    <row r="53" spans="2:38" s="1" customFormat="1" ht="12.75" customHeight="1" x14ac:dyDescent="0.15">
      <c r="B53" s="97" t="s">
        <v>1087</v>
      </c>
      <c r="C53" s="97"/>
      <c r="D53" s="97"/>
      <c r="E53" s="97"/>
      <c r="F53" s="97"/>
      <c r="G53" s="97"/>
      <c r="H53" s="97"/>
      <c r="I53" s="97"/>
      <c r="J53" s="102">
        <v>1153600.3799999999</v>
      </c>
      <c r="K53" s="102"/>
      <c r="L53" s="102"/>
      <c r="M53" s="102"/>
      <c r="N53" s="102"/>
      <c r="O53" s="102"/>
      <c r="P53" s="102"/>
      <c r="Q53" s="102"/>
      <c r="R53" s="102"/>
      <c r="S53" s="102"/>
      <c r="T53" s="95">
        <v>7.56525387388814E-5</v>
      </c>
      <c r="U53" s="95"/>
      <c r="V53" s="95"/>
      <c r="W53" s="95"/>
      <c r="X53" s="95"/>
      <c r="Y53" s="95"/>
      <c r="Z53" s="95"/>
      <c r="AA53" s="95"/>
      <c r="AB53" s="95"/>
      <c r="AC53" s="93">
        <v>101</v>
      </c>
      <c r="AD53" s="93"/>
      <c r="AE53" s="93"/>
      <c r="AF53" s="93"/>
      <c r="AG53" s="93"/>
      <c r="AH53" s="93"/>
      <c r="AI53" s="93"/>
      <c r="AJ53" s="93"/>
      <c r="AK53" s="95">
        <v>4.5104387629786802E-4</v>
      </c>
      <c r="AL53" s="95"/>
    </row>
    <row r="54" spans="2:38" s="1" customFormat="1" ht="12.75" customHeight="1" x14ac:dyDescent="0.15">
      <c r="B54" s="97" t="s">
        <v>1088</v>
      </c>
      <c r="C54" s="97"/>
      <c r="D54" s="97"/>
      <c r="E54" s="97"/>
      <c r="F54" s="97"/>
      <c r="G54" s="97"/>
      <c r="H54" s="97"/>
      <c r="I54" s="97"/>
      <c r="J54" s="102">
        <v>306845.57</v>
      </c>
      <c r="K54" s="102"/>
      <c r="L54" s="102"/>
      <c r="M54" s="102"/>
      <c r="N54" s="102"/>
      <c r="O54" s="102"/>
      <c r="P54" s="102"/>
      <c r="Q54" s="102"/>
      <c r="R54" s="102"/>
      <c r="S54" s="102"/>
      <c r="T54" s="95">
        <v>2.0122779754354E-5</v>
      </c>
      <c r="U54" s="95"/>
      <c r="V54" s="95"/>
      <c r="W54" s="95"/>
      <c r="X54" s="95"/>
      <c r="Y54" s="95"/>
      <c r="Z54" s="95"/>
      <c r="AA54" s="95"/>
      <c r="AB54" s="95"/>
      <c r="AC54" s="93">
        <v>27</v>
      </c>
      <c r="AD54" s="93"/>
      <c r="AE54" s="93"/>
      <c r="AF54" s="93"/>
      <c r="AG54" s="93"/>
      <c r="AH54" s="93"/>
      <c r="AI54" s="93"/>
      <c r="AJ54" s="93"/>
      <c r="AK54" s="95">
        <v>1.20576085742994E-4</v>
      </c>
      <c r="AL54" s="95"/>
    </row>
    <row r="55" spans="2:38" s="1" customFormat="1" ht="12.75" customHeight="1" x14ac:dyDescent="0.15">
      <c r="B55" s="97" t="s">
        <v>1089</v>
      </c>
      <c r="C55" s="97"/>
      <c r="D55" s="97"/>
      <c r="E55" s="97"/>
      <c r="F55" s="97"/>
      <c r="G55" s="97"/>
      <c r="H55" s="97"/>
      <c r="I55" s="97"/>
      <c r="J55" s="102">
        <v>237613.76</v>
      </c>
      <c r="K55" s="102"/>
      <c r="L55" s="102"/>
      <c r="M55" s="102"/>
      <c r="N55" s="102"/>
      <c r="O55" s="102"/>
      <c r="P55" s="102"/>
      <c r="Q55" s="102"/>
      <c r="R55" s="102"/>
      <c r="S55" s="102"/>
      <c r="T55" s="95">
        <v>1.5582592113302898E-5</v>
      </c>
      <c r="U55" s="95"/>
      <c r="V55" s="95"/>
      <c r="W55" s="95"/>
      <c r="X55" s="95"/>
      <c r="Y55" s="95"/>
      <c r="Z55" s="95"/>
      <c r="AA55" s="95"/>
      <c r="AB55" s="95"/>
      <c r="AC55" s="93">
        <v>22</v>
      </c>
      <c r="AD55" s="93"/>
      <c r="AE55" s="93"/>
      <c r="AF55" s="93"/>
      <c r="AG55" s="93"/>
      <c r="AH55" s="93"/>
      <c r="AI55" s="93"/>
      <c r="AJ55" s="93"/>
      <c r="AK55" s="95">
        <v>9.8247180975773101E-5</v>
      </c>
      <c r="AL55" s="95"/>
    </row>
    <row r="56" spans="2:38" s="1" customFormat="1" ht="12.75" customHeight="1" x14ac:dyDescent="0.15">
      <c r="B56" s="97" t="s">
        <v>1090</v>
      </c>
      <c r="C56" s="97"/>
      <c r="D56" s="97"/>
      <c r="E56" s="97"/>
      <c r="F56" s="97"/>
      <c r="G56" s="97"/>
      <c r="H56" s="97"/>
      <c r="I56" s="97"/>
      <c r="J56" s="102">
        <v>18096.23</v>
      </c>
      <c r="K56" s="102"/>
      <c r="L56" s="102"/>
      <c r="M56" s="102"/>
      <c r="N56" s="102"/>
      <c r="O56" s="102"/>
      <c r="P56" s="102"/>
      <c r="Q56" s="102"/>
      <c r="R56" s="102"/>
      <c r="S56" s="102"/>
      <c r="T56" s="95">
        <v>1.18674175636342E-6</v>
      </c>
      <c r="U56" s="95"/>
      <c r="V56" s="95"/>
      <c r="W56" s="95"/>
      <c r="X56" s="95"/>
      <c r="Y56" s="95"/>
      <c r="Z56" s="95"/>
      <c r="AA56" s="95"/>
      <c r="AB56" s="95"/>
      <c r="AC56" s="93">
        <v>1</v>
      </c>
      <c r="AD56" s="93"/>
      <c r="AE56" s="93"/>
      <c r="AF56" s="93"/>
      <c r="AG56" s="93"/>
      <c r="AH56" s="93"/>
      <c r="AI56" s="93"/>
      <c r="AJ56" s="93"/>
      <c r="AK56" s="95">
        <v>4.4657809534442302E-6</v>
      </c>
      <c r="AL56" s="95"/>
    </row>
    <row r="57" spans="2:38" s="1" customFormat="1" ht="12.75" customHeight="1" x14ac:dyDescent="0.15">
      <c r="B57" s="97" t="s">
        <v>1091</v>
      </c>
      <c r="C57" s="97"/>
      <c r="D57" s="97"/>
      <c r="E57" s="97"/>
      <c r="F57" s="97"/>
      <c r="G57" s="97"/>
      <c r="H57" s="97"/>
      <c r="I57" s="97"/>
      <c r="J57" s="102">
        <v>3834.97</v>
      </c>
      <c r="K57" s="102"/>
      <c r="L57" s="102"/>
      <c r="M57" s="102"/>
      <c r="N57" s="102"/>
      <c r="O57" s="102"/>
      <c r="P57" s="102"/>
      <c r="Q57" s="102"/>
      <c r="R57" s="102"/>
      <c r="S57" s="102"/>
      <c r="T57" s="95">
        <v>2.5149542382037699E-7</v>
      </c>
      <c r="U57" s="95"/>
      <c r="V57" s="95"/>
      <c r="W57" s="95"/>
      <c r="X57" s="95"/>
      <c r="Y57" s="95"/>
      <c r="Z57" s="95"/>
      <c r="AA57" s="95"/>
      <c r="AB57" s="95"/>
      <c r="AC57" s="93">
        <v>3</v>
      </c>
      <c r="AD57" s="93"/>
      <c r="AE57" s="93"/>
      <c r="AF57" s="93"/>
      <c r="AG57" s="93"/>
      <c r="AH57" s="93"/>
      <c r="AI57" s="93"/>
      <c r="AJ57" s="93"/>
      <c r="AK57" s="95">
        <v>1.3397342860332701E-5</v>
      </c>
      <c r="AL57" s="95"/>
    </row>
    <row r="58" spans="2:38" s="1" customFormat="1" ht="12.75" customHeight="1" x14ac:dyDescent="0.15">
      <c r="B58" s="97" t="s">
        <v>1092</v>
      </c>
      <c r="C58" s="97"/>
      <c r="D58" s="97"/>
      <c r="E58" s="97"/>
      <c r="F58" s="97"/>
      <c r="G58" s="97"/>
      <c r="H58" s="97"/>
      <c r="I58" s="97"/>
      <c r="J58" s="102">
        <v>49876.17</v>
      </c>
      <c r="K58" s="102"/>
      <c r="L58" s="102"/>
      <c r="M58" s="102"/>
      <c r="N58" s="102"/>
      <c r="O58" s="102"/>
      <c r="P58" s="102"/>
      <c r="Q58" s="102"/>
      <c r="R58" s="102"/>
      <c r="S58" s="102"/>
      <c r="T58" s="95">
        <v>3.2708544037338399E-6</v>
      </c>
      <c r="U58" s="95"/>
      <c r="V58" s="95"/>
      <c r="W58" s="95"/>
      <c r="X58" s="95"/>
      <c r="Y58" s="95"/>
      <c r="Z58" s="95"/>
      <c r="AA58" s="95"/>
      <c r="AB58" s="95"/>
      <c r="AC58" s="93">
        <v>4</v>
      </c>
      <c r="AD58" s="93"/>
      <c r="AE58" s="93"/>
      <c r="AF58" s="93"/>
      <c r="AG58" s="93"/>
      <c r="AH58" s="93"/>
      <c r="AI58" s="93"/>
      <c r="AJ58" s="93"/>
      <c r="AK58" s="95">
        <v>1.78631238137769E-5</v>
      </c>
      <c r="AL58" s="95"/>
    </row>
    <row r="59" spans="2:38" s="1" customFormat="1" ht="12.75" customHeight="1" x14ac:dyDescent="0.15">
      <c r="B59" s="97" t="s">
        <v>1093</v>
      </c>
      <c r="C59" s="97"/>
      <c r="D59" s="97"/>
      <c r="E59" s="97"/>
      <c r="F59" s="97"/>
      <c r="G59" s="97"/>
      <c r="H59" s="97"/>
      <c r="I59" s="97"/>
      <c r="J59" s="102">
        <v>0</v>
      </c>
      <c r="K59" s="102"/>
      <c r="L59" s="102"/>
      <c r="M59" s="102"/>
      <c r="N59" s="102"/>
      <c r="O59" s="102"/>
      <c r="P59" s="102"/>
      <c r="Q59" s="102"/>
      <c r="R59" s="102"/>
      <c r="S59" s="102"/>
      <c r="T59" s="95">
        <v>0</v>
      </c>
      <c r="U59" s="95"/>
      <c r="V59" s="95"/>
      <c r="W59" s="95"/>
      <c r="X59" s="95"/>
      <c r="Y59" s="95"/>
      <c r="Z59" s="95"/>
      <c r="AA59" s="95"/>
      <c r="AB59" s="95"/>
      <c r="AC59" s="93">
        <v>1</v>
      </c>
      <c r="AD59" s="93"/>
      <c r="AE59" s="93"/>
      <c r="AF59" s="93"/>
      <c r="AG59" s="93"/>
      <c r="AH59" s="93"/>
      <c r="AI59" s="93"/>
      <c r="AJ59" s="93"/>
      <c r="AK59" s="95">
        <v>4.4657809534442302E-6</v>
      </c>
      <c r="AL59" s="95"/>
    </row>
    <row r="60" spans="2:38" s="1" customFormat="1" ht="12.75" customHeight="1" x14ac:dyDescent="0.15">
      <c r="B60" s="97" t="s">
        <v>1094</v>
      </c>
      <c r="C60" s="97"/>
      <c r="D60" s="97"/>
      <c r="E60" s="97"/>
      <c r="F60" s="97"/>
      <c r="G60" s="97"/>
      <c r="H60" s="97"/>
      <c r="I60" s="97"/>
      <c r="J60" s="102">
        <v>34122.800000000003</v>
      </c>
      <c r="K60" s="102"/>
      <c r="L60" s="102"/>
      <c r="M60" s="102"/>
      <c r="N60" s="102"/>
      <c r="O60" s="102"/>
      <c r="P60" s="102"/>
      <c r="Q60" s="102"/>
      <c r="R60" s="102"/>
      <c r="S60" s="102"/>
      <c r="T60" s="95">
        <v>2.23775624005871E-6</v>
      </c>
      <c r="U60" s="95"/>
      <c r="V60" s="95"/>
      <c r="W60" s="95"/>
      <c r="X60" s="95"/>
      <c r="Y60" s="95"/>
      <c r="Z60" s="95"/>
      <c r="AA60" s="95"/>
      <c r="AB60" s="95"/>
      <c r="AC60" s="93">
        <v>4</v>
      </c>
      <c r="AD60" s="93"/>
      <c r="AE60" s="93"/>
      <c r="AF60" s="93"/>
      <c r="AG60" s="93"/>
      <c r="AH60" s="93"/>
      <c r="AI60" s="93"/>
      <c r="AJ60" s="93"/>
      <c r="AK60" s="95">
        <v>1.78631238137769E-5</v>
      </c>
      <c r="AL60" s="95"/>
    </row>
    <row r="61" spans="2:38" s="1" customFormat="1" ht="12.75" customHeight="1" x14ac:dyDescent="0.15">
      <c r="B61" s="97" t="s">
        <v>1095</v>
      </c>
      <c r="C61" s="97"/>
      <c r="D61" s="97"/>
      <c r="E61" s="97"/>
      <c r="F61" s="97"/>
      <c r="G61" s="97"/>
      <c r="H61" s="97"/>
      <c r="I61" s="97"/>
      <c r="J61" s="102">
        <v>42042.74</v>
      </c>
      <c r="K61" s="102"/>
      <c r="L61" s="102"/>
      <c r="M61" s="102"/>
      <c r="N61" s="102"/>
      <c r="O61" s="102"/>
      <c r="P61" s="102"/>
      <c r="Q61" s="102"/>
      <c r="R61" s="102"/>
      <c r="S61" s="102"/>
      <c r="T61" s="95">
        <v>2.7571419632669701E-6</v>
      </c>
      <c r="U61" s="95"/>
      <c r="V61" s="95"/>
      <c r="W61" s="95"/>
      <c r="X61" s="95"/>
      <c r="Y61" s="95"/>
      <c r="Z61" s="95"/>
      <c r="AA61" s="95"/>
      <c r="AB61" s="95"/>
      <c r="AC61" s="93">
        <v>2</v>
      </c>
      <c r="AD61" s="93"/>
      <c r="AE61" s="93"/>
      <c r="AF61" s="93"/>
      <c r="AG61" s="93"/>
      <c r="AH61" s="93"/>
      <c r="AI61" s="93"/>
      <c r="AJ61" s="93"/>
      <c r="AK61" s="95">
        <v>8.9315619068884705E-6</v>
      </c>
      <c r="AL61" s="95"/>
    </row>
    <row r="62" spans="2:38" s="1" customFormat="1" ht="12.75" customHeight="1" x14ac:dyDescent="0.15">
      <c r="B62" s="97" t="s">
        <v>1096</v>
      </c>
      <c r="C62" s="97"/>
      <c r="D62" s="97"/>
      <c r="E62" s="97"/>
      <c r="F62" s="97"/>
      <c r="G62" s="97"/>
      <c r="H62" s="97"/>
      <c r="I62" s="97"/>
      <c r="J62" s="102">
        <v>16914.79</v>
      </c>
      <c r="K62" s="102"/>
      <c r="L62" s="102"/>
      <c r="M62" s="102"/>
      <c r="N62" s="102"/>
      <c r="O62" s="102"/>
      <c r="P62" s="102"/>
      <c r="Q62" s="102"/>
      <c r="R62" s="102"/>
      <c r="S62" s="102"/>
      <c r="T62" s="95">
        <v>1.10926350920155E-6</v>
      </c>
      <c r="U62" s="95"/>
      <c r="V62" s="95"/>
      <c r="W62" s="95"/>
      <c r="X62" s="95"/>
      <c r="Y62" s="95"/>
      <c r="Z62" s="95"/>
      <c r="AA62" s="95"/>
      <c r="AB62" s="95"/>
      <c r="AC62" s="93">
        <v>1</v>
      </c>
      <c r="AD62" s="93"/>
      <c r="AE62" s="93"/>
      <c r="AF62" s="93"/>
      <c r="AG62" s="93"/>
      <c r="AH62" s="93"/>
      <c r="AI62" s="93"/>
      <c r="AJ62" s="93"/>
      <c r="AK62" s="95">
        <v>4.4657809534442302E-6</v>
      </c>
      <c r="AL62" s="95"/>
    </row>
    <row r="63" spans="2:38" s="1" customFormat="1" ht="12.75" customHeight="1" x14ac:dyDescent="0.15">
      <c r="B63" s="100"/>
      <c r="C63" s="100"/>
      <c r="D63" s="100"/>
      <c r="E63" s="100"/>
      <c r="F63" s="100"/>
      <c r="G63" s="100"/>
      <c r="H63" s="100"/>
      <c r="I63" s="100"/>
      <c r="J63" s="103">
        <v>15248667119.84</v>
      </c>
      <c r="K63" s="103"/>
      <c r="L63" s="103"/>
      <c r="M63" s="103"/>
      <c r="N63" s="103"/>
      <c r="O63" s="103"/>
      <c r="P63" s="103"/>
      <c r="Q63" s="103"/>
      <c r="R63" s="103"/>
      <c r="S63" s="103"/>
      <c r="T63" s="96">
        <v>1</v>
      </c>
      <c r="U63" s="96"/>
      <c r="V63" s="96"/>
      <c r="W63" s="96"/>
      <c r="X63" s="96"/>
      <c r="Y63" s="96"/>
      <c r="Z63" s="96"/>
      <c r="AA63" s="96"/>
      <c r="AB63" s="96"/>
      <c r="AC63" s="94">
        <v>223925</v>
      </c>
      <c r="AD63" s="94"/>
      <c r="AE63" s="94"/>
      <c r="AF63" s="94"/>
      <c r="AG63" s="94"/>
      <c r="AH63" s="94"/>
      <c r="AI63" s="94"/>
      <c r="AJ63" s="94"/>
      <c r="AK63" s="96">
        <v>1</v>
      </c>
      <c r="AL63" s="96"/>
    </row>
    <row r="64" spans="2:38" s="1" customFormat="1" ht="7.9" customHeight="1" x14ac:dyDescent="0.15"/>
    <row r="65" spans="2:41" s="1" customFormat="1" ht="19.149999999999999" customHeight="1" x14ac:dyDescent="0.15">
      <c r="B65" s="73" t="s">
        <v>1187</v>
      </c>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row>
    <row r="66" spans="2:41" s="1" customFormat="1" ht="9.6" customHeight="1" x14ac:dyDescent="0.15"/>
    <row r="67" spans="2:41" s="1" customFormat="1" ht="13.35" customHeight="1" x14ac:dyDescent="0.15">
      <c r="B67" s="71" t="s">
        <v>1064</v>
      </c>
      <c r="C67" s="71"/>
      <c r="D67" s="71"/>
      <c r="E67" s="71"/>
      <c r="F67" s="71"/>
      <c r="G67" s="71"/>
      <c r="H67" s="71"/>
      <c r="I67" s="71"/>
      <c r="J67" s="71"/>
      <c r="K67" s="71" t="s">
        <v>1061</v>
      </c>
      <c r="L67" s="71"/>
      <c r="M67" s="71"/>
      <c r="N67" s="71"/>
      <c r="O67" s="71"/>
      <c r="P67" s="71"/>
      <c r="Q67" s="71"/>
      <c r="R67" s="71"/>
      <c r="S67" s="71"/>
      <c r="T67" s="71" t="s">
        <v>1062</v>
      </c>
      <c r="U67" s="71"/>
      <c r="V67" s="71"/>
      <c r="W67" s="71"/>
      <c r="X67" s="71"/>
      <c r="Y67" s="71"/>
      <c r="Z67" s="71"/>
      <c r="AA67" s="71"/>
      <c r="AB67" s="71"/>
      <c r="AC67" s="71" t="s">
        <v>1063</v>
      </c>
      <c r="AD67" s="71"/>
      <c r="AE67" s="71"/>
      <c r="AF67" s="71"/>
      <c r="AG67" s="71"/>
      <c r="AH67" s="71" t="s">
        <v>1062</v>
      </c>
      <c r="AI67" s="71"/>
      <c r="AJ67" s="71"/>
      <c r="AK67" s="71"/>
      <c r="AL67" s="71"/>
      <c r="AM67" s="71"/>
      <c r="AN67" s="71"/>
    </row>
    <row r="68" spans="2:41" s="1" customFormat="1" ht="10.7" customHeight="1" x14ac:dyDescent="0.15">
      <c r="B68" s="97" t="s">
        <v>1097</v>
      </c>
      <c r="C68" s="97"/>
      <c r="D68" s="97"/>
      <c r="E68" s="97"/>
      <c r="F68" s="97"/>
      <c r="G68" s="97"/>
      <c r="H68" s="97"/>
      <c r="I68" s="97"/>
      <c r="J68" s="97"/>
      <c r="K68" s="102">
        <v>2015689.2</v>
      </c>
      <c r="L68" s="102"/>
      <c r="M68" s="102"/>
      <c r="N68" s="102"/>
      <c r="O68" s="102"/>
      <c r="P68" s="102"/>
      <c r="Q68" s="102"/>
      <c r="R68" s="102"/>
      <c r="S68" s="102"/>
      <c r="T68" s="95">
        <v>1.3218789446701199E-4</v>
      </c>
      <c r="U68" s="95"/>
      <c r="V68" s="95"/>
      <c r="W68" s="95"/>
      <c r="X68" s="95"/>
      <c r="Y68" s="95"/>
      <c r="Z68" s="95"/>
      <c r="AA68" s="95"/>
      <c r="AB68" s="95"/>
      <c r="AC68" s="93">
        <v>1292</v>
      </c>
      <c r="AD68" s="93"/>
      <c r="AE68" s="93"/>
      <c r="AF68" s="93"/>
      <c r="AG68" s="93"/>
      <c r="AH68" s="95">
        <v>5.7697889918499499E-3</v>
      </c>
      <c r="AI68" s="95"/>
      <c r="AJ68" s="95"/>
      <c r="AK68" s="95"/>
      <c r="AL68" s="95"/>
      <c r="AM68" s="95"/>
      <c r="AN68" s="95"/>
    </row>
    <row r="69" spans="2:41" s="1" customFormat="1" ht="10.7" customHeight="1" x14ac:dyDescent="0.15">
      <c r="B69" s="97" t="s">
        <v>1065</v>
      </c>
      <c r="C69" s="97"/>
      <c r="D69" s="97"/>
      <c r="E69" s="97"/>
      <c r="F69" s="97"/>
      <c r="G69" s="97"/>
      <c r="H69" s="97"/>
      <c r="I69" s="97"/>
      <c r="J69" s="97"/>
      <c r="K69" s="102">
        <v>101947960.12</v>
      </c>
      <c r="L69" s="102"/>
      <c r="M69" s="102"/>
      <c r="N69" s="102"/>
      <c r="O69" s="102"/>
      <c r="P69" s="102"/>
      <c r="Q69" s="102"/>
      <c r="R69" s="102"/>
      <c r="S69" s="102"/>
      <c r="T69" s="95">
        <v>6.6856964821112603E-3</v>
      </c>
      <c r="U69" s="95"/>
      <c r="V69" s="95"/>
      <c r="W69" s="95"/>
      <c r="X69" s="95"/>
      <c r="Y69" s="95"/>
      <c r="Z69" s="95"/>
      <c r="AA69" s="95"/>
      <c r="AB69" s="95"/>
      <c r="AC69" s="93">
        <v>3832</v>
      </c>
      <c r="AD69" s="93"/>
      <c r="AE69" s="93"/>
      <c r="AF69" s="93"/>
      <c r="AG69" s="93"/>
      <c r="AH69" s="95">
        <v>1.7112872613598298E-2</v>
      </c>
      <c r="AI69" s="95"/>
      <c r="AJ69" s="95"/>
      <c r="AK69" s="95"/>
      <c r="AL69" s="95"/>
      <c r="AM69" s="95"/>
      <c r="AN69" s="95"/>
    </row>
    <row r="70" spans="2:41" s="1" customFormat="1" ht="10.7" customHeight="1" x14ac:dyDescent="0.15">
      <c r="B70" s="97" t="s">
        <v>1066</v>
      </c>
      <c r="C70" s="97"/>
      <c r="D70" s="97"/>
      <c r="E70" s="97"/>
      <c r="F70" s="97"/>
      <c r="G70" s="97"/>
      <c r="H70" s="97"/>
      <c r="I70" s="97"/>
      <c r="J70" s="97"/>
      <c r="K70" s="102">
        <v>141409402.77000001</v>
      </c>
      <c r="L70" s="102"/>
      <c r="M70" s="102"/>
      <c r="N70" s="102"/>
      <c r="O70" s="102"/>
      <c r="P70" s="102"/>
      <c r="Q70" s="102"/>
      <c r="R70" s="102"/>
      <c r="S70" s="102"/>
      <c r="T70" s="95">
        <v>9.2735582499543605E-3</v>
      </c>
      <c r="U70" s="95"/>
      <c r="V70" s="95"/>
      <c r="W70" s="95"/>
      <c r="X70" s="95"/>
      <c r="Y70" s="95"/>
      <c r="Z70" s="95"/>
      <c r="AA70" s="95"/>
      <c r="AB70" s="95"/>
      <c r="AC70" s="93">
        <v>4992</v>
      </c>
      <c r="AD70" s="93"/>
      <c r="AE70" s="93"/>
      <c r="AF70" s="93"/>
      <c r="AG70" s="93"/>
      <c r="AH70" s="95">
        <v>2.2293178519593601E-2</v>
      </c>
      <c r="AI70" s="95"/>
      <c r="AJ70" s="95"/>
      <c r="AK70" s="95"/>
      <c r="AL70" s="95"/>
      <c r="AM70" s="95"/>
      <c r="AN70" s="95"/>
    </row>
    <row r="71" spans="2:41" s="1" customFormat="1" ht="10.7" customHeight="1" x14ac:dyDescent="0.15">
      <c r="B71" s="97" t="s">
        <v>1067</v>
      </c>
      <c r="C71" s="97"/>
      <c r="D71" s="97"/>
      <c r="E71" s="97"/>
      <c r="F71" s="97"/>
      <c r="G71" s="97"/>
      <c r="H71" s="97"/>
      <c r="I71" s="97"/>
      <c r="J71" s="97"/>
      <c r="K71" s="102">
        <v>230288906.72999999</v>
      </c>
      <c r="L71" s="102"/>
      <c r="M71" s="102"/>
      <c r="N71" s="102"/>
      <c r="O71" s="102"/>
      <c r="P71" s="102"/>
      <c r="Q71" s="102"/>
      <c r="R71" s="102"/>
      <c r="S71" s="102"/>
      <c r="T71" s="95">
        <v>1.5102231881655499E-2</v>
      </c>
      <c r="U71" s="95"/>
      <c r="V71" s="95"/>
      <c r="W71" s="95"/>
      <c r="X71" s="95"/>
      <c r="Y71" s="95"/>
      <c r="Z71" s="95"/>
      <c r="AA71" s="95"/>
      <c r="AB71" s="95"/>
      <c r="AC71" s="93">
        <v>7692</v>
      </c>
      <c r="AD71" s="93"/>
      <c r="AE71" s="93"/>
      <c r="AF71" s="93"/>
      <c r="AG71" s="93"/>
      <c r="AH71" s="95">
        <v>3.4350787093892998E-2</v>
      </c>
      <c r="AI71" s="95"/>
      <c r="AJ71" s="95"/>
      <c r="AK71" s="95"/>
      <c r="AL71" s="95"/>
      <c r="AM71" s="95"/>
      <c r="AN71" s="95"/>
    </row>
    <row r="72" spans="2:41" s="1" customFormat="1" ht="10.7" customHeight="1" x14ac:dyDescent="0.15">
      <c r="B72" s="97" t="s">
        <v>1068</v>
      </c>
      <c r="C72" s="97"/>
      <c r="D72" s="97"/>
      <c r="E72" s="97"/>
      <c r="F72" s="97"/>
      <c r="G72" s="97"/>
      <c r="H72" s="97"/>
      <c r="I72" s="97"/>
      <c r="J72" s="97"/>
      <c r="K72" s="102">
        <v>265618225.31999999</v>
      </c>
      <c r="L72" s="102"/>
      <c r="M72" s="102"/>
      <c r="N72" s="102"/>
      <c r="O72" s="102"/>
      <c r="P72" s="102"/>
      <c r="Q72" s="102"/>
      <c r="R72" s="102"/>
      <c r="S72" s="102"/>
      <c r="T72" s="95">
        <v>1.7419111010325901E-2</v>
      </c>
      <c r="U72" s="95"/>
      <c r="V72" s="95"/>
      <c r="W72" s="95"/>
      <c r="X72" s="95"/>
      <c r="Y72" s="95"/>
      <c r="Z72" s="95"/>
      <c r="AA72" s="95"/>
      <c r="AB72" s="95"/>
      <c r="AC72" s="93">
        <v>8763</v>
      </c>
      <c r="AD72" s="93"/>
      <c r="AE72" s="93"/>
      <c r="AF72" s="93"/>
      <c r="AG72" s="93"/>
      <c r="AH72" s="95">
        <v>3.9133638495031799E-2</v>
      </c>
      <c r="AI72" s="95"/>
      <c r="AJ72" s="95"/>
      <c r="AK72" s="95"/>
      <c r="AL72" s="95"/>
      <c r="AM72" s="95"/>
      <c r="AN72" s="95"/>
    </row>
    <row r="73" spans="2:41" s="1" customFormat="1" ht="10.7" customHeight="1" x14ac:dyDescent="0.15">
      <c r="B73" s="97" t="s">
        <v>1069</v>
      </c>
      <c r="C73" s="97"/>
      <c r="D73" s="97"/>
      <c r="E73" s="97"/>
      <c r="F73" s="97"/>
      <c r="G73" s="97"/>
      <c r="H73" s="97"/>
      <c r="I73" s="97"/>
      <c r="J73" s="97"/>
      <c r="K73" s="102">
        <v>321138288.07999998</v>
      </c>
      <c r="L73" s="102"/>
      <c r="M73" s="102"/>
      <c r="N73" s="102"/>
      <c r="O73" s="102"/>
      <c r="P73" s="102"/>
      <c r="Q73" s="102"/>
      <c r="R73" s="102"/>
      <c r="S73" s="102"/>
      <c r="T73" s="95">
        <v>2.1060089092125801E-2</v>
      </c>
      <c r="U73" s="95"/>
      <c r="V73" s="95"/>
      <c r="W73" s="95"/>
      <c r="X73" s="95"/>
      <c r="Y73" s="95"/>
      <c r="Z73" s="95"/>
      <c r="AA73" s="95"/>
      <c r="AB73" s="95"/>
      <c r="AC73" s="93">
        <v>10460</v>
      </c>
      <c r="AD73" s="93"/>
      <c r="AE73" s="93"/>
      <c r="AF73" s="93"/>
      <c r="AG73" s="93"/>
      <c r="AH73" s="95">
        <v>4.6712068773026701E-2</v>
      </c>
      <c r="AI73" s="95"/>
      <c r="AJ73" s="95"/>
      <c r="AK73" s="95"/>
      <c r="AL73" s="95"/>
      <c r="AM73" s="95"/>
      <c r="AN73" s="95"/>
    </row>
    <row r="74" spans="2:41" s="1" customFormat="1" ht="10.7" customHeight="1" x14ac:dyDescent="0.15">
      <c r="B74" s="97" t="s">
        <v>1070</v>
      </c>
      <c r="C74" s="97"/>
      <c r="D74" s="97"/>
      <c r="E74" s="97"/>
      <c r="F74" s="97"/>
      <c r="G74" s="97"/>
      <c r="H74" s="97"/>
      <c r="I74" s="97"/>
      <c r="J74" s="97"/>
      <c r="K74" s="102">
        <v>303095083.89999902</v>
      </c>
      <c r="L74" s="102"/>
      <c r="M74" s="102"/>
      <c r="N74" s="102"/>
      <c r="O74" s="102"/>
      <c r="P74" s="102"/>
      <c r="Q74" s="102"/>
      <c r="R74" s="102"/>
      <c r="S74" s="102"/>
      <c r="T74" s="95">
        <v>1.9876824742645401E-2</v>
      </c>
      <c r="U74" s="95"/>
      <c r="V74" s="95"/>
      <c r="W74" s="95"/>
      <c r="X74" s="95"/>
      <c r="Y74" s="95"/>
      <c r="Z74" s="95"/>
      <c r="AA74" s="95"/>
      <c r="AB74" s="95"/>
      <c r="AC74" s="93">
        <v>8525</v>
      </c>
      <c r="AD74" s="93"/>
      <c r="AE74" s="93"/>
      <c r="AF74" s="93"/>
      <c r="AG74" s="93"/>
      <c r="AH74" s="95">
        <v>3.8070782628112101E-2</v>
      </c>
      <c r="AI74" s="95"/>
      <c r="AJ74" s="95"/>
      <c r="AK74" s="95"/>
      <c r="AL74" s="95"/>
      <c r="AM74" s="95"/>
      <c r="AN74" s="95"/>
    </row>
    <row r="75" spans="2:41" s="1" customFormat="1" ht="10.7" customHeight="1" x14ac:dyDescent="0.15">
      <c r="B75" s="97" t="s">
        <v>1071</v>
      </c>
      <c r="C75" s="97"/>
      <c r="D75" s="97"/>
      <c r="E75" s="97"/>
      <c r="F75" s="97"/>
      <c r="G75" s="97"/>
      <c r="H75" s="97"/>
      <c r="I75" s="97"/>
      <c r="J75" s="97"/>
      <c r="K75" s="102">
        <v>444416316.010001</v>
      </c>
      <c r="L75" s="102"/>
      <c r="M75" s="102"/>
      <c r="N75" s="102"/>
      <c r="O75" s="102"/>
      <c r="P75" s="102"/>
      <c r="Q75" s="102"/>
      <c r="R75" s="102"/>
      <c r="S75" s="102"/>
      <c r="T75" s="95">
        <v>2.9144600804602301E-2</v>
      </c>
      <c r="U75" s="95"/>
      <c r="V75" s="95"/>
      <c r="W75" s="95"/>
      <c r="X75" s="95"/>
      <c r="Y75" s="95"/>
      <c r="Z75" s="95"/>
      <c r="AA75" s="95"/>
      <c r="AB75" s="95"/>
      <c r="AC75" s="93">
        <v>11301</v>
      </c>
      <c r="AD75" s="93"/>
      <c r="AE75" s="93"/>
      <c r="AF75" s="93"/>
      <c r="AG75" s="93"/>
      <c r="AH75" s="95">
        <v>5.0467790554873299E-2</v>
      </c>
      <c r="AI75" s="95"/>
      <c r="AJ75" s="95"/>
      <c r="AK75" s="95"/>
      <c r="AL75" s="95"/>
      <c r="AM75" s="95"/>
      <c r="AN75" s="95"/>
    </row>
    <row r="76" spans="2:41" s="1" customFormat="1" ht="10.7" customHeight="1" x14ac:dyDescent="0.15">
      <c r="B76" s="97" t="s">
        <v>1072</v>
      </c>
      <c r="C76" s="97"/>
      <c r="D76" s="97"/>
      <c r="E76" s="97"/>
      <c r="F76" s="97"/>
      <c r="G76" s="97"/>
      <c r="H76" s="97"/>
      <c r="I76" s="97"/>
      <c r="J76" s="97"/>
      <c r="K76" s="102">
        <v>648095476.24000096</v>
      </c>
      <c r="L76" s="102"/>
      <c r="M76" s="102"/>
      <c r="N76" s="102"/>
      <c r="O76" s="102"/>
      <c r="P76" s="102"/>
      <c r="Q76" s="102"/>
      <c r="R76" s="102"/>
      <c r="S76" s="102"/>
      <c r="T76" s="95">
        <v>4.2501778755256903E-2</v>
      </c>
      <c r="U76" s="95"/>
      <c r="V76" s="95"/>
      <c r="W76" s="95"/>
      <c r="X76" s="95"/>
      <c r="Y76" s="95"/>
      <c r="Z76" s="95"/>
      <c r="AA76" s="95"/>
      <c r="AB76" s="95"/>
      <c r="AC76" s="93">
        <v>14389</v>
      </c>
      <c r="AD76" s="93"/>
      <c r="AE76" s="93"/>
      <c r="AF76" s="93"/>
      <c r="AG76" s="93"/>
      <c r="AH76" s="95">
        <v>6.42581221391091E-2</v>
      </c>
      <c r="AI76" s="95"/>
      <c r="AJ76" s="95"/>
      <c r="AK76" s="95"/>
      <c r="AL76" s="95"/>
      <c r="AM76" s="95"/>
      <c r="AN76" s="95"/>
    </row>
    <row r="77" spans="2:41" s="1" customFormat="1" ht="10.7" customHeight="1" x14ac:dyDescent="0.15">
      <c r="B77" s="97" t="s">
        <v>1073</v>
      </c>
      <c r="C77" s="97"/>
      <c r="D77" s="97"/>
      <c r="E77" s="97"/>
      <c r="F77" s="97"/>
      <c r="G77" s="97"/>
      <c r="H77" s="97"/>
      <c r="I77" s="97"/>
      <c r="J77" s="97"/>
      <c r="K77" s="102">
        <v>452790506.23000097</v>
      </c>
      <c r="L77" s="102"/>
      <c r="M77" s="102"/>
      <c r="N77" s="102"/>
      <c r="O77" s="102"/>
      <c r="P77" s="102"/>
      <c r="Q77" s="102"/>
      <c r="R77" s="102"/>
      <c r="S77" s="102"/>
      <c r="T77" s="95">
        <v>2.96937760311442E-2</v>
      </c>
      <c r="U77" s="95"/>
      <c r="V77" s="95"/>
      <c r="W77" s="95"/>
      <c r="X77" s="95"/>
      <c r="Y77" s="95"/>
      <c r="Z77" s="95"/>
      <c r="AA77" s="95"/>
      <c r="AB77" s="95"/>
      <c r="AC77" s="93">
        <v>9431</v>
      </c>
      <c r="AD77" s="93"/>
      <c r="AE77" s="93"/>
      <c r="AF77" s="93"/>
      <c r="AG77" s="93"/>
      <c r="AH77" s="95">
        <v>4.21167801719326E-2</v>
      </c>
      <c r="AI77" s="95"/>
      <c r="AJ77" s="95"/>
      <c r="AK77" s="95"/>
      <c r="AL77" s="95"/>
      <c r="AM77" s="95"/>
      <c r="AN77" s="95"/>
    </row>
    <row r="78" spans="2:41" s="1" customFormat="1" ht="10.7" customHeight="1" x14ac:dyDescent="0.15">
      <c r="B78" s="97" t="s">
        <v>1074</v>
      </c>
      <c r="C78" s="97"/>
      <c r="D78" s="97"/>
      <c r="E78" s="97"/>
      <c r="F78" s="97"/>
      <c r="G78" s="97"/>
      <c r="H78" s="97"/>
      <c r="I78" s="97"/>
      <c r="J78" s="97"/>
      <c r="K78" s="102">
        <v>549656032.25999904</v>
      </c>
      <c r="L78" s="102"/>
      <c r="M78" s="102"/>
      <c r="N78" s="102"/>
      <c r="O78" s="102"/>
      <c r="P78" s="102"/>
      <c r="Q78" s="102"/>
      <c r="R78" s="102"/>
      <c r="S78" s="102"/>
      <c r="T78" s="95">
        <v>3.6046169015312997E-2</v>
      </c>
      <c r="U78" s="95"/>
      <c r="V78" s="95"/>
      <c r="W78" s="95"/>
      <c r="X78" s="95"/>
      <c r="Y78" s="95"/>
      <c r="Z78" s="95"/>
      <c r="AA78" s="95"/>
      <c r="AB78" s="95"/>
      <c r="AC78" s="93">
        <v>10329</v>
      </c>
      <c r="AD78" s="93"/>
      <c r="AE78" s="93"/>
      <c r="AF78" s="93"/>
      <c r="AG78" s="93"/>
      <c r="AH78" s="95">
        <v>4.6127051468125499E-2</v>
      </c>
      <c r="AI78" s="95"/>
      <c r="AJ78" s="95"/>
      <c r="AK78" s="95"/>
      <c r="AL78" s="95"/>
      <c r="AM78" s="95"/>
      <c r="AN78" s="95"/>
    </row>
    <row r="79" spans="2:41" s="1" customFormat="1" ht="10.7" customHeight="1" x14ac:dyDescent="0.15">
      <c r="B79" s="97" t="s">
        <v>1075</v>
      </c>
      <c r="C79" s="97"/>
      <c r="D79" s="97"/>
      <c r="E79" s="97"/>
      <c r="F79" s="97"/>
      <c r="G79" s="97"/>
      <c r="H79" s="97"/>
      <c r="I79" s="97"/>
      <c r="J79" s="97"/>
      <c r="K79" s="102">
        <v>596039203.18999803</v>
      </c>
      <c r="L79" s="102"/>
      <c r="M79" s="102"/>
      <c r="N79" s="102"/>
      <c r="O79" s="102"/>
      <c r="P79" s="102"/>
      <c r="Q79" s="102"/>
      <c r="R79" s="102"/>
      <c r="S79" s="102"/>
      <c r="T79" s="95">
        <v>3.9087954278606597E-2</v>
      </c>
      <c r="U79" s="95"/>
      <c r="V79" s="95"/>
      <c r="W79" s="95"/>
      <c r="X79" s="95"/>
      <c r="Y79" s="95"/>
      <c r="Z79" s="95"/>
      <c r="AA79" s="95"/>
      <c r="AB79" s="95"/>
      <c r="AC79" s="93">
        <v>9743</v>
      </c>
      <c r="AD79" s="93"/>
      <c r="AE79" s="93"/>
      <c r="AF79" s="93"/>
      <c r="AG79" s="93"/>
      <c r="AH79" s="95">
        <v>4.3510103829407197E-2</v>
      </c>
      <c r="AI79" s="95"/>
      <c r="AJ79" s="95"/>
      <c r="AK79" s="95"/>
      <c r="AL79" s="95"/>
      <c r="AM79" s="95"/>
      <c r="AN79" s="95"/>
    </row>
    <row r="80" spans="2:41" s="1" customFormat="1" ht="10.7" customHeight="1" x14ac:dyDescent="0.15">
      <c r="B80" s="97" t="s">
        <v>1076</v>
      </c>
      <c r="C80" s="97"/>
      <c r="D80" s="97"/>
      <c r="E80" s="97"/>
      <c r="F80" s="97"/>
      <c r="G80" s="97"/>
      <c r="H80" s="97"/>
      <c r="I80" s="97"/>
      <c r="J80" s="97"/>
      <c r="K80" s="102">
        <v>597206496.82000005</v>
      </c>
      <c r="L80" s="102"/>
      <c r="M80" s="102"/>
      <c r="N80" s="102"/>
      <c r="O80" s="102"/>
      <c r="P80" s="102"/>
      <c r="Q80" s="102"/>
      <c r="R80" s="102"/>
      <c r="S80" s="102"/>
      <c r="T80" s="95">
        <v>3.9164504813865103E-2</v>
      </c>
      <c r="U80" s="95"/>
      <c r="V80" s="95"/>
      <c r="W80" s="95"/>
      <c r="X80" s="95"/>
      <c r="Y80" s="95"/>
      <c r="Z80" s="95"/>
      <c r="AA80" s="95"/>
      <c r="AB80" s="95"/>
      <c r="AC80" s="93">
        <v>9055</v>
      </c>
      <c r="AD80" s="93"/>
      <c r="AE80" s="93"/>
      <c r="AF80" s="93"/>
      <c r="AG80" s="93"/>
      <c r="AH80" s="95">
        <v>4.0437646533437503E-2</v>
      </c>
      <c r="AI80" s="95"/>
      <c r="AJ80" s="95"/>
      <c r="AK80" s="95"/>
      <c r="AL80" s="95"/>
      <c r="AM80" s="95"/>
      <c r="AN80" s="95"/>
    </row>
    <row r="81" spans="2:40" s="1" customFormat="1" ht="10.7" customHeight="1" x14ac:dyDescent="0.15">
      <c r="B81" s="97" t="s">
        <v>1077</v>
      </c>
      <c r="C81" s="97"/>
      <c r="D81" s="97"/>
      <c r="E81" s="97"/>
      <c r="F81" s="97"/>
      <c r="G81" s="97"/>
      <c r="H81" s="97"/>
      <c r="I81" s="97"/>
      <c r="J81" s="97"/>
      <c r="K81" s="102">
        <v>947589292.93000305</v>
      </c>
      <c r="L81" s="102"/>
      <c r="M81" s="102"/>
      <c r="N81" s="102"/>
      <c r="O81" s="102"/>
      <c r="P81" s="102"/>
      <c r="Q81" s="102"/>
      <c r="R81" s="102"/>
      <c r="S81" s="102"/>
      <c r="T81" s="95">
        <v>6.2142434186729503E-2</v>
      </c>
      <c r="U81" s="95"/>
      <c r="V81" s="95"/>
      <c r="W81" s="95"/>
      <c r="X81" s="95"/>
      <c r="Y81" s="95"/>
      <c r="Z81" s="95"/>
      <c r="AA81" s="95"/>
      <c r="AB81" s="95"/>
      <c r="AC81" s="93">
        <v>13658</v>
      </c>
      <c r="AD81" s="93"/>
      <c r="AE81" s="93"/>
      <c r="AF81" s="93"/>
      <c r="AG81" s="93"/>
      <c r="AH81" s="95">
        <v>6.0993636262141299E-2</v>
      </c>
      <c r="AI81" s="95"/>
      <c r="AJ81" s="95"/>
      <c r="AK81" s="95"/>
      <c r="AL81" s="95"/>
      <c r="AM81" s="95"/>
      <c r="AN81" s="95"/>
    </row>
    <row r="82" spans="2:40" s="1" customFormat="1" ht="10.7" customHeight="1" x14ac:dyDescent="0.15">
      <c r="B82" s="97" t="s">
        <v>1078</v>
      </c>
      <c r="C82" s="97"/>
      <c r="D82" s="97"/>
      <c r="E82" s="97"/>
      <c r="F82" s="97"/>
      <c r="G82" s="97"/>
      <c r="H82" s="97"/>
      <c r="I82" s="97"/>
      <c r="J82" s="97"/>
      <c r="K82" s="102">
        <v>604447855.11000097</v>
      </c>
      <c r="L82" s="102"/>
      <c r="M82" s="102"/>
      <c r="N82" s="102"/>
      <c r="O82" s="102"/>
      <c r="P82" s="102"/>
      <c r="Q82" s="102"/>
      <c r="R82" s="102"/>
      <c r="S82" s="102"/>
      <c r="T82" s="95">
        <v>3.9639389486282102E-2</v>
      </c>
      <c r="U82" s="95"/>
      <c r="V82" s="95"/>
      <c r="W82" s="95"/>
      <c r="X82" s="95"/>
      <c r="Y82" s="95"/>
      <c r="Z82" s="95"/>
      <c r="AA82" s="95"/>
      <c r="AB82" s="95"/>
      <c r="AC82" s="93">
        <v>8407</v>
      </c>
      <c r="AD82" s="93"/>
      <c r="AE82" s="93"/>
      <c r="AF82" s="93"/>
      <c r="AG82" s="93"/>
      <c r="AH82" s="95">
        <v>3.7543820475605699E-2</v>
      </c>
      <c r="AI82" s="95"/>
      <c r="AJ82" s="95"/>
      <c r="AK82" s="95"/>
      <c r="AL82" s="95"/>
      <c r="AM82" s="95"/>
      <c r="AN82" s="95"/>
    </row>
    <row r="83" spans="2:40" s="1" customFormat="1" ht="10.7" customHeight="1" x14ac:dyDescent="0.15">
      <c r="B83" s="97" t="s">
        <v>1079</v>
      </c>
      <c r="C83" s="97"/>
      <c r="D83" s="97"/>
      <c r="E83" s="97"/>
      <c r="F83" s="97"/>
      <c r="G83" s="97"/>
      <c r="H83" s="97"/>
      <c r="I83" s="97"/>
      <c r="J83" s="97"/>
      <c r="K83" s="102">
        <v>791113298.53000402</v>
      </c>
      <c r="L83" s="102"/>
      <c r="M83" s="102"/>
      <c r="N83" s="102"/>
      <c r="O83" s="102"/>
      <c r="P83" s="102"/>
      <c r="Q83" s="102"/>
      <c r="R83" s="102"/>
      <c r="S83" s="102"/>
      <c r="T83" s="95">
        <v>5.1880816356774502E-2</v>
      </c>
      <c r="U83" s="95"/>
      <c r="V83" s="95"/>
      <c r="W83" s="95"/>
      <c r="X83" s="95"/>
      <c r="Y83" s="95"/>
      <c r="Z83" s="95"/>
      <c r="AA83" s="95"/>
      <c r="AB83" s="95"/>
      <c r="AC83" s="93">
        <v>10041</v>
      </c>
      <c r="AD83" s="93"/>
      <c r="AE83" s="93"/>
      <c r="AF83" s="93"/>
      <c r="AG83" s="93"/>
      <c r="AH83" s="95">
        <v>4.4840906553533601E-2</v>
      </c>
      <c r="AI83" s="95"/>
      <c r="AJ83" s="95"/>
      <c r="AK83" s="95"/>
      <c r="AL83" s="95"/>
      <c r="AM83" s="95"/>
      <c r="AN83" s="95"/>
    </row>
    <row r="84" spans="2:40" s="1" customFormat="1" ht="10.7" customHeight="1" x14ac:dyDescent="0.15">
      <c r="B84" s="97" t="s">
        <v>1080</v>
      </c>
      <c r="C84" s="97"/>
      <c r="D84" s="97"/>
      <c r="E84" s="97"/>
      <c r="F84" s="97"/>
      <c r="G84" s="97"/>
      <c r="H84" s="97"/>
      <c r="I84" s="97"/>
      <c r="J84" s="97"/>
      <c r="K84" s="102">
        <v>732149066.22999895</v>
      </c>
      <c r="L84" s="102"/>
      <c r="M84" s="102"/>
      <c r="N84" s="102"/>
      <c r="O84" s="102"/>
      <c r="P84" s="102"/>
      <c r="Q84" s="102"/>
      <c r="R84" s="102"/>
      <c r="S84" s="102"/>
      <c r="T84" s="95">
        <v>4.8013971350807497E-2</v>
      </c>
      <c r="U84" s="95"/>
      <c r="V84" s="95"/>
      <c r="W84" s="95"/>
      <c r="X84" s="95"/>
      <c r="Y84" s="95"/>
      <c r="Z84" s="95"/>
      <c r="AA84" s="95"/>
      <c r="AB84" s="95"/>
      <c r="AC84" s="93">
        <v>8983</v>
      </c>
      <c r="AD84" s="93"/>
      <c r="AE84" s="93"/>
      <c r="AF84" s="93"/>
      <c r="AG84" s="93"/>
      <c r="AH84" s="95">
        <v>4.01161103047896E-2</v>
      </c>
      <c r="AI84" s="95"/>
      <c r="AJ84" s="95"/>
      <c r="AK84" s="95"/>
      <c r="AL84" s="95"/>
      <c r="AM84" s="95"/>
      <c r="AN84" s="95"/>
    </row>
    <row r="85" spans="2:40" s="1" customFormat="1" ht="10.7" customHeight="1" x14ac:dyDescent="0.15">
      <c r="B85" s="97" t="s">
        <v>1081</v>
      </c>
      <c r="C85" s="97"/>
      <c r="D85" s="97"/>
      <c r="E85" s="97"/>
      <c r="F85" s="97"/>
      <c r="G85" s="97"/>
      <c r="H85" s="97"/>
      <c r="I85" s="97"/>
      <c r="J85" s="97"/>
      <c r="K85" s="102">
        <v>822308222.74999797</v>
      </c>
      <c r="L85" s="102"/>
      <c r="M85" s="102"/>
      <c r="N85" s="102"/>
      <c r="O85" s="102"/>
      <c r="P85" s="102"/>
      <c r="Q85" s="102"/>
      <c r="R85" s="102"/>
      <c r="S85" s="102"/>
      <c r="T85" s="95">
        <v>5.3926563960471997E-2</v>
      </c>
      <c r="U85" s="95"/>
      <c r="V85" s="95"/>
      <c r="W85" s="95"/>
      <c r="X85" s="95"/>
      <c r="Y85" s="95"/>
      <c r="Z85" s="95"/>
      <c r="AA85" s="95"/>
      <c r="AB85" s="95"/>
      <c r="AC85" s="93">
        <v>9644</v>
      </c>
      <c r="AD85" s="93"/>
      <c r="AE85" s="93"/>
      <c r="AF85" s="93"/>
      <c r="AG85" s="93"/>
      <c r="AH85" s="95">
        <v>4.3067991515016203E-2</v>
      </c>
      <c r="AI85" s="95"/>
      <c r="AJ85" s="95"/>
      <c r="AK85" s="95"/>
      <c r="AL85" s="95"/>
      <c r="AM85" s="95"/>
      <c r="AN85" s="95"/>
    </row>
    <row r="86" spans="2:40" s="1" customFormat="1" ht="10.7" customHeight="1" x14ac:dyDescent="0.15">
      <c r="B86" s="97" t="s">
        <v>1082</v>
      </c>
      <c r="C86" s="97"/>
      <c r="D86" s="97"/>
      <c r="E86" s="97"/>
      <c r="F86" s="97"/>
      <c r="G86" s="97"/>
      <c r="H86" s="97"/>
      <c r="I86" s="97"/>
      <c r="J86" s="97"/>
      <c r="K86" s="102">
        <v>1522194284.1199999</v>
      </c>
      <c r="L86" s="102"/>
      <c r="M86" s="102"/>
      <c r="N86" s="102"/>
      <c r="O86" s="102"/>
      <c r="P86" s="102"/>
      <c r="Q86" s="102"/>
      <c r="R86" s="102"/>
      <c r="S86" s="102"/>
      <c r="T86" s="95">
        <v>9.98247435108265E-2</v>
      </c>
      <c r="U86" s="95"/>
      <c r="V86" s="95"/>
      <c r="W86" s="95"/>
      <c r="X86" s="95"/>
      <c r="Y86" s="95"/>
      <c r="Z86" s="95"/>
      <c r="AA86" s="95"/>
      <c r="AB86" s="95"/>
      <c r="AC86" s="93">
        <v>16605</v>
      </c>
      <c r="AD86" s="93"/>
      <c r="AE86" s="93"/>
      <c r="AF86" s="93"/>
      <c r="AG86" s="93"/>
      <c r="AH86" s="95">
        <v>7.4154292731941504E-2</v>
      </c>
      <c r="AI86" s="95"/>
      <c r="AJ86" s="95"/>
      <c r="AK86" s="95"/>
      <c r="AL86" s="95"/>
      <c r="AM86" s="95"/>
      <c r="AN86" s="95"/>
    </row>
    <row r="87" spans="2:40" s="1" customFormat="1" ht="10.7" customHeight="1" x14ac:dyDescent="0.15">
      <c r="B87" s="97" t="s">
        <v>1083</v>
      </c>
      <c r="C87" s="97"/>
      <c r="D87" s="97"/>
      <c r="E87" s="97"/>
      <c r="F87" s="97"/>
      <c r="G87" s="97"/>
      <c r="H87" s="97"/>
      <c r="I87" s="97"/>
      <c r="J87" s="97"/>
      <c r="K87" s="102">
        <v>866682854.61999702</v>
      </c>
      <c r="L87" s="102"/>
      <c r="M87" s="102"/>
      <c r="N87" s="102"/>
      <c r="O87" s="102"/>
      <c r="P87" s="102"/>
      <c r="Q87" s="102"/>
      <c r="R87" s="102"/>
      <c r="S87" s="102"/>
      <c r="T87" s="95">
        <v>5.6836630231921002E-2</v>
      </c>
      <c r="U87" s="95"/>
      <c r="V87" s="95"/>
      <c r="W87" s="95"/>
      <c r="X87" s="95"/>
      <c r="Y87" s="95"/>
      <c r="Z87" s="95"/>
      <c r="AA87" s="95"/>
      <c r="AB87" s="95"/>
      <c r="AC87" s="93">
        <v>9432</v>
      </c>
      <c r="AD87" s="93"/>
      <c r="AE87" s="93"/>
      <c r="AF87" s="93"/>
      <c r="AG87" s="93"/>
      <c r="AH87" s="95">
        <v>4.2121245952886001E-2</v>
      </c>
      <c r="AI87" s="95"/>
      <c r="AJ87" s="95"/>
      <c r="AK87" s="95"/>
      <c r="AL87" s="95"/>
      <c r="AM87" s="95"/>
      <c r="AN87" s="95"/>
    </row>
    <row r="88" spans="2:40" s="1" customFormat="1" ht="10.7" customHeight="1" x14ac:dyDescent="0.15">
      <c r="B88" s="97" t="s">
        <v>1084</v>
      </c>
      <c r="C88" s="97"/>
      <c r="D88" s="97"/>
      <c r="E88" s="97"/>
      <c r="F88" s="97"/>
      <c r="G88" s="97"/>
      <c r="H88" s="97"/>
      <c r="I88" s="97"/>
      <c r="J88" s="97"/>
      <c r="K88" s="102">
        <v>829774739.24000001</v>
      </c>
      <c r="L88" s="102"/>
      <c r="M88" s="102"/>
      <c r="N88" s="102"/>
      <c r="O88" s="102"/>
      <c r="P88" s="102"/>
      <c r="Q88" s="102"/>
      <c r="R88" s="102"/>
      <c r="S88" s="102"/>
      <c r="T88" s="95">
        <v>5.4416214395577103E-2</v>
      </c>
      <c r="U88" s="95"/>
      <c r="V88" s="95"/>
      <c r="W88" s="95"/>
      <c r="X88" s="95"/>
      <c r="Y88" s="95"/>
      <c r="Z88" s="95"/>
      <c r="AA88" s="95"/>
      <c r="AB88" s="95"/>
      <c r="AC88" s="93">
        <v>8230</v>
      </c>
      <c r="AD88" s="93"/>
      <c r="AE88" s="93"/>
      <c r="AF88" s="93"/>
      <c r="AG88" s="93"/>
      <c r="AH88" s="95">
        <v>3.6753377246845999E-2</v>
      </c>
      <c r="AI88" s="95"/>
      <c r="AJ88" s="95"/>
      <c r="AK88" s="95"/>
      <c r="AL88" s="95"/>
      <c r="AM88" s="95"/>
      <c r="AN88" s="95"/>
    </row>
    <row r="89" spans="2:40" s="1" customFormat="1" ht="10.7" customHeight="1" x14ac:dyDescent="0.15">
      <c r="B89" s="97" t="s">
        <v>1085</v>
      </c>
      <c r="C89" s="97"/>
      <c r="D89" s="97"/>
      <c r="E89" s="97"/>
      <c r="F89" s="97"/>
      <c r="G89" s="97"/>
      <c r="H89" s="97"/>
      <c r="I89" s="97"/>
      <c r="J89" s="97"/>
      <c r="K89" s="102">
        <v>441975446.26999903</v>
      </c>
      <c r="L89" s="102"/>
      <c r="M89" s="102"/>
      <c r="N89" s="102"/>
      <c r="O89" s="102"/>
      <c r="P89" s="102"/>
      <c r="Q89" s="102"/>
      <c r="R89" s="102"/>
      <c r="S89" s="102"/>
      <c r="T89" s="95">
        <v>2.8984529781946999E-2</v>
      </c>
      <c r="U89" s="95"/>
      <c r="V89" s="95"/>
      <c r="W89" s="95"/>
      <c r="X89" s="95"/>
      <c r="Y89" s="95"/>
      <c r="Z89" s="95"/>
      <c r="AA89" s="95"/>
      <c r="AB89" s="95"/>
      <c r="AC89" s="93">
        <v>4564</v>
      </c>
      <c r="AD89" s="93"/>
      <c r="AE89" s="93"/>
      <c r="AF89" s="93"/>
      <c r="AG89" s="93"/>
      <c r="AH89" s="95">
        <v>2.0381824271519501E-2</v>
      </c>
      <c r="AI89" s="95"/>
      <c r="AJ89" s="95"/>
      <c r="AK89" s="95"/>
      <c r="AL89" s="95"/>
      <c r="AM89" s="95"/>
      <c r="AN89" s="95"/>
    </row>
    <row r="90" spans="2:40" s="1" customFormat="1" ht="10.7" customHeight="1" x14ac:dyDescent="0.15">
      <c r="B90" s="97" t="s">
        <v>1086</v>
      </c>
      <c r="C90" s="97"/>
      <c r="D90" s="97"/>
      <c r="E90" s="97"/>
      <c r="F90" s="97"/>
      <c r="G90" s="97"/>
      <c r="H90" s="97"/>
      <c r="I90" s="97"/>
      <c r="J90" s="97"/>
      <c r="K90" s="102">
        <v>577018637.00999999</v>
      </c>
      <c r="L90" s="102"/>
      <c r="M90" s="102"/>
      <c r="N90" s="102"/>
      <c r="O90" s="102"/>
      <c r="P90" s="102"/>
      <c r="Q90" s="102"/>
      <c r="R90" s="102"/>
      <c r="S90" s="102"/>
      <c r="T90" s="95">
        <v>3.7840595015628802E-2</v>
      </c>
      <c r="U90" s="95"/>
      <c r="V90" s="95"/>
      <c r="W90" s="95"/>
      <c r="X90" s="95"/>
      <c r="Y90" s="95"/>
      <c r="Z90" s="95"/>
      <c r="AA90" s="95"/>
      <c r="AB90" s="95"/>
      <c r="AC90" s="93">
        <v>5609</v>
      </c>
      <c r="AD90" s="93"/>
      <c r="AE90" s="93"/>
      <c r="AF90" s="93"/>
      <c r="AG90" s="93"/>
      <c r="AH90" s="95">
        <v>2.5048565367868699E-2</v>
      </c>
      <c r="AI90" s="95"/>
      <c r="AJ90" s="95"/>
      <c r="AK90" s="95"/>
      <c r="AL90" s="95"/>
      <c r="AM90" s="95"/>
      <c r="AN90" s="95"/>
    </row>
    <row r="91" spans="2:40" s="1" customFormat="1" ht="10.7" customHeight="1" x14ac:dyDescent="0.15">
      <c r="B91" s="97" t="s">
        <v>1087</v>
      </c>
      <c r="C91" s="97"/>
      <c r="D91" s="97"/>
      <c r="E91" s="97"/>
      <c r="F91" s="97"/>
      <c r="G91" s="97"/>
      <c r="H91" s="97"/>
      <c r="I91" s="97"/>
      <c r="J91" s="97"/>
      <c r="K91" s="102">
        <v>1334797330.9200001</v>
      </c>
      <c r="L91" s="102"/>
      <c r="M91" s="102"/>
      <c r="N91" s="102"/>
      <c r="O91" s="102"/>
      <c r="P91" s="102"/>
      <c r="Q91" s="102"/>
      <c r="R91" s="102"/>
      <c r="S91" s="102"/>
      <c r="T91" s="95">
        <v>8.75353445930563E-2</v>
      </c>
      <c r="U91" s="95"/>
      <c r="V91" s="95"/>
      <c r="W91" s="95"/>
      <c r="X91" s="95"/>
      <c r="Y91" s="95"/>
      <c r="Z91" s="95"/>
      <c r="AA91" s="95"/>
      <c r="AB91" s="95"/>
      <c r="AC91" s="93">
        <v>11080</v>
      </c>
      <c r="AD91" s="93"/>
      <c r="AE91" s="93"/>
      <c r="AF91" s="93"/>
      <c r="AG91" s="93"/>
      <c r="AH91" s="95">
        <v>4.9480852964162103E-2</v>
      </c>
      <c r="AI91" s="95"/>
      <c r="AJ91" s="95"/>
      <c r="AK91" s="95"/>
      <c r="AL91" s="95"/>
      <c r="AM91" s="95"/>
      <c r="AN91" s="95"/>
    </row>
    <row r="92" spans="2:40" s="1" customFormat="1" ht="10.7" customHeight="1" x14ac:dyDescent="0.15">
      <c r="B92" s="97" t="s">
        <v>1088</v>
      </c>
      <c r="C92" s="97"/>
      <c r="D92" s="97"/>
      <c r="E92" s="97"/>
      <c r="F92" s="97"/>
      <c r="G92" s="97"/>
      <c r="H92" s="97"/>
      <c r="I92" s="97"/>
      <c r="J92" s="97"/>
      <c r="K92" s="102">
        <v>810921185.330001</v>
      </c>
      <c r="L92" s="102"/>
      <c r="M92" s="102"/>
      <c r="N92" s="102"/>
      <c r="O92" s="102"/>
      <c r="P92" s="102"/>
      <c r="Q92" s="102"/>
      <c r="R92" s="102"/>
      <c r="S92" s="102"/>
      <c r="T92" s="95">
        <v>5.3179807714138702E-2</v>
      </c>
      <c r="U92" s="95"/>
      <c r="V92" s="95"/>
      <c r="W92" s="95"/>
      <c r="X92" s="95"/>
      <c r="Y92" s="95"/>
      <c r="Z92" s="95"/>
      <c r="AA92" s="95"/>
      <c r="AB92" s="95"/>
      <c r="AC92" s="93">
        <v>5797</v>
      </c>
      <c r="AD92" s="93"/>
      <c r="AE92" s="93"/>
      <c r="AF92" s="93"/>
      <c r="AG92" s="93"/>
      <c r="AH92" s="95">
        <v>2.5888132187116199E-2</v>
      </c>
      <c r="AI92" s="95"/>
      <c r="AJ92" s="95"/>
      <c r="AK92" s="95"/>
      <c r="AL92" s="95"/>
      <c r="AM92" s="95"/>
      <c r="AN92" s="95"/>
    </row>
    <row r="93" spans="2:40" s="1" customFormat="1" ht="10.7" customHeight="1" x14ac:dyDescent="0.15">
      <c r="B93" s="97" t="s">
        <v>1089</v>
      </c>
      <c r="C93" s="97"/>
      <c r="D93" s="97"/>
      <c r="E93" s="97"/>
      <c r="F93" s="97"/>
      <c r="G93" s="97"/>
      <c r="H93" s="97"/>
      <c r="I93" s="97"/>
      <c r="J93" s="97"/>
      <c r="K93" s="102">
        <v>287478202.01999998</v>
      </c>
      <c r="L93" s="102"/>
      <c r="M93" s="102"/>
      <c r="N93" s="102"/>
      <c r="O93" s="102"/>
      <c r="P93" s="102"/>
      <c r="Q93" s="102"/>
      <c r="R93" s="102"/>
      <c r="S93" s="102"/>
      <c r="T93" s="95">
        <v>1.8852677401945701E-2</v>
      </c>
      <c r="U93" s="95"/>
      <c r="V93" s="95"/>
      <c r="W93" s="95"/>
      <c r="X93" s="95"/>
      <c r="Y93" s="95"/>
      <c r="Z93" s="95"/>
      <c r="AA93" s="95"/>
      <c r="AB93" s="95"/>
      <c r="AC93" s="93">
        <v>1838</v>
      </c>
      <c r="AD93" s="93"/>
      <c r="AE93" s="93"/>
      <c r="AF93" s="93"/>
      <c r="AG93" s="93"/>
      <c r="AH93" s="95">
        <v>8.2081053924304998E-3</v>
      </c>
      <c r="AI93" s="95"/>
      <c r="AJ93" s="95"/>
      <c r="AK93" s="95"/>
      <c r="AL93" s="95"/>
      <c r="AM93" s="95"/>
      <c r="AN93" s="95"/>
    </row>
    <row r="94" spans="2:40" s="1" customFormat="1" ht="10.7" customHeight="1" x14ac:dyDescent="0.15">
      <c r="B94" s="97" t="s">
        <v>1094</v>
      </c>
      <c r="C94" s="97"/>
      <c r="D94" s="97"/>
      <c r="E94" s="97"/>
      <c r="F94" s="97"/>
      <c r="G94" s="97"/>
      <c r="H94" s="97"/>
      <c r="I94" s="97"/>
      <c r="J94" s="97"/>
      <c r="K94" s="102">
        <v>7162453.4100000001</v>
      </c>
      <c r="L94" s="102"/>
      <c r="M94" s="102"/>
      <c r="N94" s="102"/>
      <c r="O94" s="102"/>
      <c r="P94" s="102"/>
      <c r="Q94" s="102"/>
      <c r="R94" s="102"/>
      <c r="S94" s="102"/>
      <c r="T94" s="95">
        <v>4.6971012965985401E-4</v>
      </c>
      <c r="U94" s="95"/>
      <c r="V94" s="95"/>
      <c r="W94" s="95"/>
      <c r="X94" s="95"/>
      <c r="Y94" s="95"/>
      <c r="Z94" s="95"/>
      <c r="AA94" s="95"/>
      <c r="AB94" s="95"/>
      <c r="AC94" s="93">
        <v>66</v>
      </c>
      <c r="AD94" s="93"/>
      <c r="AE94" s="93"/>
      <c r="AF94" s="93"/>
      <c r="AG94" s="93"/>
      <c r="AH94" s="95">
        <v>2.9474154292731899E-4</v>
      </c>
      <c r="AI94" s="95"/>
      <c r="AJ94" s="95"/>
      <c r="AK94" s="95"/>
      <c r="AL94" s="95"/>
      <c r="AM94" s="95"/>
      <c r="AN94" s="95"/>
    </row>
    <row r="95" spans="2:40" s="1" customFormat="1" ht="10.7" customHeight="1" x14ac:dyDescent="0.15">
      <c r="B95" s="97" t="s">
        <v>1096</v>
      </c>
      <c r="C95" s="97"/>
      <c r="D95" s="97"/>
      <c r="E95" s="97"/>
      <c r="F95" s="97"/>
      <c r="G95" s="97"/>
      <c r="H95" s="97"/>
      <c r="I95" s="97"/>
      <c r="J95" s="97"/>
      <c r="K95" s="102">
        <v>8359668.4199999999</v>
      </c>
      <c r="L95" s="102"/>
      <c r="M95" s="102"/>
      <c r="N95" s="102"/>
      <c r="O95" s="102"/>
      <c r="P95" s="102"/>
      <c r="Q95" s="102"/>
      <c r="R95" s="102"/>
      <c r="S95" s="102"/>
      <c r="T95" s="95">
        <v>5.4822289412582504E-4</v>
      </c>
      <c r="U95" s="95"/>
      <c r="V95" s="95"/>
      <c r="W95" s="95"/>
      <c r="X95" s="95"/>
      <c r="Y95" s="95"/>
      <c r="Z95" s="95"/>
      <c r="AA95" s="95"/>
      <c r="AB95" s="95"/>
      <c r="AC95" s="93">
        <v>74</v>
      </c>
      <c r="AD95" s="93"/>
      <c r="AE95" s="93"/>
      <c r="AF95" s="93"/>
      <c r="AG95" s="93"/>
      <c r="AH95" s="95">
        <v>3.3046779055487301E-4</v>
      </c>
      <c r="AI95" s="95"/>
      <c r="AJ95" s="95"/>
      <c r="AK95" s="95"/>
      <c r="AL95" s="95"/>
      <c r="AM95" s="95"/>
      <c r="AN95" s="95"/>
    </row>
    <row r="96" spans="2:40" s="1" customFormat="1" ht="10.7" customHeight="1" x14ac:dyDescent="0.15">
      <c r="B96" s="97" t="s">
        <v>1098</v>
      </c>
      <c r="C96" s="97"/>
      <c r="D96" s="97"/>
      <c r="E96" s="97"/>
      <c r="F96" s="97"/>
      <c r="G96" s="97"/>
      <c r="H96" s="97"/>
      <c r="I96" s="97"/>
      <c r="J96" s="97"/>
      <c r="K96" s="102">
        <v>6918744.3499999996</v>
      </c>
      <c r="L96" s="102"/>
      <c r="M96" s="102"/>
      <c r="N96" s="102"/>
      <c r="O96" s="102"/>
      <c r="P96" s="102"/>
      <c r="Q96" s="102"/>
      <c r="R96" s="102"/>
      <c r="S96" s="102"/>
      <c r="T96" s="95">
        <v>4.5372781080636499E-4</v>
      </c>
      <c r="U96" s="95"/>
      <c r="V96" s="95"/>
      <c r="W96" s="95"/>
      <c r="X96" s="95"/>
      <c r="Y96" s="95"/>
      <c r="Z96" s="95"/>
      <c r="AA96" s="95"/>
      <c r="AB96" s="95"/>
      <c r="AC96" s="93">
        <v>57</v>
      </c>
      <c r="AD96" s="93"/>
      <c r="AE96" s="93"/>
      <c r="AF96" s="93"/>
      <c r="AG96" s="93"/>
      <c r="AH96" s="95">
        <v>2.5454951434632098E-4</v>
      </c>
      <c r="AI96" s="95"/>
      <c r="AJ96" s="95"/>
      <c r="AK96" s="95"/>
      <c r="AL96" s="95"/>
      <c r="AM96" s="95"/>
      <c r="AN96" s="95"/>
    </row>
    <row r="97" spans="2:41" s="1" customFormat="1" ht="10.7" customHeight="1" x14ac:dyDescent="0.15">
      <c r="B97" s="97" t="s">
        <v>1095</v>
      </c>
      <c r="C97" s="97"/>
      <c r="D97" s="97"/>
      <c r="E97" s="97"/>
      <c r="F97" s="97"/>
      <c r="G97" s="97"/>
      <c r="H97" s="97"/>
      <c r="I97" s="97"/>
      <c r="J97" s="97"/>
      <c r="K97" s="102">
        <v>2010586.46</v>
      </c>
      <c r="L97" s="102"/>
      <c r="M97" s="102"/>
      <c r="N97" s="102"/>
      <c r="O97" s="102"/>
      <c r="P97" s="102"/>
      <c r="Q97" s="102"/>
      <c r="R97" s="102"/>
      <c r="S97" s="102"/>
      <c r="T97" s="95">
        <v>1.3185325931759799E-4</v>
      </c>
      <c r="U97" s="95"/>
      <c r="V97" s="95"/>
      <c r="W97" s="95"/>
      <c r="X97" s="95"/>
      <c r="Y97" s="95"/>
      <c r="Z97" s="95"/>
      <c r="AA97" s="95"/>
      <c r="AB97" s="95"/>
      <c r="AC97" s="93">
        <v>18</v>
      </c>
      <c r="AD97" s="93"/>
      <c r="AE97" s="93"/>
      <c r="AF97" s="93"/>
      <c r="AG97" s="93"/>
      <c r="AH97" s="95">
        <v>8.03840571619962E-5</v>
      </c>
      <c r="AI97" s="95"/>
      <c r="AJ97" s="95"/>
      <c r="AK97" s="95"/>
      <c r="AL97" s="95"/>
      <c r="AM97" s="95"/>
      <c r="AN97" s="95"/>
    </row>
    <row r="98" spans="2:41" s="1" customFormat="1" ht="10.7" customHeight="1" x14ac:dyDescent="0.15">
      <c r="B98" s="97" t="s">
        <v>1091</v>
      </c>
      <c r="C98" s="97"/>
      <c r="D98" s="97"/>
      <c r="E98" s="97"/>
      <c r="F98" s="97"/>
      <c r="G98" s="97"/>
      <c r="H98" s="97"/>
      <c r="I98" s="97"/>
      <c r="J98" s="97"/>
      <c r="K98" s="102">
        <v>2047665.25</v>
      </c>
      <c r="L98" s="102"/>
      <c r="M98" s="102"/>
      <c r="N98" s="102"/>
      <c r="O98" s="102"/>
      <c r="P98" s="102"/>
      <c r="Q98" s="102"/>
      <c r="R98" s="102"/>
      <c r="S98" s="102"/>
      <c r="T98" s="95">
        <v>1.34284867910572E-4</v>
      </c>
      <c r="U98" s="95"/>
      <c r="V98" s="95"/>
      <c r="W98" s="95"/>
      <c r="X98" s="95"/>
      <c r="Y98" s="95"/>
      <c r="Z98" s="95"/>
      <c r="AA98" s="95"/>
      <c r="AB98" s="95"/>
      <c r="AC98" s="93">
        <v>18</v>
      </c>
      <c r="AD98" s="93"/>
      <c r="AE98" s="93"/>
      <c r="AF98" s="93"/>
      <c r="AG98" s="93"/>
      <c r="AH98" s="95">
        <v>8.03840571619962E-5</v>
      </c>
      <c r="AI98" s="95"/>
      <c r="AJ98" s="95"/>
      <c r="AK98" s="95"/>
      <c r="AL98" s="95"/>
      <c r="AM98" s="95"/>
      <c r="AN98" s="95"/>
    </row>
    <row r="99" spans="2:41" s="1" customFormat="1" ht="13.35" customHeight="1" x14ac:dyDescent="0.15">
      <c r="B99" s="100"/>
      <c r="C99" s="100"/>
      <c r="D99" s="100"/>
      <c r="E99" s="100"/>
      <c r="F99" s="100"/>
      <c r="G99" s="100"/>
      <c r="H99" s="100"/>
      <c r="I99" s="100"/>
      <c r="J99" s="100"/>
      <c r="K99" s="103">
        <v>15248667119.84</v>
      </c>
      <c r="L99" s="103"/>
      <c r="M99" s="103"/>
      <c r="N99" s="103"/>
      <c r="O99" s="103"/>
      <c r="P99" s="103"/>
      <c r="Q99" s="103"/>
      <c r="R99" s="103"/>
      <c r="S99" s="103"/>
      <c r="T99" s="96">
        <v>1</v>
      </c>
      <c r="U99" s="96"/>
      <c r="V99" s="96"/>
      <c r="W99" s="96"/>
      <c r="X99" s="96"/>
      <c r="Y99" s="96"/>
      <c r="Z99" s="96"/>
      <c r="AA99" s="96"/>
      <c r="AB99" s="96"/>
      <c r="AC99" s="94">
        <v>223925</v>
      </c>
      <c r="AD99" s="94"/>
      <c r="AE99" s="94"/>
      <c r="AF99" s="94"/>
      <c r="AG99" s="94"/>
      <c r="AH99" s="96">
        <v>1</v>
      </c>
      <c r="AI99" s="96"/>
      <c r="AJ99" s="96"/>
      <c r="AK99" s="96"/>
      <c r="AL99" s="96"/>
      <c r="AM99" s="96"/>
      <c r="AN99" s="96"/>
    </row>
    <row r="100" spans="2:41" s="1" customFormat="1" ht="9" customHeight="1" x14ac:dyDescent="0.15"/>
    <row r="101" spans="2:41" s="1" customFormat="1" ht="19.149999999999999" customHeight="1" x14ac:dyDescent="0.15">
      <c r="B101" s="73" t="s">
        <v>1188</v>
      </c>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row>
    <row r="102" spans="2:41" s="1" customFormat="1" ht="9" customHeight="1" x14ac:dyDescent="0.15"/>
    <row r="103" spans="2:41" s="1" customFormat="1" ht="12.75" customHeight="1" x14ac:dyDescent="0.15">
      <c r="B103" s="71" t="s">
        <v>1064</v>
      </c>
      <c r="C103" s="71"/>
      <c r="D103" s="71"/>
      <c r="E103" s="71"/>
      <c r="F103" s="71"/>
      <c r="G103" s="71"/>
      <c r="H103" s="71"/>
      <c r="I103" s="71"/>
      <c r="J103" s="71" t="s">
        <v>1061</v>
      </c>
      <c r="K103" s="71"/>
      <c r="L103" s="71"/>
      <c r="M103" s="71"/>
      <c r="N103" s="71"/>
      <c r="O103" s="71"/>
      <c r="P103" s="71"/>
      <c r="Q103" s="71"/>
      <c r="R103" s="71"/>
      <c r="S103" s="71"/>
      <c r="T103" s="71" t="s">
        <v>1062</v>
      </c>
      <c r="U103" s="71"/>
      <c r="V103" s="71"/>
      <c r="W103" s="71"/>
      <c r="X103" s="71"/>
      <c r="Y103" s="71"/>
      <c r="Z103" s="71"/>
      <c r="AA103" s="71"/>
      <c r="AB103" s="71"/>
      <c r="AC103" s="71" t="s">
        <v>1063</v>
      </c>
      <c r="AD103" s="71"/>
      <c r="AE103" s="71"/>
      <c r="AF103" s="71"/>
      <c r="AG103" s="71"/>
      <c r="AH103" s="71" t="s">
        <v>1062</v>
      </c>
      <c r="AI103" s="71"/>
      <c r="AJ103" s="71"/>
      <c r="AK103" s="71"/>
      <c r="AL103" s="71"/>
    </row>
    <row r="104" spans="2:41" s="1" customFormat="1" ht="10.7" customHeight="1" x14ac:dyDescent="0.15">
      <c r="B104" s="97" t="s">
        <v>1065</v>
      </c>
      <c r="C104" s="97"/>
      <c r="D104" s="97"/>
      <c r="E104" s="97"/>
      <c r="F104" s="97"/>
      <c r="G104" s="97"/>
      <c r="H104" s="97"/>
      <c r="I104" s="97"/>
      <c r="J104" s="102">
        <v>1207000</v>
      </c>
      <c r="K104" s="102"/>
      <c r="L104" s="102"/>
      <c r="M104" s="102"/>
      <c r="N104" s="102"/>
      <c r="O104" s="102"/>
      <c r="P104" s="102"/>
      <c r="Q104" s="102"/>
      <c r="R104" s="102"/>
      <c r="S104" s="102"/>
      <c r="T104" s="95">
        <v>7.9154459239888001E-5</v>
      </c>
      <c r="U104" s="95"/>
      <c r="V104" s="95"/>
      <c r="W104" s="95"/>
      <c r="X104" s="95"/>
      <c r="Y104" s="95"/>
      <c r="Z104" s="95"/>
      <c r="AA104" s="95"/>
      <c r="AB104" s="95"/>
      <c r="AC104" s="93">
        <v>19</v>
      </c>
      <c r="AD104" s="93"/>
      <c r="AE104" s="93"/>
      <c r="AF104" s="93"/>
      <c r="AG104" s="93"/>
      <c r="AH104" s="95">
        <v>8.4849838115440398E-5</v>
      </c>
      <c r="AI104" s="95"/>
      <c r="AJ104" s="95"/>
      <c r="AK104" s="95"/>
      <c r="AL104" s="95"/>
    </row>
    <row r="105" spans="2:41" s="1" customFormat="1" ht="10.7" customHeight="1" x14ac:dyDescent="0.15">
      <c r="B105" s="97" t="s">
        <v>1066</v>
      </c>
      <c r="C105" s="97"/>
      <c r="D105" s="97"/>
      <c r="E105" s="97"/>
      <c r="F105" s="97"/>
      <c r="G105" s="97"/>
      <c r="H105" s="97"/>
      <c r="I105" s="97"/>
      <c r="J105" s="102">
        <v>21805846.199999999</v>
      </c>
      <c r="K105" s="102"/>
      <c r="L105" s="102"/>
      <c r="M105" s="102"/>
      <c r="N105" s="102"/>
      <c r="O105" s="102"/>
      <c r="P105" s="102"/>
      <c r="Q105" s="102"/>
      <c r="R105" s="102"/>
      <c r="S105" s="102"/>
      <c r="T105" s="95">
        <v>1.4300165403721399E-3</v>
      </c>
      <c r="U105" s="95"/>
      <c r="V105" s="95"/>
      <c r="W105" s="95"/>
      <c r="X105" s="95"/>
      <c r="Y105" s="95"/>
      <c r="Z105" s="95"/>
      <c r="AA105" s="95"/>
      <c r="AB105" s="95"/>
      <c r="AC105" s="93">
        <v>226</v>
      </c>
      <c r="AD105" s="93"/>
      <c r="AE105" s="93"/>
      <c r="AF105" s="93"/>
      <c r="AG105" s="93"/>
      <c r="AH105" s="95">
        <v>1.0092664954784E-3</v>
      </c>
      <c r="AI105" s="95"/>
      <c r="AJ105" s="95"/>
      <c r="AK105" s="95"/>
      <c r="AL105" s="95"/>
    </row>
    <row r="106" spans="2:41" s="1" customFormat="1" ht="10.7" customHeight="1" x14ac:dyDescent="0.15">
      <c r="B106" s="97" t="s">
        <v>1067</v>
      </c>
      <c r="C106" s="97"/>
      <c r="D106" s="97"/>
      <c r="E106" s="97"/>
      <c r="F106" s="97"/>
      <c r="G106" s="97"/>
      <c r="H106" s="97"/>
      <c r="I106" s="97"/>
      <c r="J106" s="102">
        <v>32848362.18</v>
      </c>
      <c r="K106" s="102"/>
      <c r="L106" s="102"/>
      <c r="M106" s="102"/>
      <c r="N106" s="102"/>
      <c r="O106" s="102"/>
      <c r="P106" s="102"/>
      <c r="Q106" s="102"/>
      <c r="R106" s="102"/>
      <c r="S106" s="102"/>
      <c r="T106" s="95">
        <v>2.15417924214904E-3</v>
      </c>
      <c r="U106" s="95"/>
      <c r="V106" s="95"/>
      <c r="W106" s="95"/>
      <c r="X106" s="95"/>
      <c r="Y106" s="95"/>
      <c r="Z106" s="95"/>
      <c r="AA106" s="95"/>
      <c r="AB106" s="95"/>
      <c r="AC106" s="93">
        <v>425</v>
      </c>
      <c r="AD106" s="93"/>
      <c r="AE106" s="93"/>
      <c r="AF106" s="93"/>
      <c r="AG106" s="93"/>
      <c r="AH106" s="95">
        <v>1.8979569052138001E-3</v>
      </c>
      <c r="AI106" s="95"/>
      <c r="AJ106" s="95"/>
      <c r="AK106" s="95"/>
      <c r="AL106" s="95"/>
    </row>
    <row r="107" spans="2:41" s="1" customFormat="1" ht="10.7" customHeight="1" x14ac:dyDescent="0.15">
      <c r="B107" s="97" t="s">
        <v>1068</v>
      </c>
      <c r="C107" s="97"/>
      <c r="D107" s="97"/>
      <c r="E107" s="97"/>
      <c r="F107" s="97"/>
      <c r="G107" s="97"/>
      <c r="H107" s="97"/>
      <c r="I107" s="97"/>
      <c r="J107" s="102">
        <v>16317185.17</v>
      </c>
      <c r="K107" s="102"/>
      <c r="L107" s="102"/>
      <c r="M107" s="102"/>
      <c r="N107" s="102"/>
      <c r="O107" s="102"/>
      <c r="P107" s="102"/>
      <c r="Q107" s="102"/>
      <c r="R107" s="102"/>
      <c r="S107" s="102"/>
      <c r="T107" s="95">
        <v>1.0700728818960001E-3</v>
      </c>
      <c r="U107" s="95"/>
      <c r="V107" s="95"/>
      <c r="W107" s="95"/>
      <c r="X107" s="95"/>
      <c r="Y107" s="95"/>
      <c r="Z107" s="95"/>
      <c r="AA107" s="95"/>
      <c r="AB107" s="95"/>
      <c r="AC107" s="93">
        <v>354</v>
      </c>
      <c r="AD107" s="93"/>
      <c r="AE107" s="93"/>
      <c r="AF107" s="93"/>
      <c r="AG107" s="93"/>
      <c r="AH107" s="95">
        <v>1.58088645751926E-3</v>
      </c>
      <c r="AI107" s="95"/>
      <c r="AJ107" s="95"/>
      <c r="AK107" s="95"/>
      <c r="AL107" s="95"/>
    </row>
    <row r="108" spans="2:41" s="1" customFormat="1" ht="10.7" customHeight="1" x14ac:dyDescent="0.15">
      <c r="B108" s="97" t="s">
        <v>1069</v>
      </c>
      <c r="C108" s="97"/>
      <c r="D108" s="97"/>
      <c r="E108" s="97"/>
      <c r="F108" s="97"/>
      <c r="G108" s="97"/>
      <c r="H108" s="97"/>
      <c r="I108" s="97"/>
      <c r="J108" s="102">
        <v>296815863.02999997</v>
      </c>
      <c r="K108" s="102"/>
      <c r="L108" s="102"/>
      <c r="M108" s="102"/>
      <c r="N108" s="102"/>
      <c r="O108" s="102"/>
      <c r="P108" s="102"/>
      <c r="Q108" s="102"/>
      <c r="R108" s="102"/>
      <c r="S108" s="102"/>
      <c r="T108" s="95">
        <v>1.9465036563347402E-2</v>
      </c>
      <c r="U108" s="95"/>
      <c r="V108" s="95"/>
      <c r="W108" s="95"/>
      <c r="X108" s="95"/>
      <c r="Y108" s="95"/>
      <c r="Z108" s="95"/>
      <c r="AA108" s="95"/>
      <c r="AB108" s="95"/>
      <c r="AC108" s="93">
        <v>2297</v>
      </c>
      <c r="AD108" s="93"/>
      <c r="AE108" s="93"/>
      <c r="AF108" s="93"/>
      <c r="AG108" s="93"/>
      <c r="AH108" s="95">
        <v>1.0257898850061399E-2</v>
      </c>
      <c r="AI108" s="95"/>
      <c r="AJ108" s="95"/>
      <c r="AK108" s="95"/>
      <c r="AL108" s="95"/>
    </row>
    <row r="109" spans="2:41" s="1" customFormat="1" ht="10.7" customHeight="1" x14ac:dyDescent="0.15">
      <c r="B109" s="97" t="s">
        <v>1070</v>
      </c>
      <c r="C109" s="97"/>
      <c r="D109" s="97"/>
      <c r="E109" s="97"/>
      <c r="F109" s="97"/>
      <c r="G109" s="97"/>
      <c r="H109" s="97"/>
      <c r="I109" s="97"/>
      <c r="J109" s="102">
        <v>22919168.989999998</v>
      </c>
      <c r="K109" s="102"/>
      <c r="L109" s="102"/>
      <c r="M109" s="102"/>
      <c r="N109" s="102"/>
      <c r="O109" s="102"/>
      <c r="P109" s="102"/>
      <c r="Q109" s="102"/>
      <c r="R109" s="102"/>
      <c r="S109" s="102"/>
      <c r="T109" s="95">
        <v>1.5030276948061799E-3</v>
      </c>
      <c r="U109" s="95"/>
      <c r="V109" s="95"/>
      <c r="W109" s="95"/>
      <c r="X109" s="95"/>
      <c r="Y109" s="95"/>
      <c r="Z109" s="95"/>
      <c r="AA109" s="95"/>
      <c r="AB109" s="95"/>
      <c r="AC109" s="93">
        <v>963</v>
      </c>
      <c r="AD109" s="93"/>
      <c r="AE109" s="93"/>
      <c r="AF109" s="93"/>
      <c r="AG109" s="93"/>
      <c r="AH109" s="95">
        <v>4.3005470581668004E-3</v>
      </c>
      <c r="AI109" s="95"/>
      <c r="AJ109" s="95"/>
      <c r="AK109" s="95"/>
      <c r="AL109" s="95"/>
    </row>
    <row r="110" spans="2:41" s="1" customFormat="1" ht="10.7" customHeight="1" x14ac:dyDescent="0.15">
      <c r="B110" s="97" t="s">
        <v>1071</v>
      </c>
      <c r="C110" s="97"/>
      <c r="D110" s="97"/>
      <c r="E110" s="97"/>
      <c r="F110" s="97"/>
      <c r="G110" s="97"/>
      <c r="H110" s="97"/>
      <c r="I110" s="97"/>
      <c r="J110" s="102">
        <v>52195780.829999901</v>
      </c>
      <c r="K110" s="102"/>
      <c r="L110" s="102"/>
      <c r="M110" s="102"/>
      <c r="N110" s="102"/>
      <c r="O110" s="102"/>
      <c r="P110" s="102"/>
      <c r="Q110" s="102"/>
      <c r="R110" s="102"/>
      <c r="S110" s="102"/>
      <c r="T110" s="95">
        <v>3.4229733274253201E-3</v>
      </c>
      <c r="U110" s="95"/>
      <c r="V110" s="95"/>
      <c r="W110" s="95"/>
      <c r="X110" s="95"/>
      <c r="Y110" s="95"/>
      <c r="Z110" s="95"/>
      <c r="AA110" s="95"/>
      <c r="AB110" s="95"/>
      <c r="AC110" s="93">
        <v>1684</v>
      </c>
      <c r="AD110" s="93"/>
      <c r="AE110" s="93"/>
      <c r="AF110" s="93"/>
      <c r="AG110" s="93"/>
      <c r="AH110" s="95">
        <v>7.5203751256000904E-3</v>
      </c>
      <c r="AI110" s="95"/>
      <c r="AJ110" s="95"/>
      <c r="AK110" s="95"/>
      <c r="AL110" s="95"/>
    </row>
    <row r="111" spans="2:41" s="1" customFormat="1" ht="10.7" customHeight="1" x14ac:dyDescent="0.15">
      <c r="B111" s="97" t="s">
        <v>1072</v>
      </c>
      <c r="C111" s="97"/>
      <c r="D111" s="97"/>
      <c r="E111" s="97"/>
      <c r="F111" s="97"/>
      <c r="G111" s="97"/>
      <c r="H111" s="97"/>
      <c r="I111" s="97"/>
      <c r="J111" s="102">
        <v>71016155.150000006</v>
      </c>
      <c r="K111" s="102"/>
      <c r="L111" s="102"/>
      <c r="M111" s="102"/>
      <c r="N111" s="102"/>
      <c r="O111" s="102"/>
      <c r="P111" s="102"/>
      <c r="Q111" s="102"/>
      <c r="R111" s="102"/>
      <c r="S111" s="102"/>
      <c r="T111" s="95">
        <v>4.6572041078659799E-3</v>
      </c>
      <c r="U111" s="95"/>
      <c r="V111" s="95"/>
      <c r="W111" s="95"/>
      <c r="X111" s="95"/>
      <c r="Y111" s="95"/>
      <c r="Z111" s="95"/>
      <c r="AA111" s="95"/>
      <c r="AB111" s="95"/>
      <c r="AC111" s="93">
        <v>2471</v>
      </c>
      <c r="AD111" s="93"/>
      <c r="AE111" s="93"/>
      <c r="AF111" s="93"/>
      <c r="AG111" s="93"/>
      <c r="AH111" s="95">
        <v>1.10349447359607E-2</v>
      </c>
      <c r="AI111" s="95"/>
      <c r="AJ111" s="95"/>
      <c r="AK111" s="95"/>
      <c r="AL111" s="95"/>
    </row>
    <row r="112" spans="2:41" s="1" customFormat="1" ht="10.7" customHeight="1" x14ac:dyDescent="0.15">
      <c r="B112" s="97" t="s">
        <v>1073</v>
      </c>
      <c r="C112" s="97"/>
      <c r="D112" s="97"/>
      <c r="E112" s="97"/>
      <c r="F112" s="97"/>
      <c r="G112" s="97"/>
      <c r="H112" s="97"/>
      <c r="I112" s="97"/>
      <c r="J112" s="102">
        <v>96409450.320000201</v>
      </c>
      <c r="K112" s="102"/>
      <c r="L112" s="102"/>
      <c r="M112" s="102"/>
      <c r="N112" s="102"/>
      <c r="O112" s="102"/>
      <c r="P112" s="102"/>
      <c r="Q112" s="102"/>
      <c r="R112" s="102"/>
      <c r="S112" s="102"/>
      <c r="T112" s="95">
        <v>6.3224837661097497E-3</v>
      </c>
      <c r="U112" s="95"/>
      <c r="V112" s="95"/>
      <c r="W112" s="95"/>
      <c r="X112" s="95"/>
      <c r="Y112" s="95"/>
      <c r="Z112" s="95"/>
      <c r="AA112" s="95"/>
      <c r="AB112" s="95"/>
      <c r="AC112" s="93">
        <v>2957</v>
      </c>
      <c r="AD112" s="93"/>
      <c r="AE112" s="93"/>
      <c r="AF112" s="93"/>
      <c r="AG112" s="93"/>
      <c r="AH112" s="95">
        <v>1.32053142793346E-2</v>
      </c>
      <c r="AI112" s="95"/>
      <c r="AJ112" s="95"/>
      <c r="AK112" s="95"/>
      <c r="AL112" s="95"/>
    </row>
    <row r="113" spans="2:38" s="1" customFormat="1" ht="10.7" customHeight="1" x14ac:dyDescent="0.15">
      <c r="B113" s="97" t="s">
        <v>1074</v>
      </c>
      <c r="C113" s="97"/>
      <c r="D113" s="97"/>
      <c r="E113" s="97"/>
      <c r="F113" s="97"/>
      <c r="G113" s="97"/>
      <c r="H113" s="97"/>
      <c r="I113" s="97"/>
      <c r="J113" s="102">
        <v>1169903097</v>
      </c>
      <c r="K113" s="102"/>
      <c r="L113" s="102"/>
      <c r="M113" s="102"/>
      <c r="N113" s="102"/>
      <c r="O113" s="102"/>
      <c r="P113" s="102"/>
      <c r="Q113" s="102"/>
      <c r="R113" s="102"/>
      <c r="S113" s="102"/>
      <c r="T113" s="95">
        <v>7.6721662805389598E-2</v>
      </c>
      <c r="U113" s="95"/>
      <c r="V113" s="95"/>
      <c r="W113" s="95"/>
      <c r="X113" s="95"/>
      <c r="Y113" s="95"/>
      <c r="Z113" s="95"/>
      <c r="AA113" s="95"/>
      <c r="AB113" s="95"/>
      <c r="AC113" s="93">
        <v>32438</v>
      </c>
      <c r="AD113" s="93"/>
      <c r="AE113" s="93"/>
      <c r="AF113" s="93"/>
      <c r="AG113" s="93"/>
      <c r="AH113" s="95">
        <v>0.144861002567824</v>
      </c>
      <c r="AI113" s="95"/>
      <c r="AJ113" s="95"/>
      <c r="AK113" s="95"/>
      <c r="AL113" s="95"/>
    </row>
    <row r="114" spans="2:38" s="1" customFormat="1" ht="10.7" customHeight="1" x14ac:dyDescent="0.15">
      <c r="B114" s="97" t="s">
        <v>1075</v>
      </c>
      <c r="C114" s="97"/>
      <c r="D114" s="97"/>
      <c r="E114" s="97"/>
      <c r="F114" s="97"/>
      <c r="G114" s="97"/>
      <c r="H114" s="97"/>
      <c r="I114" s="97"/>
      <c r="J114" s="102">
        <v>141771616.52000001</v>
      </c>
      <c r="K114" s="102"/>
      <c r="L114" s="102"/>
      <c r="M114" s="102"/>
      <c r="N114" s="102"/>
      <c r="O114" s="102"/>
      <c r="P114" s="102"/>
      <c r="Q114" s="102"/>
      <c r="R114" s="102"/>
      <c r="S114" s="102"/>
      <c r="T114" s="95">
        <v>9.2973120473946597E-3</v>
      </c>
      <c r="U114" s="95"/>
      <c r="V114" s="95"/>
      <c r="W114" s="95"/>
      <c r="X114" s="95"/>
      <c r="Y114" s="95"/>
      <c r="Z114" s="95"/>
      <c r="AA114" s="95"/>
      <c r="AB114" s="95"/>
      <c r="AC114" s="93">
        <v>5432</v>
      </c>
      <c r="AD114" s="93"/>
      <c r="AE114" s="93"/>
      <c r="AF114" s="93"/>
      <c r="AG114" s="93"/>
      <c r="AH114" s="95">
        <v>2.4258122139109099E-2</v>
      </c>
      <c r="AI114" s="95"/>
      <c r="AJ114" s="95"/>
      <c r="AK114" s="95"/>
      <c r="AL114" s="95"/>
    </row>
    <row r="115" spans="2:38" s="1" customFormat="1" ht="10.7" customHeight="1" x14ac:dyDescent="0.15">
      <c r="B115" s="97" t="s">
        <v>1076</v>
      </c>
      <c r="C115" s="97"/>
      <c r="D115" s="97"/>
      <c r="E115" s="97"/>
      <c r="F115" s="97"/>
      <c r="G115" s="97"/>
      <c r="H115" s="97"/>
      <c r="I115" s="97"/>
      <c r="J115" s="102">
        <v>226716977.37000099</v>
      </c>
      <c r="K115" s="102"/>
      <c r="L115" s="102"/>
      <c r="M115" s="102"/>
      <c r="N115" s="102"/>
      <c r="O115" s="102"/>
      <c r="P115" s="102"/>
      <c r="Q115" s="102"/>
      <c r="R115" s="102"/>
      <c r="S115" s="102"/>
      <c r="T115" s="95">
        <v>1.48679865320831E-2</v>
      </c>
      <c r="U115" s="95"/>
      <c r="V115" s="95"/>
      <c r="W115" s="95"/>
      <c r="X115" s="95"/>
      <c r="Y115" s="95"/>
      <c r="Z115" s="95"/>
      <c r="AA115" s="95"/>
      <c r="AB115" s="95"/>
      <c r="AC115" s="93">
        <v>4694</v>
      </c>
      <c r="AD115" s="93"/>
      <c r="AE115" s="93"/>
      <c r="AF115" s="93"/>
      <c r="AG115" s="93"/>
      <c r="AH115" s="95">
        <v>2.0962375795467201E-2</v>
      </c>
      <c r="AI115" s="95"/>
      <c r="AJ115" s="95"/>
      <c r="AK115" s="95"/>
      <c r="AL115" s="95"/>
    </row>
    <row r="116" spans="2:38" s="1" customFormat="1" ht="10.7" customHeight="1" x14ac:dyDescent="0.15">
      <c r="B116" s="97" t="s">
        <v>1077</v>
      </c>
      <c r="C116" s="97"/>
      <c r="D116" s="97"/>
      <c r="E116" s="97"/>
      <c r="F116" s="97"/>
      <c r="G116" s="97"/>
      <c r="H116" s="97"/>
      <c r="I116" s="97"/>
      <c r="J116" s="102">
        <v>698385295.280002</v>
      </c>
      <c r="K116" s="102"/>
      <c r="L116" s="102"/>
      <c r="M116" s="102"/>
      <c r="N116" s="102"/>
      <c r="O116" s="102"/>
      <c r="P116" s="102"/>
      <c r="Q116" s="102"/>
      <c r="R116" s="102"/>
      <c r="S116" s="102"/>
      <c r="T116" s="95">
        <v>4.5799760057148399E-2</v>
      </c>
      <c r="U116" s="95"/>
      <c r="V116" s="95"/>
      <c r="W116" s="95"/>
      <c r="X116" s="95"/>
      <c r="Y116" s="95"/>
      <c r="Z116" s="95"/>
      <c r="AA116" s="95"/>
      <c r="AB116" s="95"/>
      <c r="AC116" s="93">
        <v>13602</v>
      </c>
      <c r="AD116" s="93"/>
      <c r="AE116" s="93"/>
      <c r="AF116" s="93"/>
      <c r="AG116" s="93"/>
      <c r="AH116" s="95">
        <v>6.0743552528748503E-2</v>
      </c>
      <c r="AI116" s="95"/>
      <c r="AJ116" s="95"/>
      <c r="AK116" s="95"/>
      <c r="AL116" s="95"/>
    </row>
    <row r="117" spans="2:38" s="1" customFormat="1" ht="10.7" customHeight="1" x14ac:dyDescent="0.15">
      <c r="B117" s="97" t="s">
        <v>1078</v>
      </c>
      <c r="C117" s="97"/>
      <c r="D117" s="97"/>
      <c r="E117" s="97"/>
      <c r="F117" s="97"/>
      <c r="G117" s="97"/>
      <c r="H117" s="97"/>
      <c r="I117" s="97"/>
      <c r="J117" s="102">
        <v>136380888.53</v>
      </c>
      <c r="K117" s="102"/>
      <c r="L117" s="102"/>
      <c r="M117" s="102"/>
      <c r="N117" s="102"/>
      <c r="O117" s="102"/>
      <c r="P117" s="102"/>
      <c r="Q117" s="102"/>
      <c r="R117" s="102"/>
      <c r="S117" s="102"/>
      <c r="T117" s="95">
        <v>8.94379078893753E-3</v>
      </c>
      <c r="U117" s="95"/>
      <c r="V117" s="95"/>
      <c r="W117" s="95"/>
      <c r="X117" s="95"/>
      <c r="Y117" s="95"/>
      <c r="Z117" s="95"/>
      <c r="AA117" s="95"/>
      <c r="AB117" s="95"/>
      <c r="AC117" s="93">
        <v>2752</v>
      </c>
      <c r="AD117" s="93"/>
      <c r="AE117" s="93"/>
      <c r="AF117" s="93"/>
      <c r="AG117" s="93"/>
      <c r="AH117" s="95">
        <v>1.22898291838785E-2</v>
      </c>
      <c r="AI117" s="95"/>
      <c r="AJ117" s="95"/>
      <c r="AK117" s="95"/>
      <c r="AL117" s="95"/>
    </row>
    <row r="118" spans="2:38" s="1" customFormat="1" ht="10.7" customHeight="1" x14ac:dyDescent="0.15">
      <c r="B118" s="97" t="s">
        <v>1079</v>
      </c>
      <c r="C118" s="97"/>
      <c r="D118" s="97"/>
      <c r="E118" s="97"/>
      <c r="F118" s="97"/>
      <c r="G118" s="97"/>
      <c r="H118" s="97"/>
      <c r="I118" s="97"/>
      <c r="J118" s="102">
        <v>1801403214.4000101</v>
      </c>
      <c r="K118" s="102"/>
      <c r="L118" s="102"/>
      <c r="M118" s="102"/>
      <c r="N118" s="102"/>
      <c r="O118" s="102"/>
      <c r="P118" s="102"/>
      <c r="Q118" s="102"/>
      <c r="R118" s="102"/>
      <c r="S118" s="102"/>
      <c r="T118" s="95">
        <v>0.118135126187928</v>
      </c>
      <c r="U118" s="95"/>
      <c r="V118" s="95"/>
      <c r="W118" s="95"/>
      <c r="X118" s="95"/>
      <c r="Y118" s="95"/>
      <c r="Z118" s="95"/>
      <c r="AA118" s="95"/>
      <c r="AB118" s="95"/>
      <c r="AC118" s="93">
        <v>30464</v>
      </c>
      <c r="AD118" s="93"/>
      <c r="AE118" s="93"/>
      <c r="AF118" s="93"/>
      <c r="AG118" s="93"/>
      <c r="AH118" s="95">
        <v>0.13604555096572499</v>
      </c>
      <c r="AI118" s="95"/>
      <c r="AJ118" s="95"/>
      <c r="AK118" s="95"/>
      <c r="AL118" s="95"/>
    </row>
    <row r="119" spans="2:38" s="1" customFormat="1" ht="10.7" customHeight="1" x14ac:dyDescent="0.15">
      <c r="B119" s="97" t="s">
        <v>1080</v>
      </c>
      <c r="C119" s="97"/>
      <c r="D119" s="97"/>
      <c r="E119" s="97"/>
      <c r="F119" s="97"/>
      <c r="G119" s="97"/>
      <c r="H119" s="97"/>
      <c r="I119" s="97"/>
      <c r="J119" s="102">
        <v>176939638.93000001</v>
      </c>
      <c r="K119" s="102"/>
      <c r="L119" s="102"/>
      <c r="M119" s="102"/>
      <c r="N119" s="102"/>
      <c r="O119" s="102"/>
      <c r="P119" s="102"/>
      <c r="Q119" s="102"/>
      <c r="R119" s="102"/>
      <c r="S119" s="102"/>
      <c r="T119" s="95">
        <v>1.16036134528626E-2</v>
      </c>
      <c r="U119" s="95"/>
      <c r="V119" s="95"/>
      <c r="W119" s="95"/>
      <c r="X119" s="95"/>
      <c r="Y119" s="95"/>
      <c r="Z119" s="95"/>
      <c r="AA119" s="95"/>
      <c r="AB119" s="95"/>
      <c r="AC119" s="93">
        <v>2919</v>
      </c>
      <c r="AD119" s="93"/>
      <c r="AE119" s="93"/>
      <c r="AF119" s="93"/>
      <c r="AG119" s="93"/>
      <c r="AH119" s="95">
        <v>1.30356146031037E-2</v>
      </c>
      <c r="AI119" s="95"/>
      <c r="AJ119" s="95"/>
      <c r="AK119" s="95"/>
      <c r="AL119" s="95"/>
    </row>
    <row r="120" spans="2:38" s="1" customFormat="1" ht="10.7" customHeight="1" x14ac:dyDescent="0.15">
      <c r="B120" s="97" t="s">
        <v>1081</v>
      </c>
      <c r="C120" s="97"/>
      <c r="D120" s="97"/>
      <c r="E120" s="97"/>
      <c r="F120" s="97"/>
      <c r="G120" s="97"/>
      <c r="H120" s="97"/>
      <c r="I120" s="97"/>
      <c r="J120" s="102">
        <v>248905423.64999899</v>
      </c>
      <c r="K120" s="102"/>
      <c r="L120" s="102"/>
      <c r="M120" s="102"/>
      <c r="N120" s="102"/>
      <c r="O120" s="102"/>
      <c r="P120" s="102"/>
      <c r="Q120" s="102"/>
      <c r="R120" s="102"/>
      <c r="S120" s="102"/>
      <c r="T120" s="95">
        <v>1.6323093795269999E-2</v>
      </c>
      <c r="U120" s="95"/>
      <c r="V120" s="95"/>
      <c r="W120" s="95"/>
      <c r="X120" s="95"/>
      <c r="Y120" s="95"/>
      <c r="Z120" s="95"/>
      <c r="AA120" s="95"/>
      <c r="AB120" s="95"/>
      <c r="AC120" s="93">
        <v>3746</v>
      </c>
      <c r="AD120" s="93"/>
      <c r="AE120" s="93"/>
      <c r="AF120" s="93"/>
      <c r="AG120" s="93"/>
      <c r="AH120" s="95">
        <v>1.6728815451602101E-2</v>
      </c>
      <c r="AI120" s="95"/>
      <c r="AJ120" s="95"/>
      <c r="AK120" s="95"/>
      <c r="AL120" s="95"/>
    </row>
    <row r="121" spans="2:38" s="1" customFormat="1" ht="10.7" customHeight="1" x14ac:dyDescent="0.15">
      <c r="B121" s="97" t="s">
        <v>1082</v>
      </c>
      <c r="C121" s="97"/>
      <c r="D121" s="97"/>
      <c r="E121" s="97"/>
      <c r="F121" s="97"/>
      <c r="G121" s="97"/>
      <c r="H121" s="97"/>
      <c r="I121" s="97"/>
      <c r="J121" s="102">
        <v>889719965.42999995</v>
      </c>
      <c r="K121" s="102"/>
      <c r="L121" s="102"/>
      <c r="M121" s="102"/>
      <c r="N121" s="102"/>
      <c r="O121" s="102"/>
      <c r="P121" s="102"/>
      <c r="Q121" s="102"/>
      <c r="R121" s="102"/>
      <c r="S121" s="102"/>
      <c r="T121" s="95">
        <v>5.8347392492579503E-2</v>
      </c>
      <c r="U121" s="95"/>
      <c r="V121" s="95"/>
      <c r="W121" s="95"/>
      <c r="X121" s="95"/>
      <c r="Y121" s="95"/>
      <c r="Z121" s="95"/>
      <c r="AA121" s="95"/>
      <c r="AB121" s="95"/>
      <c r="AC121" s="93">
        <v>12346</v>
      </c>
      <c r="AD121" s="93"/>
      <c r="AE121" s="93"/>
      <c r="AF121" s="93"/>
      <c r="AG121" s="93"/>
      <c r="AH121" s="95">
        <v>5.51345316512225E-2</v>
      </c>
      <c r="AI121" s="95"/>
      <c r="AJ121" s="95"/>
      <c r="AK121" s="95"/>
      <c r="AL121" s="95"/>
    </row>
    <row r="122" spans="2:38" s="1" customFormat="1" ht="10.7" customHeight="1" x14ac:dyDescent="0.15">
      <c r="B122" s="97" t="s">
        <v>1083</v>
      </c>
      <c r="C122" s="97"/>
      <c r="D122" s="97"/>
      <c r="E122" s="97"/>
      <c r="F122" s="97"/>
      <c r="G122" s="97"/>
      <c r="H122" s="97"/>
      <c r="I122" s="97"/>
      <c r="J122" s="102">
        <v>227746175.71000001</v>
      </c>
      <c r="K122" s="102"/>
      <c r="L122" s="102"/>
      <c r="M122" s="102"/>
      <c r="N122" s="102"/>
      <c r="O122" s="102"/>
      <c r="P122" s="102"/>
      <c r="Q122" s="102"/>
      <c r="R122" s="102"/>
      <c r="S122" s="102"/>
      <c r="T122" s="95">
        <v>1.4935480846957399E-2</v>
      </c>
      <c r="U122" s="95"/>
      <c r="V122" s="95"/>
      <c r="W122" s="95"/>
      <c r="X122" s="95"/>
      <c r="Y122" s="95"/>
      <c r="Z122" s="95"/>
      <c r="AA122" s="95"/>
      <c r="AB122" s="95"/>
      <c r="AC122" s="93">
        <v>5221</v>
      </c>
      <c r="AD122" s="93"/>
      <c r="AE122" s="93"/>
      <c r="AF122" s="93"/>
      <c r="AG122" s="93"/>
      <c r="AH122" s="95">
        <v>2.3315842357932302E-2</v>
      </c>
      <c r="AI122" s="95"/>
      <c r="AJ122" s="95"/>
      <c r="AK122" s="95"/>
      <c r="AL122" s="95"/>
    </row>
    <row r="123" spans="2:38" s="1" customFormat="1" ht="10.7" customHeight="1" x14ac:dyDescent="0.15">
      <c r="B123" s="97" t="s">
        <v>1084</v>
      </c>
      <c r="C123" s="97"/>
      <c r="D123" s="97"/>
      <c r="E123" s="97"/>
      <c r="F123" s="97"/>
      <c r="G123" s="97"/>
      <c r="H123" s="97"/>
      <c r="I123" s="97"/>
      <c r="J123" s="102">
        <v>3647769233.1900101</v>
      </c>
      <c r="K123" s="102"/>
      <c r="L123" s="102"/>
      <c r="M123" s="102"/>
      <c r="N123" s="102"/>
      <c r="O123" s="102"/>
      <c r="P123" s="102"/>
      <c r="Q123" s="102"/>
      <c r="R123" s="102"/>
      <c r="S123" s="102"/>
      <c r="T123" s="95">
        <v>0.23921889070841501</v>
      </c>
      <c r="U123" s="95"/>
      <c r="V123" s="95"/>
      <c r="W123" s="95"/>
      <c r="X123" s="95"/>
      <c r="Y123" s="95"/>
      <c r="Z123" s="95"/>
      <c r="AA123" s="95"/>
      <c r="AB123" s="95"/>
      <c r="AC123" s="93">
        <v>45337</v>
      </c>
      <c r="AD123" s="93"/>
      <c r="AE123" s="93"/>
      <c r="AF123" s="93"/>
      <c r="AG123" s="93"/>
      <c r="AH123" s="95">
        <v>0.202465111086301</v>
      </c>
      <c r="AI123" s="95"/>
      <c r="AJ123" s="95"/>
      <c r="AK123" s="95"/>
      <c r="AL123" s="95"/>
    </row>
    <row r="124" spans="2:38" s="1" customFormat="1" ht="10.7" customHeight="1" x14ac:dyDescent="0.15">
      <c r="B124" s="97" t="s">
        <v>1085</v>
      </c>
      <c r="C124" s="97"/>
      <c r="D124" s="97"/>
      <c r="E124" s="97"/>
      <c r="F124" s="97"/>
      <c r="G124" s="97"/>
      <c r="H124" s="97"/>
      <c r="I124" s="97"/>
      <c r="J124" s="102">
        <v>310459257.37</v>
      </c>
      <c r="K124" s="102"/>
      <c r="L124" s="102"/>
      <c r="M124" s="102"/>
      <c r="N124" s="102"/>
      <c r="O124" s="102"/>
      <c r="P124" s="102"/>
      <c r="Q124" s="102"/>
      <c r="R124" s="102"/>
      <c r="S124" s="102"/>
      <c r="T124" s="95">
        <v>2.0359763573437901E-2</v>
      </c>
      <c r="U124" s="95"/>
      <c r="V124" s="95"/>
      <c r="W124" s="95"/>
      <c r="X124" s="95"/>
      <c r="Y124" s="95"/>
      <c r="Z124" s="95"/>
      <c r="AA124" s="95"/>
      <c r="AB124" s="95"/>
      <c r="AC124" s="93">
        <v>4250</v>
      </c>
      <c r="AD124" s="93"/>
      <c r="AE124" s="93"/>
      <c r="AF124" s="93"/>
      <c r="AG124" s="93"/>
      <c r="AH124" s="95">
        <v>1.8979569052138E-2</v>
      </c>
      <c r="AI124" s="95"/>
      <c r="AJ124" s="95"/>
      <c r="AK124" s="95"/>
      <c r="AL124" s="95"/>
    </row>
    <row r="125" spans="2:38" s="1" customFormat="1" ht="10.7" customHeight="1" x14ac:dyDescent="0.15">
      <c r="B125" s="97" t="s">
        <v>1086</v>
      </c>
      <c r="C125" s="97"/>
      <c r="D125" s="97"/>
      <c r="E125" s="97"/>
      <c r="F125" s="97"/>
      <c r="G125" s="97"/>
      <c r="H125" s="97"/>
      <c r="I125" s="97"/>
      <c r="J125" s="102">
        <v>162819844.55000001</v>
      </c>
      <c r="K125" s="102"/>
      <c r="L125" s="102"/>
      <c r="M125" s="102"/>
      <c r="N125" s="102"/>
      <c r="O125" s="102"/>
      <c r="P125" s="102"/>
      <c r="Q125" s="102"/>
      <c r="R125" s="102"/>
      <c r="S125" s="102"/>
      <c r="T125" s="95">
        <v>1.06776443652675E-2</v>
      </c>
      <c r="U125" s="95"/>
      <c r="V125" s="95"/>
      <c r="W125" s="95"/>
      <c r="X125" s="95"/>
      <c r="Y125" s="95"/>
      <c r="Z125" s="95"/>
      <c r="AA125" s="95"/>
      <c r="AB125" s="95"/>
      <c r="AC125" s="93">
        <v>2309</v>
      </c>
      <c r="AD125" s="93"/>
      <c r="AE125" s="93"/>
      <c r="AF125" s="93"/>
      <c r="AG125" s="93"/>
      <c r="AH125" s="95">
        <v>1.03114882215027E-2</v>
      </c>
      <c r="AI125" s="95"/>
      <c r="AJ125" s="95"/>
      <c r="AK125" s="95"/>
      <c r="AL125" s="95"/>
    </row>
    <row r="126" spans="2:38" s="1" customFormat="1" ht="10.7" customHeight="1" x14ac:dyDescent="0.15">
      <c r="B126" s="97" t="s">
        <v>1087</v>
      </c>
      <c r="C126" s="97"/>
      <c r="D126" s="97"/>
      <c r="E126" s="97"/>
      <c r="F126" s="97"/>
      <c r="G126" s="97"/>
      <c r="H126" s="97"/>
      <c r="I126" s="97"/>
      <c r="J126" s="102">
        <v>203550939.80000001</v>
      </c>
      <c r="K126" s="102"/>
      <c r="L126" s="102"/>
      <c r="M126" s="102"/>
      <c r="N126" s="102"/>
      <c r="O126" s="102"/>
      <c r="P126" s="102"/>
      <c r="Q126" s="102"/>
      <c r="R126" s="102"/>
      <c r="S126" s="102"/>
      <c r="T126" s="95">
        <v>1.3348769318674399E-2</v>
      </c>
      <c r="U126" s="95"/>
      <c r="V126" s="95"/>
      <c r="W126" s="95"/>
      <c r="X126" s="95"/>
      <c r="Y126" s="95"/>
      <c r="Z126" s="95"/>
      <c r="AA126" s="95"/>
      <c r="AB126" s="95"/>
      <c r="AC126" s="93">
        <v>2663</v>
      </c>
      <c r="AD126" s="93"/>
      <c r="AE126" s="93"/>
      <c r="AF126" s="93"/>
      <c r="AG126" s="93"/>
      <c r="AH126" s="95">
        <v>1.1892374679022001E-2</v>
      </c>
      <c r="AI126" s="95"/>
      <c r="AJ126" s="95"/>
      <c r="AK126" s="95"/>
      <c r="AL126" s="95"/>
    </row>
    <row r="127" spans="2:38" s="1" customFormat="1" ht="10.7" customHeight="1" x14ac:dyDescent="0.15">
      <c r="B127" s="97" t="s">
        <v>1088</v>
      </c>
      <c r="C127" s="97"/>
      <c r="D127" s="97"/>
      <c r="E127" s="97"/>
      <c r="F127" s="97"/>
      <c r="G127" s="97"/>
      <c r="H127" s="97"/>
      <c r="I127" s="97"/>
      <c r="J127" s="102">
        <v>122962217.97</v>
      </c>
      <c r="K127" s="102"/>
      <c r="L127" s="102"/>
      <c r="M127" s="102"/>
      <c r="N127" s="102"/>
      <c r="O127" s="102"/>
      <c r="P127" s="102"/>
      <c r="Q127" s="102"/>
      <c r="R127" s="102"/>
      <c r="S127" s="102"/>
      <c r="T127" s="95">
        <v>8.0638010524876503E-3</v>
      </c>
      <c r="U127" s="95"/>
      <c r="V127" s="95"/>
      <c r="W127" s="95"/>
      <c r="X127" s="95"/>
      <c r="Y127" s="95"/>
      <c r="Z127" s="95"/>
      <c r="AA127" s="95"/>
      <c r="AB127" s="95"/>
      <c r="AC127" s="93">
        <v>1564</v>
      </c>
      <c r="AD127" s="93"/>
      <c r="AE127" s="93"/>
      <c r="AF127" s="93"/>
      <c r="AG127" s="93"/>
      <c r="AH127" s="95">
        <v>6.9844814111867798E-3</v>
      </c>
      <c r="AI127" s="95"/>
      <c r="AJ127" s="95"/>
      <c r="AK127" s="95"/>
      <c r="AL127" s="95"/>
    </row>
    <row r="128" spans="2:38" s="1" customFormat="1" ht="10.7" customHeight="1" x14ac:dyDescent="0.15">
      <c r="B128" s="97" t="s">
        <v>1089</v>
      </c>
      <c r="C128" s="97"/>
      <c r="D128" s="97"/>
      <c r="E128" s="97"/>
      <c r="F128" s="97"/>
      <c r="G128" s="97"/>
      <c r="H128" s="97"/>
      <c r="I128" s="97"/>
      <c r="J128" s="102">
        <v>3737707120.4700298</v>
      </c>
      <c r="K128" s="102"/>
      <c r="L128" s="102"/>
      <c r="M128" s="102"/>
      <c r="N128" s="102"/>
      <c r="O128" s="102"/>
      <c r="P128" s="102"/>
      <c r="Q128" s="102"/>
      <c r="R128" s="102"/>
      <c r="S128" s="102"/>
      <c r="T128" s="95">
        <v>0.24511697259145299</v>
      </c>
      <c r="U128" s="95"/>
      <c r="V128" s="95"/>
      <c r="W128" s="95"/>
      <c r="X128" s="95"/>
      <c r="Y128" s="95"/>
      <c r="Z128" s="95"/>
      <c r="AA128" s="95"/>
      <c r="AB128" s="95"/>
      <c r="AC128" s="93">
        <v>34680</v>
      </c>
      <c r="AD128" s="93"/>
      <c r="AE128" s="93"/>
      <c r="AF128" s="93"/>
      <c r="AG128" s="93"/>
      <c r="AH128" s="95">
        <v>0.15487328346544599</v>
      </c>
      <c r="AI128" s="95"/>
      <c r="AJ128" s="95"/>
      <c r="AK128" s="95"/>
      <c r="AL128" s="95"/>
    </row>
    <row r="129" spans="2:38" s="1" customFormat="1" ht="10.7" customHeight="1" x14ac:dyDescent="0.15">
      <c r="B129" s="97" t="s">
        <v>1094</v>
      </c>
      <c r="C129" s="97"/>
      <c r="D129" s="97"/>
      <c r="E129" s="97"/>
      <c r="F129" s="97"/>
      <c r="G129" s="97"/>
      <c r="H129" s="97"/>
      <c r="I129" s="97"/>
      <c r="J129" s="102">
        <v>452040725.44</v>
      </c>
      <c r="K129" s="102"/>
      <c r="L129" s="102"/>
      <c r="M129" s="102"/>
      <c r="N129" s="102"/>
      <c r="O129" s="102"/>
      <c r="P129" s="102"/>
      <c r="Q129" s="102"/>
      <c r="R129" s="102"/>
      <c r="S129" s="102"/>
      <c r="T129" s="95">
        <v>2.9644605780124199E-2</v>
      </c>
      <c r="U129" s="95"/>
      <c r="V129" s="95"/>
      <c r="W129" s="95"/>
      <c r="X129" s="95"/>
      <c r="Y129" s="95"/>
      <c r="Z129" s="95"/>
      <c r="AA129" s="95"/>
      <c r="AB129" s="95"/>
      <c r="AC129" s="93">
        <v>4409</v>
      </c>
      <c r="AD129" s="93"/>
      <c r="AE129" s="93"/>
      <c r="AF129" s="93"/>
      <c r="AG129" s="93"/>
      <c r="AH129" s="95">
        <v>1.96896282237356E-2</v>
      </c>
      <c r="AI129" s="95"/>
      <c r="AJ129" s="95"/>
      <c r="AK129" s="95"/>
      <c r="AL129" s="95"/>
    </row>
    <row r="130" spans="2:38" s="1" customFormat="1" ht="10.7" customHeight="1" x14ac:dyDescent="0.15">
      <c r="B130" s="97" t="s">
        <v>1096</v>
      </c>
      <c r="C130" s="97"/>
      <c r="D130" s="97"/>
      <c r="E130" s="97"/>
      <c r="F130" s="97"/>
      <c r="G130" s="97"/>
      <c r="H130" s="97"/>
      <c r="I130" s="97"/>
      <c r="J130" s="102">
        <v>24063793.25</v>
      </c>
      <c r="K130" s="102"/>
      <c r="L130" s="102"/>
      <c r="M130" s="102"/>
      <c r="N130" s="102"/>
      <c r="O130" s="102"/>
      <c r="P130" s="102"/>
      <c r="Q130" s="102"/>
      <c r="R130" s="102"/>
      <c r="S130" s="102"/>
      <c r="T130" s="95">
        <v>1.5780915840631501E-3</v>
      </c>
      <c r="U130" s="95"/>
      <c r="V130" s="95"/>
      <c r="W130" s="95"/>
      <c r="X130" s="95"/>
      <c r="Y130" s="95"/>
      <c r="Z130" s="95"/>
      <c r="AA130" s="95"/>
      <c r="AB130" s="95"/>
      <c r="AC130" s="93">
        <v>259</v>
      </c>
      <c r="AD130" s="93"/>
      <c r="AE130" s="93"/>
      <c r="AF130" s="93"/>
      <c r="AG130" s="93"/>
      <c r="AH130" s="95">
        <v>1.1566372669420599E-3</v>
      </c>
      <c r="AI130" s="95"/>
      <c r="AJ130" s="95"/>
      <c r="AK130" s="95"/>
      <c r="AL130" s="95"/>
    </row>
    <row r="131" spans="2:38" s="1" customFormat="1" ht="10.7" customHeight="1" x14ac:dyDescent="0.15">
      <c r="B131" s="97" t="s">
        <v>1098</v>
      </c>
      <c r="C131" s="97"/>
      <c r="D131" s="97"/>
      <c r="E131" s="97"/>
      <c r="F131" s="97"/>
      <c r="G131" s="97"/>
      <c r="H131" s="97"/>
      <c r="I131" s="97"/>
      <c r="J131" s="102">
        <v>12012207.85</v>
      </c>
      <c r="K131" s="102"/>
      <c r="L131" s="102"/>
      <c r="M131" s="102"/>
      <c r="N131" s="102"/>
      <c r="O131" s="102"/>
      <c r="P131" s="102"/>
      <c r="Q131" s="102"/>
      <c r="R131" s="102"/>
      <c r="S131" s="102"/>
      <c r="T131" s="95">
        <v>7.8775461196676805E-4</v>
      </c>
      <c r="U131" s="95"/>
      <c r="V131" s="95"/>
      <c r="W131" s="95"/>
      <c r="X131" s="95"/>
      <c r="Y131" s="95"/>
      <c r="Z131" s="95"/>
      <c r="AA131" s="95"/>
      <c r="AB131" s="95"/>
      <c r="AC131" s="93">
        <v>142</v>
      </c>
      <c r="AD131" s="93"/>
      <c r="AE131" s="93"/>
      <c r="AF131" s="93"/>
      <c r="AG131" s="93"/>
      <c r="AH131" s="95">
        <v>6.3414089538908096E-4</v>
      </c>
      <c r="AI131" s="95"/>
      <c r="AJ131" s="95"/>
      <c r="AK131" s="95"/>
      <c r="AL131" s="95"/>
    </row>
    <row r="132" spans="2:38" s="1" customFormat="1" ht="10.7" customHeight="1" x14ac:dyDescent="0.15">
      <c r="B132" s="97" t="s">
        <v>1095</v>
      </c>
      <c r="C132" s="97"/>
      <c r="D132" s="97"/>
      <c r="E132" s="97"/>
      <c r="F132" s="97"/>
      <c r="G132" s="97"/>
      <c r="H132" s="97"/>
      <c r="I132" s="97"/>
      <c r="J132" s="102">
        <v>8561377.9100000001</v>
      </c>
      <c r="K132" s="102"/>
      <c r="L132" s="102"/>
      <c r="M132" s="102"/>
      <c r="N132" s="102"/>
      <c r="O132" s="102"/>
      <c r="P132" s="102"/>
      <c r="Q132" s="102"/>
      <c r="R132" s="102"/>
      <c r="S132" s="102"/>
      <c r="T132" s="95">
        <v>5.6145090208315905E-4</v>
      </c>
      <c r="U132" s="95"/>
      <c r="V132" s="95"/>
      <c r="W132" s="95"/>
      <c r="X132" s="95"/>
      <c r="Y132" s="95"/>
      <c r="Z132" s="95"/>
      <c r="AA132" s="95"/>
      <c r="AB132" s="95"/>
      <c r="AC132" s="93">
        <v>98</v>
      </c>
      <c r="AD132" s="93"/>
      <c r="AE132" s="93"/>
      <c r="AF132" s="93"/>
      <c r="AG132" s="93"/>
      <c r="AH132" s="95">
        <v>4.3764653343753501E-4</v>
      </c>
      <c r="AI132" s="95"/>
      <c r="AJ132" s="95"/>
      <c r="AK132" s="95"/>
      <c r="AL132" s="95"/>
    </row>
    <row r="133" spans="2:38" s="1" customFormat="1" ht="10.7" customHeight="1" x14ac:dyDescent="0.15">
      <c r="B133" s="97" t="s">
        <v>1091</v>
      </c>
      <c r="C133" s="97"/>
      <c r="D133" s="97"/>
      <c r="E133" s="97"/>
      <c r="F133" s="97"/>
      <c r="G133" s="97"/>
      <c r="H133" s="97"/>
      <c r="I133" s="97"/>
      <c r="J133" s="102">
        <v>204434084.66999999</v>
      </c>
      <c r="K133" s="102"/>
      <c r="L133" s="102"/>
      <c r="M133" s="102"/>
      <c r="N133" s="102"/>
      <c r="O133" s="102"/>
      <c r="P133" s="102"/>
      <c r="Q133" s="102"/>
      <c r="R133" s="102"/>
      <c r="S133" s="102"/>
      <c r="T133" s="95">
        <v>1.34066855196813E-2</v>
      </c>
      <c r="U133" s="95"/>
      <c r="V133" s="95"/>
      <c r="W133" s="95"/>
      <c r="X133" s="95"/>
      <c r="Y133" s="95"/>
      <c r="Z133" s="95"/>
      <c r="AA133" s="95"/>
      <c r="AB133" s="95"/>
      <c r="AC133" s="93">
        <v>2793</v>
      </c>
      <c r="AD133" s="93"/>
      <c r="AE133" s="93"/>
      <c r="AF133" s="93"/>
      <c r="AG133" s="93"/>
      <c r="AH133" s="95">
        <v>1.2472926202969701E-2</v>
      </c>
      <c r="AI133" s="95"/>
      <c r="AJ133" s="95"/>
      <c r="AK133" s="95"/>
      <c r="AL133" s="95"/>
    </row>
    <row r="134" spans="2:38" s="1" customFormat="1" ht="10.7" customHeight="1" x14ac:dyDescent="0.15">
      <c r="B134" s="97" t="s">
        <v>1093</v>
      </c>
      <c r="C134" s="97"/>
      <c r="D134" s="97"/>
      <c r="E134" s="97"/>
      <c r="F134" s="97"/>
      <c r="G134" s="97"/>
      <c r="H134" s="97"/>
      <c r="I134" s="97"/>
      <c r="J134" s="102">
        <v>29501008.960000001</v>
      </c>
      <c r="K134" s="102"/>
      <c r="L134" s="102"/>
      <c r="M134" s="102"/>
      <c r="N134" s="102"/>
      <c r="O134" s="102"/>
      <c r="P134" s="102"/>
      <c r="Q134" s="102"/>
      <c r="R134" s="102"/>
      <c r="S134" s="102"/>
      <c r="T134" s="95">
        <v>1.9346614840595601E-3</v>
      </c>
      <c r="U134" s="95"/>
      <c r="V134" s="95"/>
      <c r="W134" s="95"/>
      <c r="X134" s="95"/>
      <c r="Y134" s="95"/>
      <c r="Z134" s="95"/>
      <c r="AA134" s="95"/>
      <c r="AB134" s="95"/>
      <c r="AC134" s="93">
        <v>361</v>
      </c>
      <c r="AD134" s="93"/>
      <c r="AE134" s="93"/>
      <c r="AF134" s="93"/>
      <c r="AG134" s="93"/>
      <c r="AH134" s="95">
        <v>1.6121469241933699E-3</v>
      </c>
      <c r="AI134" s="95"/>
      <c r="AJ134" s="95"/>
      <c r="AK134" s="95"/>
      <c r="AL134" s="95"/>
    </row>
    <row r="135" spans="2:38" s="1" customFormat="1" ht="10.7" customHeight="1" x14ac:dyDescent="0.15">
      <c r="B135" s="97" t="s">
        <v>1099</v>
      </c>
      <c r="C135" s="97"/>
      <c r="D135" s="97"/>
      <c r="E135" s="97"/>
      <c r="F135" s="97"/>
      <c r="G135" s="97"/>
      <c r="H135" s="97"/>
      <c r="I135" s="97"/>
      <c r="J135" s="102">
        <v>25086.82</v>
      </c>
      <c r="K135" s="102"/>
      <c r="L135" s="102"/>
      <c r="M135" s="102"/>
      <c r="N135" s="102"/>
      <c r="O135" s="102"/>
      <c r="P135" s="102"/>
      <c r="Q135" s="102"/>
      <c r="R135" s="102"/>
      <c r="S135" s="102"/>
      <c r="T135" s="95">
        <v>1.6451811691370399E-6</v>
      </c>
      <c r="U135" s="95"/>
      <c r="V135" s="95"/>
      <c r="W135" s="95"/>
      <c r="X135" s="95"/>
      <c r="Y135" s="95"/>
      <c r="Z135" s="95"/>
      <c r="AA135" s="95"/>
      <c r="AB135" s="95"/>
      <c r="AC135" s="93">
        <v>1</v>
      </c>
      <c r="AD135" s="93"/>
      <c r="AE135" s="93"/>
      <c r="AF135" s="93"/>
      <c r="AG135" s="93"/>
      <c r="AH135" s="95">
        <v>4.4657809534442302E-6</v>
      </c>
      <c r="AI135" s="95"/>
      <c r="AJ135" s="95"/>
      <c r="AK135" s="95"/>
      <c r="AL135" s="95"/>
    </row>
    <row r="136" spans="2:38" s="1" customFormat="1" ht="10.7" customHeight="1" x14ac:dyDescent="0.15">
      <c r="B136" s="97" t="s">
        <v>1100</v>
      </c>
      <c r="C136" s="97"/>
      <c r="D136" s="97"/>
      <c r="E136" s="97"/>
      <c r="F136" s="97"/>
      <c r="G136" s="97"/>
      <c r="H136" s="97"/>
      <c r="I136" s="97"/>
      <c r="J136" s="102">
        <v>348477.06</v>
      </c>
      <c r="K136" s="102"/>
      <c r="L136" s="102"/>
      <c r="M136" s="102"/>
      <c r="N136" s="102"/>
      <c r="O136" s="102"/>
      <c r="P136" s="102"/>
      <c r="Q136" s="102"/>
      <c r="R136" s="102"/>
      <c r="S136" s="102"/>
      <c r="T136" s="95">
        <v>2.2852952147312299E-5</v>
      </c>
      <c r="U136" s="95"/>
      <c r="V136" s="95"/>
      <c r="W136" s="95"/>
      <c r="X136" s="95"/>
      <c r="Y136" s="95"/>
      <c r="Z136" s="95"/>
      <c r="AA136" s="95"/>
      <c r="AB136" s="95"/>
      <c r="AC136" s="93">
        <v>5</v>
      </c>
      <c r="AD136" s="93"/>
      <c r="AE136" s="93"/>
      <c r="AF136" s="93"/>
      <c r="AG136" s="93"/>
      <c r="AH136" s="95">
        <v>2.23289047672212E-5</v>
      </c>
      <c r="AI136" s="95"/>
      <c r="AJ136" s="95"/>
      <c r="AK136" s="95"/>
      <c r="AL136" s="95"/>
    </row>
    <row r="137" spans="2:38" s="1" customFormat="1" ht="10.7" customHeight="1" x14ac:dyDescent="0.15">
      <c r="B137" s="97" t="s">
        <v>1101</v>
      </c>
      <c r="C137" s="97"/>
      <c r="D137" s="97"/>
      <c r="E137" s="97"/>
      <c r="F137" s="97"/>
      <c r="G137" s="97"/>
      <c r="H137" s="97"/>
      <c r="I137" s="97"/>
      <c r="J137" s="102">
        <v>104638.18</v>
      </c>
      <c r="K137" s="102"/>
      <c r="L137" s="102"/>
      <c r="M137" s="102"/>
      <c r="N137" s="102"/>
      <c r="O137" s="102"/>
      <c r="P137" s="102"/>
      <c r="Q137" s="102"/>
      <c r="R137" s="102"/>
      <c r="S137" s="102"/>
      <c r="T137" s="95">
        <v>6.8621197628385002E-6</v>
      </c>
      <c r="U137" s="95"/>
      <c r="V137" s="95"/>
      <c r="W137" s="95"/>
      <c r="X137" s="95"/>
      <c r="Y137" s="95"/>
      <c r="Z137" s="95"/>
      <c r="AA137" s="95"/>
      <c r="AB137" s="95"/>
      <c r="AC137" s="93">
        <v>2</v>
      </c>
      <c r="AD137" s="93"/>
      <c r="AE137" s="93"/>
      <c r="AF137" s="93"/>
      <c r="AG137" s="93"/>
      <c r="AH137" s="95">
        <v>8.9315619068884705E-6</v>
      </c>
      <c r="AI137" s="95"/>
      <c r="AJ137" s="95"/>
      <c r="AK137" s="95"/>
      <c r="AL137" s="95"/>
    </row>
    <row r="138" spans="2:38" s="1" customFormat="1" ht="10.7" customHeight="1" x14ac:dyDescent="0.15">
      <c r="B138" s="97" t="s">
        <v>1102</v>
      </c>
      <c r="C138" s="97"/>
      <c r="D138" s="97"/>
      <c r="E138" s="97"/>
      <c r="F138" s="97"/>
      <c r="G138" s="97"/>
      <c r="H138" s="97"/>
      <c r="I138" s="97"/>
      <c r="J138" s="102">
        <v>112771.17</v>
      </c>
      <c r="K138" s="102"/>
      <c r="L138" s="102"/>
      <c r="M138" s="102"/>
      <c r="N138" s="102"/>
      <c r="O138" s="102"/>
      <c r="P138" s="102"/>
      <c r="Q138" s="102"/>
      <c r="R138" s="102"/>
      <c r="S138" s="102"/>
      <c r="T138" s="95">
        <v>7.3954771990053699E-6</v>
      </c>
      <c r="U138" s="95"/>
      <c r="V138" s="95"/>
      <c r="W138" s="95"/>
      <c r="X138" s="95"/>
      <c r="Y138" s="95"/>
      <c r="Z138" s="95"/>
      <c r="AA138" s="95"/>
      <c r="AB138" s="95"/>
      <c r="AC138" s="93">
        <v>1</v>
      </c>
      <c r="AD138" s="93"/>
      <c r="AE138" s="93"/>
      <c r="AF138" s="93"/>
      <c r="AG138" s="93"/>
      <c r="AH138" s="95">
        <v>4.4657809534442302E-6</v>
      </c>
      <c r="AI138" s="95"/>
      <c r="AJ138" s="95"/>
      <c r="AK138" s="95"/>
      <c r="AL138" s="95"/>
    </row>
    <row r="139" spans="2:38" s="1" customFormat="1" ht="10.7" customHeight="1" x14ac:dyDescent="0.15">
      <c r="B139" s="97" t="s">
        <v>1103</v>
      </c>
      <c r="C139" s="97"/>
      <c r="D139" s="97"/>
      <c r="E139" s="97"/>
      <c r="F139" s="97"/>
      <c r="G139" s="97"/>
      <c r="H139" s="97"/>
      <c r="I139" s="97"/>
      <c r="J139" s="102">
        <v>300050.5</v>
      </c>
      <c r="K139" s="102"/>
      <c r="L139" s="102"/>
      <c r="M139" s="102"/>
      <c r="N139" s="102"/>
      <c r="O139" s="102"/>
      <c r="P139" s="102"/>
      <c r="Q139" s="102"/>
      <c r="R139" s="102"/>
      <c r="S139" s="102"/>
      <c r="T139" s="95">
        <v>1.9677162445864101E-5</v>
      </c>
      <c r="U139" s="95"/>
      <c r="V139" s="95"/>
      <c r="W139" s="95"/>
      <c r="X139" s="95"/>
      <c r="Y139" s="95"/>
      <c r="Z139" s="95"/>
      <c r="AA139" s="95"/>
      <c r="AB139" s="95"/>
      <c r="AC139" s="93">
        <v>4</v>
      </c>
      <c r="AD139" s="93"/>
      <c r="AE139" s="93"/>
      <c r="AF139" s="93"/>
      <c r="AG139" s="93"/>
      <c r="AH139" s="95">
        <v>1.78631238137769E-5</v>
      </c>
      <c r="AI139" s="95"/>
      <c r="AJ139" s="95"/>
      <c r="AK139" s="95"/>
      <c r="AL139" s="95"/>
    </row>
    <row r="140" spans="2:38" s="1" customFormat="1" ht="10.7" customHeight="1" x14ac:dyDescent="0.15">
      <c r="B140" s="97" t="s">
        <v>1092</v>
      </c>
      <c r="C140" s="97"/>
      <c r="D140" s="97"/>
      <c r="E140" s="97"/>
      <c r="F140" s="97"/>
      <c r="G140" s="97"/>
      <c r="H140" s="97"/>
      <c r="I140" s="97"/>
      <c r="J140" s="102">
        <v>277373.39</v>
      </c>
      <c r="K140" s="102"/>
      <c r="L140" s="102"/>
      <c r="M140" s="102"/>
      <c r="N140" s="102"/>
      <c r="O140" s="102"/>
      <c r="P140" s="102"/>
      <c r="Q140" s="102"/>
      <c r="R140" s="102"/>
      <c r="S140" s="102"/>
      <c r="T140" s="95">
        <v>1.8190008859142099E-5</v>
      </c>
      <c r="U140" s="95"/>
      <c r="V140" s="95"/>
      <c r="W140" s="95"/>
      <c r="X140" s="95"/>
      <c r="Y140" s="95"/>
      <c r="Z140" s="95"/>
      <c r="AA140" s="95"/>
      <c r="AB140" s="95"/>
      <c r="AC140" s="93">
        <v>3</v>
      </c>
      <c r="AD140" s="93"/>
      <c r="AE140" s="93"/>
      <c r="AF140" s="93"/>
      <c r="AG140" s="93"/>
      <c r="AH140" s="95">
        <v>1.3397342860332701E-5</v>
      </c>
      <c r="AI140" s="95"/>
      <c r="AJ140" s="95"/>
      <c r="AK140" s="95"/>
      <c r="AL140" s="95"/>
    </row>
    <row r="141" spans="2:38" s="1" customFormat="1" ht="10.7" customHeight="1" x14ac:dyDescent="0.15">
      <c r="B141" s="97" t="s">
        <v>1090</v>
      </c>
      <c r="C141" s="97"/>
      <c r="D141" s="97"/>
      <c r="E141" s="97"/>
      <c r="F141" s="97"/>
      <c r="G141" s="97"/>
      <c r="H141" s="97"/>
      <c r="I141" s="97"/>
      <c r="J141" s="102">
        <v>2116663.5699999998</v>
      </c>
      <c r="K141" s="102"/>
      <c r="L141" s="102"/>
      <c r="M141" s="102"/>
      <c r="N141" s="102"/>
      <c r="O141" s="102"/>
      <c r="P141" s="102"/>
      <c r="Q141" s="102"/>
      <c r="R141" s="102"/>
      <c r="S141" s="102"/>
      <c r="T141" s="95">
        <v>1.3880974339363801E-4</v>
      </c>
      <c r="U141" s="95"/>
      <c r="V141" s="95"/>
      <c r="W141" s="95"/>
      <c r="X141" s="95"/>
      <c r="Y141" s="95"/>
      <c r="Z141" s="95"/>
      <c r="AA141" s="95"/>
      <c r="AB141" s="95"/>
      <c r="AC141" s="93">
        <v>29</v>
      </c>
      <c r="AD141" s="93"/>
      <c r="AE141" s="93"/>
      <c r="AF141" s="93"/>
      <c r="AG141" s="93"/>
      <c r="AH141" s="95">
        <v>1.29507647649883E-4</v>
      </c>
      <c r="AI141" s="95"/>
      <c r="AJ141" s="95"/>
      <c r="AK141" s="95"/>
      <c r="AL141" s="95"/>
    </row>
    <row r="142" spans="2:38" s="1" customFormat="1" ht="10.7" customHeight="1" x14ac:dyDescent="0.15">
      <c r="B142" s="97" t="s">
        <v>1104</v>
      </c>
      <c r="C142" s="97"/>
      <c r="D142" s="97"/>
      <c r="E142" s="97"/>
      <c r="F142" s="97"/>
      <c r="G142" s="97"/>
      <c r="H142" s="97"/>
      <c r="I142" s="97"/>
      <c r="J142" s="102">
        <v>89368.6</v>
      </c>
      <c r="K142" s="102"/>
      <c r="L142" s="102"/>
      <c r="M142" s="102"/>
      <c r="N142" s="102"/>
      <c r="O142" s="102"/>
      <c r="P142" s="102"/>
      <c r="Q142" s="102"/>
      <c r="R142" s="102"/>
      <c r="S142" s="102"/>
      <c r="T142" s="95">
        <v>5.8607483065665703E-6</v>
      </c>
      <c r="U142" s="95"/>
      <c r="V142" s="95"/>
      <c r="W142" s="95"/>
      <c r="X142" s="95"/>
      <c r="Y142" s="95"/>
      <c r="Z142" s="95"/>
      <c r="AA142" s="95"/>
      <c r="AB142" s="95"/>
      <c r="AC142" s="93">
        <v>4</v>
      </c>
      <c r="AD142" s="93"/>
      <c r="AE142" s="93"/>
      <c r="AF142" s="93"/>
      <c r="AG142" s="93"/>
      <c r="AH142" s="95">
        <v>1.78631238137769E-5</v>
      </c>
      <c r="AI142" s="95"/>
      <c r="AJ142" s="95"/>
      <c r="AK142" s="95"/>
      <c r="AL142" s="95"/>
    </row>
    <row r="143" spans="2:38" s="1" customFormat="1" ht="10.7" customHeight="1" x14ac:dyDescent="0.15">
      <c r="B143" s="97" t="s">
        <v>1105</v>
      </c>
      <c r="C143" s="97"/>
      <c r="D143" s="97"/>
      <c r="E143" s="97"/>
      <c r="F143" s="97"/>
      <c r="G143" s="97"/>
      <c r="H143" s="97"/>
      <c r="I143" s="97"/>
      <c r="J143" s="102">
        <v>3774.43</v>
      </c>
      <c r="K143" s="102"/>
      <c r="L143" s="102"/>
      <c r="M143" s="102"/>
      <c r="N143" s="102"/>
      <c r="O143" s="102"/>
      <c r="P143" s="102"/>
      <c r="Q143" s="102"/>
      <c r="R143" s="102"/>
      <c r="S143" s="102"/>
      <c r="T143" s="95">
        <v>2.4752524075295002E-7</v>
      </c>
      <c r="U143" s="95"/>
      <c r="V143" s="95"/>
      <c r="W143" s="95"/>
      <c r="X143" s="95"/>
      <c r="Y143" s="95"/>
      <c r="Z143" s="95"/>
      <c r="AA143" s="95"/>
      <c r="AB143" s="95"/>
      <c r="AC143" s="93">
        <v>1</v>
      </c>
      <c r="AD143" s="93"/>
      <c r="AE143" s="93"/>
      <c r="AF143" s="93"/>
      <c r="AG143" s="93"/>
      <c r="AH143" s="95">
        <v>4.4657809534442302E-6</v>
      </c>
      <c r="AI143" s="95"/>
      <c r="AJ143" s="95"/>
      <c r="AK143" s="95"/>
      <c r="AL143" s="95"/>
    </row>
    <row r="144" spans="2:38" s="1" customFormat="1" ht="12.75" customHeight="1" x14ac:dyDescent="0.15">
      <c r="B144" s="100"/>
      <c r="C144" s="100"/>
      <c r="D144" s="100"/>
      <c r="E144" s="100"/>
      <c r="F144" s="100"/>
      <c r="G144" s="100"/>
      <c r="H144" s="100"/>
      <c r="I144" s="100"/>
      <c r="J144" s="103">
        <v>15248667119.840099</v>
      </c>
      <c r="K144" s="103"/>
      <c r="L144" s="103"/>
      <c r="M144" s="103"/>
      <c r="N144" s="103"/>
      <c r="O144" s="103"/>
      <c r="P144" s="103"/>
      <c r="Q144" s="103"/>
      <c r="R144" s="103"/>
      <c r="S144" s="103"/>
      <c r="T144" s="96">
        <v>1</v>
      </c>
      <c r="U144" s="96"/>
      <c r="V144" s="96"/>
      <c r="W144" s="96"/>
      <c r="X144" s="96"/>
      <c r="Y144" s="96"/>
      <c r="Z144" s="96"/>
      <c r="AA144" s="96"/>
      <c r="AB144" s="96"/>
      <c r="AC144" s="94">
        <v>223925</v>
      </c>
      <c r="AD144" s="94"/>
      <c r="AE144" s="94"/>
      <c r="AF144" s="94"/>
      <c r="AG144" s="94"/>
      <c r="AH144" s="96">
        <v>1</v>
      </c>
      <c r="AI144" s="96"/>
      <c r="AJ144" s="96"/>
      <c r="AK144" s="96"/>
      <c r="AL144" s="96"/>
    </row>
    <row r="145" spans="2:41" s="1" customFormat="1" ht="9" customHeight="1" x14ac:dyDescent="0.15"/>
    <row r="146" spans="2:41" s="1" customFormat="1" ht="19.149999999999999" customHeight="1" x14ac:dyDescent="0.15">
      <c r="B146" s="73" t="s">
        <v>1189</v>
      </c>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row>
    <row r="147" spans="2:41" s="1" customFormat="1" ht="7.9" customHeight="1" x14ac:dyDescent="0.15"/>
    <row r="148" spans="2:41" s="1" customFormat="1" ht="12.75" customHeight="1" x14ac:dyDescent="0.15">
      <c r="B148" s="71" t="s">
        <v>1106</v>
      </c>
      <c r="C148" s="71"/>
      <c r="D148" s="71"/>
      <c r="E148" s="71"/>
      <c r="F148" s="71"/>
      <c r="G148" s="71"/>
      <c r="H148" s="71"/>
      <c r="I148" s="71"/>
      <c r="J148" s="71" t="s">
        <v>1061</v>
      </c>
      <c r="K148" s="71"/>
      <c r="L148" s="71"/>
      <c r="M148" s="71"/>
      <c r="N148" s="71"/>
      <c r="O148" s="71"/>
      <c r="P148" s="71"/>
      <c r="Q148" s="71"/>
      <c r="R148" s="71" t="s">
        <v>1062</v>
      </c>
      <c r="S148" s="71"/>
      <c r="T148" s="71"/>
      <c r="U148" s="71"/>
      <c r="V148" s="71"/>
      <c r="W148" s="71"/>
      <c r="X148" s="71"/>
      <c r="Y148" s="71"/>
      <c r="Z148" s="71"/>
      <c r="AA148" s="71"/>
      <c r="AB148" s="71" t="s">
        <v>1063</v>
      </c>
      <c r="AC148" s="71"/>
      <c r="AD148" s="71"/>
      <c r="AE148" s="71"/>
      <c r="AF148" s="71" t="s">
        <v>1062</v>
      </c>
      <c r="AG148" s="71"/>
      <c r="AH148" s="71"/>
      <c r="AI148" s="71"/>
      <c r="AJ148" s="71"/>
      <c r="AK148" s="71"/>
      <c r="AL148" s="71"/>
      <c r="AM148" s="71"/>
    </row>
    <row r="149" spans="2:41" s="1" customFormat="1" ht="12.2" customHeight="1" x14ac:dyDescent="0.15">
      <c r="B149" s="101">
        <v>1990</v>
      </c>
      <c r="C149" s="101"/>
      <c r="D149" s="101"/>
      <c r="E149" s="101"/>
      <c r="F149" s="101"/>
      <c r="G149" s="101"/>
      <c r="H149" s="101"/>
      <c r="I149" s="101"/>
      <c r="J149" s="102">
        <v>67972.399999999994</v>
      </c>
      <c r="K149" s="102"/>
      <c r="L149" s="102"/>
      <c r="M149" s="102"/>
      <c r="N149" s="102"/>
      <c r="O149" s="102"/>
      <c r="P149" s="102"/>
      <c r="Q149" s="102"/>
      <c r="R149" s="95">
        <v>4.4575961600972402E-6</v>
      </c>
      <c r="S149" s="95"/>
      <c r="T149" s="95"/>
      <c r="U149" s="95"/>
      <c r="V149" s="95"/>
      <c r="W149" s="95"/>
      <c r="X149" s="95"/>
      <c r="Y149" s="95"/>
      <c r="Z149" s="95"/>
      <c r="AA149" s="95"/>
      <c r="AB149" s="93">
        <v>5</v>
      </c>
      <c r="AC149" s="93"/>
      <c r="AD149" s="93"/>
      <c r="AE149" s="93"/>
      <c r="AF149" s="95">
        <v>2.23289047672212E-5</v>
      </c>
      <c r="AG149" s="95"/>
      <c r="AH149" s="95"/>
      <c r="AI149" s="95"/>
      <c r="AJ149" s="95"/>
      <c r="AK149" s="95"/>
      <c r="AL149" s="95"/>
      <c r="AM149" s="95"/>
    </row>
    <row r="150" spans="2:41" s="1" customFormat="1" ht="12.2" customHeight="1" x14ac:dyDescent="0.15">
      <c r="B150" s="101">
        <v>1992</v>
      </c>
      <c r="C150" s="101"/>
      <c r="D150" s="101"/>
      <c r="E150" s="101"/>
      <c r="F150" s="101"/>
      <c r="G150" s="101"/>
      <c r="H150" s="101"/>
      <c r="I150" s="101"/>
      <c r="J150" s="102">
        <v>3485.46</v>
      </c>
      <c r="K150" s="102"/>
      <c r="L150" s="102"/>
      <c r="M150" s="102"/>
      <c r="N150" s="102"/>
      <c r="O150" s="102"/>
      <c r="P150" s="102"/>
      <c r="Q150" s="102"/>
      <c r="R150" s="95">
        <v>2.2857473198198901E-7</v>
      </c>
      <c r="S150" s="95"/>
      <c r="T150" s="95"/>
      <c r="U150" s="95"/>
      <c r="V150" s="95"/>
      <c r="W150" s="95"/>
      <c r="X150" s="95"/>
      <c r="Y150" s="95"/>
      <c r="Z150" s="95"/>
      <c r="AA150" s="95"/>
      <c r="AB150" s="93">
        <v>2</v>
      </c>
      <c r="AC150" s="93"/>
      <c r="AD150" s="93"/>
      <c r="AE150" s="93"/>
      <c r="AF150" s="95">
        <v>8.9315619068884705E-6</v>
      </c>
      <c r="AG150" s="95"/>
      <c r="AH150" s="95"/>
      <c r="AI150" s="95"/>
      <c r="AJ150" s="95"/>
      <c r="AK150" s="95"/>
      <c r="AL150" s="95"/>
      <c r="AM150" s="95"/>
    </row>
    <row r="151" spans="2:41" s="1" customFormat="1" ht="12.2" customHeight="1" x14ac:dyDescent="0.15">
      <c r="B151" s="101">
        <v>1993</v>
      </c>
      <c r="C151" s="101"/>
      <c r="D151" s="101"/>
      <c r="E151" s="101"/>
      <c r="F151" s="101"/>
      <c r="G151" s="101"/>
      <c r="H151" s="101"/>
      <c r="I151" s="101"/>
      <c r="J151" s="102">
        <v>42392.25</v>
      </c>
      <c r="K151" s="102"/>
      <c r="L151" s="102"/>
      <c r="M151" s="102"/>
      <c r="N151" s="102"/>
      <c r="O151" s="102"/>
      <c r="P151" s="102"/>
      <c r="Q151" s="102"/>
      <c r="R151" s="95">
        <v>2.78006265510534E-6</v>
      </c>
      <c r="S151" s="95"/>
      <c r="T151" s="95"/>
      <c r="U151" s="95"/>
      <c r="V151" s="95"/>
      <c r="W151" s="95"/>
      <c r="X151" s="95"/>
      <c r="Y151" s="95"/>
      <c r="Z151" s="95"/>
      <c r="AA151" s="95"/>
      <c r="AB151" s="93">
        <v>4</v>
      </c>
      <c r="AC151" s="93"/>
      <c r="AD151" s="93"/>
      <c r="AE151" s="93"/>
      <c r="AF151" s="95">
        <v>1.78631238137769E-5</v>
      </c>
      <c r="AG151" s="95"/>
      <c r="AH151" s="95"/>
      <c r="AI151" s="95"/>
      <c r="AJ151" s="95"/>
      <c r="AK151" s="95"/>
      <c r="AL151" s="95"/>
      <c r="AM151" s="95"/>
    </row>
    <row r="152" spans="2:41" s="1" customFormat="1" ht="12.2" customHeight="1" x14ac:dyDescent="0.15">
      <c r="B152" s="101">
        <v>1996</v>
      </c>
      <c r="C152" s="101"/>
      <c r="D152" s="101"/>
      <c r="E152" s="101"/>
      <c r="F152" s="101"/>
      <c r="G152" s="101"/>
      <c r="H152" s="101"/>
      <c r="I152" s="101"/>
      <c r="J152" s="102">
        <v>45640.52</v>
      </c>
      <c r="K152" s="102"/>
      <c r="L152" s="102"/>
      <c r="M152" s="102"/>
      <c r="N152" s="102"/>
      <c r="O152" s="102"/>
      <c r="P152" s="102"/>
      <c r="Q152" s="102"/>
      <c r="R152" s="95">
        <v>2.9930825849439099E-6</v>
      </c>
      <c r="S152" s="95"/>
      <c r="T152" s="95"/>
      <c r="U152" s="95"/>
      <c r="V152" s="95"/>
      <c r="W152" s="95"/>
      <c r="X152" s="95"/>
      <c r="Y152" s="95"/>
      <c r="Z152" s="95"/>
      <c r="AA152" s="95"/>
      <c r="AB152" s="93">
        <v>4</v>
      </c>
      <c r="AC152" s="93"/>
      <c r="AD152" s="93"/>
      <c r="AE152" s="93"/>
      <c r="AF152" s="95">
        <v>1.78631238137769E-5</v>
      </c>
      <c r="AG152" s="95"/>
      <c r="AH152" s="95"/>
      <c r="AI152" s="95"/>
      <c r="AJ152" s="95"/>
      <c r="AK152" s="95"/>
      <c r="AL152" s="95"/>
      <c r="AM152" s="95"/>
    </row>
    <row r="153" spans="2:41" s="1" customFormat="1" ht="12.2" customHeight="1" x14ac:dyDescent="0.15">
      <c r="B153" s="101">
        <v>1997</v>
      </c>
      <c r="C153" s="101"/>
      <c r="D153" s="101"/>
      <c r="E153" s="101"/>
      <c r="F153" s="101"/>
      <c r="G153" s="101"/>
      <c r="H153" s="101"/>
      <c r="I153" s="101"/>
      <c r="J153" s="102">
        <v>184721.63</v>
      </c>
      <c r="K153" s="102"/>
      <c r="L153" s="102"/>
      <c r="M153" s="102"/>
      <c r="N153" s="102"/>
      <c r="O153" s="102"/>
      <c r="P153" s="102"/>
      <c r="Q153" s="102"/>
      <c r="R153" s="95">
        <v>1.21139525539028E-5</v>
      </c>
      <c r="S153" s="95"/>
      <c r="T153" s="95"/>
      <c r="U153" s="95"/>
      <c r="V153" s="95"/>
      <c r="W153" s="95"/>
      <c r="X153" s="95"/>
      <c r="Y153" s="95"/>
      <c r="Z153" s="95"/>
      <c r="AA153" s="95"/>
      <c r="AB153" s="93">
        <v>16</v>
      </c>
      <c r="AC153" s="93"/>
      <c r="AD153" s="93"/>
      <c r="AE153" s="93"/>
      <c r="AF153" s="95">
        <v>7.1452495255107696E-5</v>
      </c>
      <c r="AG153" s="95"/>
      <c r="AH153" s="95"/>
      <c r="AI153" s="95"/>
      <c r="AJ153" s="95"/>
      <c r="AK153" s="95"/>
      <c r="AL153" s="95"/>
      <c r="AM153" s="95"/>
    </row>
    <row r="154" spans="2:41" s="1" customFormat="1" ht="12.2" customHeight="1" x14ac:dyDescent="0.15">
      <c r="B154" s="101">
        <v>1998</v>
      </c>
      <c r="C154" s="101"/>
      <c r="D154" s="101"/>
      <c r="E154" s="101"/>
      <c r="F154" s="101"/>
      <c r="G154" s="101"/>
      <c r="H154" s="101"/>
      <c r="I154" s="101"/>
      <c r="J154" s="102">
        <v>153669.4</v>
      </c>
      <c r="K154" s="102"/>
      <c r="L154" s="102"/>
      <c r="M154" s="102"/>
      <c r="N154" s="102"/>
      <c r="O154" s="102"/>
      <c r="P154" s="102"/>
      <c r="Q154" s="102"/>
      <c r="R154" s="95">
        <v>1.0077562766129299E-5</v>
      </c>
      <c r="S154" s="95"/>
      <c r="T154" s="95"/>
      <c r="U154" s="95"/>
      <c r="V154" s="95"/>
      <c r="W154" s="95"/>
      <c r="X154" s="95"/>
      <c r="Y154" s="95"/>
      <c r="Z154" s="95"/>
      <c r="AA154" s="95"/>
      <c r="AB154" s="93">
        <v>18</v>
      </c>
      <c r="AC154" s="93"/>
      <c r="AD154" s="93"/>
      <c r="AE154" s="93"/>
      <c r="AF154" s="95">
        <v>8.03840571619962E-5</v>
      </c>
      <c r="AG154" s="95"/>
      <c r="AH154" s="95"/>
      <c r="AI154" s="95"/>
      <c r="AJ154" s="95"/>
      <c r="AK154" s="95"/>
      <c r="AL154" s="95"/>
      <c r="AM154" s="95"/>
    </row>
    <row r="155" spans="2:41" s="1" customFormat="1" ht="12.2" customHeight="1" x14ac:dyDescent="0.15">
      <c r="B155" s="101">
        <v>1999</v>
      </c>
      <c r="C155" s="101"/>
      <c r="D155" s="101"/>
      <c r="E155" s="101"/>
      <c r="F155" s="101"/>
      <c r="G155" s="101"/>
      <c r="H155" s="101"/>
      <c r="I155" s="101"/>
      <c r="J155" s="102">
        <v>1157054.1200000001</v>
      </c>
      <c r="K155" s="102"/>
      <c r="L155" s="102"/>
      <c r="M155" s="102"/>
      <c r="N155" s="102"/>
      <c r="O155" s="102"/>
      <c r="P155" s="102"/>
      <c r="Q155" s="102"/>
      <c r="R155" s="95">
        <v>7.5879033289050996E-5</v>
      </c>
      <c r="S155" s="95"/>
      <c r="T155" s="95"/>
      <c r="U155" s="95"/>
      <c r="V155" s="95"/>
      <c r="W155" s="95"/>
      <c r="X155" s="95"/>
      <c r="Y155" s="95"/>
      <c r="Z155" s="95"/>
      <c r="AA155" s="95"/>
      <c r="AB155" s="93">
        <v>102</v>
      </c>
      <c r="AC155" s="93"/>
      <c r="AD155" s="93"/>
      <c r="AE155" s="93"/>
      <c r="AF155" s="95">
        <v>4.5550965725131202E-4</v>
      </c>
      <c r="AG155" s="95"/>
      <c r="AH155" s="95"/>
      <c r="AI155" s="95"/>
      <c r="AJ155" s="95"/>
      <c r="AK155" s="95"/>
      <c r="AL155" s="95"/>
      <c r="AM155" s="95"/>
    </row>
    <row r="156" spans="2:41" s="1" customFormat="1" ht="12.2" customHeight="1" x14ac:dyDescent="0.15">
      <c r="B156" s="101">
        <v>2000</v>
      </c>
      <c r="C156" s="101"/>
      <c r="D156" s="101"/>
      <c r="E156" s="101"/>
      <c r="F156" s="101"/>
      <c r="G156" s="101"/>
      <c r="H156" s="101"/>
      <c r="I156" s="101"/>
      <c r="J156" s="102">
        <v>604638.06999999995</v>
      </c>
      <c r="K156" s="102"/>
      <c r="L156" s="102"/>
      <c r="M156" s="102"/>
      <c r="N156" s="102"/>
      <c r="O156" s="102"/>
      <c r="P156" s="102"/>
      <c r="Q156" s="102"/>
      <c r="R156" s="95">
        <v>3.9651863684092503E-5</v>
      </c>
      <c r="S156" s="95"/>
      <c r="T156" s="95"/>
      <c r="U156" s="95"/>
      <c r="V156" s="95"/>
      <c r="W156" s="95"/>
      <c r="X156" s="95"/>
      <c r="Y156" s="95"/>
      <c r="Z156" s="95"/>
      <c r="AA156" s="95"/>
      <c r="AB156" s="93">
        <v>40</v>
      </c>
      <c r="AC156" s="93"/>
      <c r="AD156" s="93"/>
      <c r="AE156" s="93"/>
      <c r="AF156" s="95">
        <v>1.78631238137769E-4</v>
      </c>
      <c r="AG156" s="95"/>
      <c r="AH156" s="95"/>
      <c r="AI156" s="95"/>
      <c r="AJ156" s="95"/>
      <c r="AK156" s="95"/>
      <c r="AL156" s="95"/>
      <c r="AM156" s="95"/>
    </row>
    <row r="157" spans="2:41" s="1" customFormat="1" ht="12.2" customHeight="1" x14ac:dyDescent="0.15">
      <c r="B157" s="101">
        <v>2001</v>
      </c>
      <c r="C157" s="101"/>
      <c r="D157" s="101"/>
      <c r="E157" s="101"/>
      <c r="F157" s="101"/>
      <c r="G157" s="101"/>
      <c r="H157" s="101"/>
      <c r="I157" s="101"/>
      <c r="J157" s="102">
        <v>355554.6</v>
      </c>
      <c r="K157" s="102"/>
      <c r="L157" s="102"/>
      <c r="M157" s="102"/>
      <c r="N157" s="102"/>
      <c r="O157" s="102"/>
      <c r="P157" s="102"/>
      <c r="Q157" s="102"/>
      <c r="R157" s="95">
        <v>2.33170936978084E-5</v>
      </c>
      <c r="S157" s="95"/>
      <c r="T157" s="95"/>
      <c r="U157" s="95"/>
      <c r="V157" s="95"/>
      <c r="W157" s="95"/>
      <c r="X157" s="95"/>
      <c r="Y157" s="95"/>
      <c r="Z157" s="95"/>
      <c r="AA157" s="95"/>
      <c r="AB157" s="93">
        <v>27</v>
      </c>
      <c r="AC157" s="93"/>
      <c r="AD157" s="93"/>
      <c r="AE157" s="93"/>
      <c r="AF157" s="95">
        <v>1.20576085742994E-4</v>
      </c>
      <c r="AG157" s="95"/>
      <c r="AH157" s="95"/>
      <c r="AI157" s="95"/>
      <c r="AJ157" s="95"/>
      <c r="AK157" s="95"/>
      <c r="AL157" s="95"/>
      <c r="AM157" s="95"/>
    </row>
    <row r="158" spans="2:41" s="1" customFormat="1" ht="12.2" customHeight="1" x14ac:dyDescent="0.15">
      <c r="B158" s="101">
        <v>2002</v>
      </c>
      <c r="C158" s="101"/>
      <c r="D158" s="101"/>
      <c r="E158" s="101"/>
      <c r="F158" s="101"/>
      <c r="G158" s="101"/>
      <c r="H158" s="101"/>
      <c r="I158" s="101"/>
      <c r="J158" s="102">
        <v>2578649.12</v>
      </c>
      <c r="K158" s="102"/>
      <c r="L158" s="102"/>
      <c r="M158" s="102"/>
      <c r="N158" s="102"/>
      <c r="O158" s="102"/>
      <c r="P158" s="102"/>
      <c r="Q158" s="102"/>
      <c r="R158" s="95">
        <v>1.69106525818569E-4</v>
      </c>
      <c r="S158" s="95"/>
      <c r="T158" s="95"/>
      <c r="U158" s="95"/>
      <c r="V158" s="95"/>
      <c r="W158" s="95"/>
      <c r="X158" s="95"/>
      <c r="Y158" s="95"/>
      <c r="Z158" s="95"/>
      <c r="AA158" s="95"/>
      <c r="AB158" s="93">
        <v>148</v>
      </c>
      <c r="AC158" s="93"/>
      <c r="AD158" s="93"/>
      <c r="AE158" s="93"/>
      <c r="AF158" s="95">
        <v>6.6093558110974699E-4</v>
      </c>
      <c r="AG158" s="95"/>
      <c r="AH158" s="95"/>
      <c r="AI158" s="95"/>
      <c r="AJ158" s="95"/>
      <c r="AK158" s="95"/>
      <c r="AL158" s="95"/>
      <c r="AM158" s="95"/>
    </row>
    <row r="159" spans="2:41" s="1" customFormat="1" ht="12.2" customHeight="1" x14ac:dyDescent="0.15">
      <c r="B159" s="101">
        <v>2003</v>
      </c>
      <c r="C159" s="101"/>
      <c r="D159" s="101"/>
      <c r="E159" s="101"/>
      <c r="F159" s="101"/>
      <c r="G159" s="101"/>
      <c r="H159" s="101"/>
      <c r="I159" s="101"/>
      <c r="J159" s="102">
        <v>10271516.02</v>
      </c>
      <c r="K159" s="102"/>
      <c r="L159" s="102"/>
      <c r="M159" s="102"/>
      <c r="N159" s="102"/>
      <c r="O159" s="102"/>
      <c r="P159" s="102"/>
      <c r="Q159" s="102"/>
      <c r="R159" s="95">
        <v>6.7360090814991497E-4</v>
      </c>
      <c r="S159" s="95"/>
      <c r="T159" s="95"/>
      <c r="U159" s="95"/>
      <c r="V159" s="95"/>
      <c r="W159" s="95"/>
      <c r="X159" s="95"/>
      <c r="Y159" s="95"/>
      <c r="Z159" s="95"/>
      <c r="AA159" s="95"/>
      <c r="AB159" s="93">
        <v>1094</v>
      </c>
      <c r="AC159" s="93"/>
      <c r="AD159" s="93"/>
      <c r="AE159" s="93"/>
      <c r="AF159" s="95">
        <v>4.88556436306799E-3</v>
      </c>
      <c r="AG159" s="95"/>
      <c r="AH159" s="95"/>
      <c r="AI159" s="95"/>
      <c r="AJ159" s="95"/>
      <c r="AK159" s="95"/>
      <c r="AL159" s="95"/>
      <c r="AM159" s="95"/>
    </row>
    <row r="160" spans="2:41" s="1" customFormat="1" ht="12.2" customHeight="1" x14ac:dyDescent="0.15">
      <c r="B160" s="101">
        <v>2004</v>
      </c>
      <c r="C160" s="101"/>
      <c r="D160" s="101"/>
      <c r="E160" s="101"/>
      <c r="F160" s="101"/>
      <c r="G160" s="101"/>
      <c r="H160" s="101"/>
      <c r="I160" s="101"/>
      <c r="J160" s="102">
        <v>27604787.82</v>
      </c>
      <c r="K160" s="102"/>
      <c r="L160" s="102"/>
      <c r="M160" s="102"/>
      <c r="N160" s="102"/>
      <c r="O160" s="102"/>
      <c r="P160" s="102"/>
      <c r="Q160" s="102"/>
      <c r="R160" s="95">
        <v>1.81030824550452E-3</v>
      </c>
      <c r="S160" s="95"/>
      <c r="T160" s="95"/>
      <c r="U160" s="95"/>
      <c r="V160" s="95"/>
      <c r="W160" s="95"/>
      <c r="X160" s="95"/>
      <c r="Y160" s="95"/>
      <c r="Z160" s="95"/>
      <c r="AA160" s="95"/>
      <c r="AB160" s="93">
        <v>1829</v>
      </c>
      <c r="AC160" s="93"/>
      <c r="AD160" s="93"/>
      <c r="AE160" s="93"/>
      <c r="AF160" s="95">
        <v>8.1679133638494997E-3</v>
      </c>
      <c r="AG160" s="95"/>
      <c r="AH160" s="95"/>
      <c r="AI160" s="95"/>
      <c r="AJ160" s="95"/>
      <c r="AK160" s="95"/>
      <c r="AL160" s="95"/>
      <c r="AM160" s="95"/>
    </row>
    <row r="161" spans="2:39" s="1" customFormat="1" ht="12.2" customHeight="1" x14ac:dyDescent="0.15">
      <c r="B161" s="101">
        <v>2005</v>
      </c>
      <c r="C161" s="101"/>
      <c r="D161" s="101"/>
      <c r="E161" s="101"/>
      <c r="F161" s="101"/>
      <c r="G161" s="101"/>
      <c r="H161" s="101"/>
      <c r="I161" s="101"/>
      <c r="J161" s="102">
        <v>65803871.049999997</v>
      </c>
      <c r="K161" s="102"/>
      <c r="L161" s="102"/>
      <c r="M161" s="102"/>
      <c r="N161" s="102"/>
      <c r="O161" s="102"/>
      <c r="P161" s="102"/>
      <c r="Q161" s="102"/>
      <c r="R161" s="95">
        <v>4.3153851108981602E-3</v>
      </c>
      <c r="S161" s="95"/>
      <c r="T161" s="95"/>
      <c r="U161" s="95"/>
      <c r="V161" s="95"/>
      <c r="W161" s="95"/>
      <c r="X161" s="95"/>
      <c r="Y161" s="95"/>
      <c r="Z161" s="95"/>
      <c r="AA161" s="95"/>
      <c r="AB161" s="93">
        <v>2553</v>
      </c>
      <c r="AC161" s="93"/>
      <c r="AD161" s="93"/>
      <c r="AE161" s="93"/>
      <c r="AF161" s="95">
        <v>1.14011387741431E-2</v>
      </c>
      <c r="AG161" s="95"/>
      <c r="AH161" s="95"/>
      <c r="AI161" s="95"/>
      <c r="AJ161" s="95"/>
      <c r="AK161" s="95"/>
      <c r="AL161" s="95"/>
      <c r="AM161" s="95"/>
    </row>
    <row r="162" spans="2:39" s="1" customFormat="1" ht="12.2" customHeight="1" x14ac:dyDescent="0.15">
      <c r="B162" s="101">
        <v>2006</v>
      </c>
      <c r="C162" s="101"/>
      <c r="D162" s="101"/>
      <c r="E162" s="101"/>
      <c r="F162" s="101"/>
      <c r="G162" s="101"/>
      <c r="H162" s="101"/>
      <c r="I162" s="101"/>
      <c r="J162" s="102">
        <v>21286234.530000001</v>
      </c>
      <c r="K162" s="102"/>
      <c r="L162" s="102"/>
      <c r="M162" s="102"/>
      <c r="N162" s="102"/>
      <c r="O162" s="102"/>
      <c r="P162" s="102"/>
      <c r="Q162" s="102"/>
      <c r="R162" s="95">
        <v>1.39594066567985E-3</v>
      </c>
      <c r="S162" s="95"/>
      <c r="T162" s="95"/>
      <c r="U162" s="95"/>
      <c r="V162" s="95"/>
      <c r="W162" s="95"/>
      <c r="X162" s="95"/>
      <c r="Y162" s="95"/>
      <c r="Z162" s="95"/>
      <c r="AA162" s="95"/>
      <c r="AB162" s="93">
        <v>687</v>
      </c>
      <c r="AC162" s="93"/>
      <c r="AD162" s="93"/>
      <c r="AE162" s="93"/>
      <c r="AF162" s="95">
        <v>3.0679915150161898E-3</v>
      </c>
      <c r="AG162" s="95"/>
      <c r="AH162" s="95"/>
      <c r="AI162" s="95"/>
      <c r="AJ162" s="95"/>
      <c r="AK162" s="95"/>
      <c r="AL162" s="95"/>
      <c r="AM162" s="95"/>
    </row>
    <row r="163" spans="2:39" s="1" customFormat="1" ht="12.2" customHeight="1" x14ac:dyDescent="0.15">
      <c r="B163" s="101">
        <v>2007</v>
      </c>
      <c r="C163" s="101"/>
      <c r="D163" s="101"/>
      <c r="E163" s="101"/>
      <c r="F163" s="101"/>
      <c r="G163" s="101"/>
      <c r="H163" s="101"/>
      <c r="I163" s="101"/>
      <c r="J163" s="102">
        <v>16581878.83</v>
      </c>
      <c r="K163" s="102"/>
      <c r="L163" s="102"/>
      <c r="M163" s="102"/>
      <c r="N163" s="102"/>
      <c r="O163" s="102"/>
      <c r="P163" s="102"/>
      <c r="Q163" s="102"/>
      <c r="R163" s="95">
        <v>1.0874313603728199E-3</v>
      </c>
      <c r="S163" s="95"/>
      <c r="T163" s="95"/>
      <c r="U163" s="95"/>
      <c r="V163" s="95"/>
      <c r="W163" s="95"/>
      <c r="X163" s="95"/>
      <c r="Y163" s="95"/>
      <c r="Z163" s="95"/>
      <c r="AA163" s="95"/>
      <c r="AB163" s="93">
        <v>392</v>
      </c>
      <c r="AC163" s="93"/>
      <c r="AD163" s="93"/>
      <c r="AE163" s="93"/>
      <c r="AF163" s="95">
        <v>1.75058613375014E-3</v>
      </c>
      <c r="AG163" s="95"/>
      <c r="AH163" s="95"/>
      <c r="AI163" s="95"/>
      <c r="AJ163" s="95"/>
      <c r="AK163" s="95"/>
      <c r="AL163" s="95"/>
      <c r="AM163" s="95"/>
    </row>
    <row r="164" spans="2:39" s="1" customFormat="1" ht="12.2" customHeight="1" x14ac:dyDescent="0.15">
      <c r="B164" s="101">
        <v>2008</v>
      </c>
      <c r="C164" s="101"/>
      <c r="D164" s="101"/>
      <c r="E164" s="101"/>
      <c r="F164" s="101"/>
      <c r="G164" s="101"/>
      <c r="H164" s="101"/>
      <c r="I164" s="101"/>
      <c r="J164" s="102">
        <v>19156615.289999999</v>
      </c>
      <c r="K164" s="102"/>
      <c r="L164" s="102"/>
      <c r="M164" s="102"/>
      <c r="N164" s="102"/>
      <c r="O164" s="102"/>
      <c r="P164" s="102"/>
      <c r="Q164" s="102"/>
      <c r="R164" s="95">
        <v>1.25628129589604E-3</v>
      </c>
      <c r="S164" s="95"/>
      <c r="T164" s="95"/>
      <c r="U164" s="95"/>
      <c r="V164" s="95"/>
      <c r="W164" s="95"/>
      <c r="X164" s="95"/>
      <c r="Y164" s="95"/>
      <c r="Z164" s="95"/>
      <c r="AA164" s="95"/>
      <c r="AB164" s="93">
        <v>600</v>
      </c>
      <c r="AC164" s="93"/>
      <c r="AD164" s="93"/>
      <c r="AE164" s="93"/>
      <c r="AF164" s="95">
        <v>2.6794685720665399E-3</v>
      </c>
      <c r="AG164" s="95"/>
      <c r="AH164" s="95"/>
      <c r="AI164" s="95"/>
      <c r="AJ164" s="95"/>
      <c r="AK164" s="95"/>
      <c r="AL164" s="95"/>
      <c r="AM164" s="95"/>
    </row>
    <row r="165" spans="2:39" s="1" customFormat="1" ht="12.2" customHeight="1" x14ac:dyDescent="0.15">
      <c r="B165" s="101">
        <v>2009</v>
      </c>
      <c r="C165" s="101"/>
      <c r="D165" s="101"/>
      <c r="E165" s="101"/>
      <c r="F165" s="101"/>
      <c r="G165" s="101"/>
      <c r="H165" s="101"/>
      <c r="I165" s="101"/>
      <c r="J165" s="102">
        <v>155525668.72</v>
      </c>
      <c r="K165" s="102"/>
      <c r="L165" s="102"/>
      <c r="M165" s="102"/>
      <c r="N165" s="102"/>
      <c r="O165" s="102"/>
      <c r="P165" s="102"/>
      <c r="Q165" s="102"/>
      <c r="R165" s="95">
        <v>1.01992959448662E-2</v>
      </c>
      <c r="S165" s="95"/>
      <c r="T165" s="95"/>
      <c r="U165" s="95"/>
      <c r="V165" s="95"/>
      <c r="W165" s="95"/>
      <c r="X165" s="95"/>
      <c r="Y165" s="95"/>
      <c r="Z165" s="95"/>
      <c r="AA165" s="95"/>
      <c r="AB165" s="93">
        <v>3946</v>
      </c>
      <c r="AC165" s="93"/>
      <c r="AD165" s="93"/>
      <c r="AE165" s="93"/>
      <c r="AF165" s="95">
        <v>1.7621971642290901E-2</v>
      </c>
      <c r="AG165" s="95"/>
      <c r="AH165" s="95"/>
      <c r="AI165" s="95"/>
      <c r="AJ165" s="95"/>
      <c r="AK165" s="95"/>
      <c r="AL165" s="95"/>
      <c r="AM165" s="95"/>
    </row>
    <row r="166" spans="2:39" s="1" customFormat="1" ht="12.2" customHeight="1" x14ac:dyDescent="0.15">
      <c r="B166" s="101">
        <v>2010</v>
      </c>
      <c r="C166" s="101"/>
      <c r="D166" s="101"/>
      <c r="E166" s="101"/>
      <c r="F166" s="101"/>
      <c r="G166" s="101"/>
      <c r="H166" s="101"/>
      <c r="I166" s="101"/>
      <c r="J166" s="102">
        <v>268269890.90999901</v>
      </c>
      <c r="K166" s="102"/>
      <c r="L166" s="102"/>
      <c r="M166" s="102"/>
      <c r="N166" s="102"/>
      <c r="O166" s="102"/>
      <c r="P166" s="102"/>
      <c r="Q166" s="102"/>
      <c r="R166" s="95">
        <v>1.7593005919904502E-2</v>
      </c>
      <c r="S166" s="95"/>
      <c r="T166" s="95"/>
      <c r="U166" s="95"/>
      <c r="V166" s="95"/>
      <c r="W166" s="95"/>
      <c r="X166" s="95"/>
      <c r="Y166" s="95"/>
      <c r="Z166" s="95"/>
      <c r="AA166" s="95"/>
      <c r="AB166" s="93">
        <v>6572</v>
      </c>
      <c r="AC166" s="93"/>
      <c r="AD166" s="93"/>
      <c r="AE166" s="93"/>
      <c r="AF166" s="95">
        <v>2.9349112426035499E-2</v>
      </c>
      <c r="AG166" s="95"/>
      <c r="AH166" s="95"/>
      <c r="AI166" s="95"/>
      <c r="AJ166" s="95"/>
      <c r="AK166" s="95"/>
      <c r="AL166" s="95"/>
      <c r="AM166" s="95"/>
    </row>
    <row r="167" spans="2:39" s="1" customFormat="1" ht="12.2" customHeight="1" x14ac:dyDescent="0.15">
      <c r="B167" s="101">
        <v>2011</v>
      </c>
      <c r="C167" s="101"/>
      <c r="D167" s="101"/>
      <c r="E167" s="101"/>
      <c r="F167" s="101"/>
      <c r="G167" s="101"/>
      <c r="H167" s="101"/>
      <c r="I167" s="101"/>
      <c r="J167" s="102">
        <v>163468281.62</v>
      </c>
      <c r="K167" s="102"/>
      <c r="L167" s="102"/>
      <c r="M167" s="102"/>
      <c r="N167" s="102"/>
      <c r="O167" s="102"/>
      <c r="P167" s="102"/>
      <c r="Q167" s="102"/>
      <c r="R167" s="95">
        <v>1.07201685455715E-2</v>
      </c>
      <c r="S167" s="95"/>
      <c r="T167" s="95"/>
      <c r="U167" s="95"/>
      <c r="V167" s="95"/>
      <c r="W167" s="95"/>
      <c r="X167" s="95"/>
      <c r="Y167" s="95"/>
      <c r="Z167" s="95"/>
      <c r="AA167" s="95"/>
      <c r="AB167" s="93">
        <v>5637</v>
      </c>
      <c r="AC167" s="93"/>
      <c r="AD167" s="93"/>
      <c r="AE167" s="93"/>
      <c r="AF167" s="95">
        <v>2.5173607234565101E-2</v>
      </c>
      <c r="AG167" s="95"/>
      <c r="AH167" s="95"/>
      <c r="AI167" s="95"/>
      <c r="AJ167" s="95"/>
      <c r="AK167" s="95"/>
      <c r="AL167" s="95"/>
      <c r="AM167" s="95"/>
    </row>
    <row r="168" spans="2:39" s="1" customFormat="1" ht="12.2" customHeight="1" x14ac:dyDescent="0.15">
      <c r="B168" s="101">
        <v>2012</v>
      </c>
      <c r="C168" s="101"/>
      <c r="D168" s="101"/>
      <c r="E168" s="101"/>
      <c r="F168" s="101"/>
      <c r="G168" s="101"/>
      <c r="H168" s="101"/>
      <c r="I168" s="101"/>
      <c r="J168" s="102">
        <v>46514053.049999997</v>
      </c>
      <c r="K168" s="102"/>
      <c r="L168" s="102"/>
      <c r="M168" s="102"/>
      <c r="N168" s="102"/>
      <c r="O168" s="102"/>
      <c r="P168" s="102"/>
      <c r="Q168" s="102"/>
      <c r="R168" s="95">
        <v>3.0503684475792999E-3</v>
      </c>
      <c r="S168" s="95"/>
      <c r="T168" s="95"/>
      <c r="U168" s="95"/>
      <c r="V168" s="95"/>
      <c r="W168" s="95"/>
      <c r="X168" s="95"/>
      <c r="Y168" s="95"/>
      <c r="Z168" s="95"/>
      <c r="AA168" s="95"/>
      <c r="AB168" s="93">
        <v>1624</v>
      </c>
      <c r="AC168" s="93"/>
      <c r="AD168" s="93"/>
      <c r="AE168" s="93"/>
      <c r="AF168" s="95">
        <v>7.2524282683934403E-3</v>
      </c>
      <c r="AG168" s="95"/>
      <c r="AH168" s="95"/>
      <c r="AI168" s="95"/>
      <c r="AJ168" s="95"/>
      <c r="AK168" s="95"/>
      <c r="AL168" s="95"/>
      <c r="AM168" s="95"/>
    </row>
    <row r="169" spans="2:39" s="1" customFormat="1" ht="12.2" customHeight="1" x14ac:dyDescent="0.15">
      <c r="B169" s="101">
        <v>2013</v>
      </c>
      <c r="C169" s="101"/>
      <c r="D169" s="101"/>
      <c r="E169" s="101"/>
      <c r="F169" s="101"/>
      <c r="G169" s="101"/>
      <c r="H169" s="101"/>
      <c r="I169" s="101"/>
      <c r="J169" s="102">
        <v>79803376.750000104</v>
      </c>
      <c r="K169" s="102"/>
      <c r="L169" s="102"/>
      <c r="M169" s="102"/>
      <c r="N169" s="102"/>
      <c r="O169" s="102"/>
      <c r="P169" s="102"/>
      <c r="Q169" s="102"/>
      <c r="R169" s="95">
        <v>5.2334657267301696E-3</v>
      </c>
      <c r="S169" s="95"/>
      <c r="T169" s="95"/>
      <c r="U169" s="95"/>
      <c r="V169" s="95"/>
      <c r="W169" s="95"/>
      <c r="X169" s="95"/>
      <c r="Y169" s="95"/>
      <c r="Z169" s="95"/>
      <c r="AA169" s="95"/>
      <c r="AB169" s="93">
        <v>2170</v>
      </c>
      <c r="AC169" s="93"/>
      <c r="AD169" s="93"/>
      <c r="AE169" s="93"/>
      <c r="AF169" s="95">
        <v>9.6907446689739902E-3</v>
      </c>
      <c r="AG169" s="95"/>
      <c r="AH169" s="95"/>
      <c r="AI169" s="95"/>
      <c r="AJ169" s="95"/>
      <c r="AK169" s="95"/>
      <c r="AL169" s="95"/>
      <c r="AM169" s="95"/>
    </row>
    <row r="170" spans="2:39" s="1" customFormat="1" ht="12.2" customHeight="1" x14ac:dyDescent="0.15">
      <c r="B170" s="101">
        <v>2014</v>
      </c>
      <c r="C170" s="101"/>
      <c r="D170" s="101"/>
      <c r="E170" s="101"/>
      <c r="F170" s="101"/>
      <c r="G170" s="101"/>
      <c r="H170" s="101"/>
      <c r="I170" s="101"/>
      <c r="J170" s="102">
        <v>203537350.790001</v>
      </c>
      <c r="K170" s="102"/>
      <c r="L170" s="102"/>
      <c r="M170" s="102"/>
      <c r="N170" s="102"/>
      <c r="O170" s="102"/>
      <c r="P170" s="102"/>
      <c r="Q170" s="102"/>
      <c r="R170" s="95">
        <v>1.33478781581623E-2</v>
      </c>
      <c r="S170" s="95"/>
      <c r="T170" s="95"/>
      <c r="U170" s="95"/>
      <c r="V170" s="95"/>
      <c r="W170" s="95"/>
      <c r="X170" s="95"/>
      <c r="Y170" s="95"/>
      <c r="Z170" s="95"/>
      <c r="AA170" s="95"/>
      <c r="AB170" s="93">
        <v>4840</v>
      </c>
      <c r="AC170" s="93"/>
      <c r="AD170" s="93"/>
      <c r="AE170" s="93"/>
      <c r="AF170" s="95">
        <v>2.1614379814670098E-2</v>
      </c>
      <c r="AG170" s="95"/>
      <c r="AH170" s="95"/>
      <c r="AI170" s="95"/>
      <c r="AJ170" s="95"/>
      <c r="AK170" s="95"/>
      <c r="AL170" s="95"/>
      <c r="AM170" s="95"/>
    </row>
    <row r="171" spans="2:39" s="1" customFormat="1" ht="12.2" customHeight="1" x14ac:dyDescent="0.15">
      <c r="B171" s="101">
        <v>2015</v>
      </c>
      <c r="C171" s="101"/>
      <c r="D171" s="101"/>
      <c r="E171" s="101"/>
      <c r="F171" s="101"/>
      <c r="G171" s="101"/>
      <c r="H171" s="101"/>
      <c r="I171" s="101"/>
      <c r="J171" s="102">
        <v>822022572.66000104</v>
      </c>
      <c r="K171" s="102"/>
      <c r="L171" s="102"/>
      <c r="M171" s="102"/>
      <c r="N171" s="102"/>
      <c r="O171" s="102"/>
      <c r="P171" s="102"/>
      <c r="Q171" s="102"/>
      <c r="R171" s="95">
        <v>5.3907831169746498E-2</v>
      </c>
      <c r="S171" s="95"/>
      <c r="T171" s="95"/>
      <c r="U171" s="95"/>
      <c r="V171" s="95"/>
      <c r="W171" s="95"/>
      <c r="X171" s="95"/>
      <c r="Y171" s="95"/>
      <c r="Z171" s="95"/>
      <c r="AA171" s="95"/>
      <c r="AB171" s="93">
        <v>17931</v>
      </c>
      <c r="AC171" s="93"/>
      <c r="AD171" s="93"/>
      <c r="AE171" s="93"/>
      <c r="AF171" s="95">
        <v>8.0075918276208594E-2</v>
      </c>
      <c r="AG171" s="95"/>
      <c r="AH171" s="95"/>
      <c r="AI171" s="95"/>
      <c r="AJ171" s="95"/>
      <c r="AK171" s="95"/>
      <c r="AL171" s="95"/>
      <c r="AM171" s="95"/>
    </row>
    <row r="172" spans="2:39" s="1" customFormat="1" ht="12.2" customHeight="1" x14ac:dyDescent="0.15">
      <c r="B172" s="101">
        <v>2016</v>
      </c>
      <c r="C172" s="101"/>
      <c r="D172" s="101"/>
      <c r="E172" s="101"/>
      <c r="F172" s="101"/>
      <c r="G172" s="101"/>
      <c r="H172" s="101"/>
      <c r="I172" s="101"/>
      <c r="J172" s="102">
        <v>1753421072.3300099</v>
      </c>
      <c r="K172" s="102"/>
      <c r="L172" s="102"/>
      <c r="M172" s="102"/>
      <c r="N172" s="102"/>
      <c r="O172" s="102"/>
      <c r="P172" s="102"/>
      <c r="Q172" s="102"/>
      <c r="R172" s="95">
        <v>0.114988481193129</v>
      </c>
      <c r="S172" s="95"/>
      <c r="T172" s="95"/>
      <c r="U172" s="95"/>
      <c r="V172" s="95"/>
      <c r="W172" s="95"/>
      <c r="X172" s="95"/>
      <c r="Y172" s="95"/>
      <c r="Z172" s="95"/>
      <c r="AA172" s="95"/>
      <c r="AB172" s="93">
        <v>32964</v>
      </c>
      <c r="AC172" s="93"/>
      <c r="AD172" s="93"/>
      <c r="AE172" s="93"/>
      <c r="AF172" s="95">
        <v>0.14721000334933601</v>
      </c>
      <c r="AG172" s="95"/>
      <c r="AH172" s="95"/>
      <c r="AI172" s="95"/>
      <c r="AJ172" s="95"/>
      <c r="AK172" s="95"/>
      <c r="AL172" s="95"/>
      <c r="AM172" s="95"/>
    </row>
    <row r="173" spans="2:39" s="1" customFormat="1" ht="12.2" customHeight="1" x14ac:dyDescent="0.15">
      <c r="B173" s="101">
        <v>2017</v>
      </c>
      <c r="C173" s="101"/>
      <c r="D173" s="101"/>
      <c r="E173" s="101"/>
      <c r="F173" s="101"/>
      <c r="G173" s="101"/>
      <c r="H173" s="101"/>
      <c r="I173" s="101"/>
      <c r="J173" s="102">
        <v>1291284076.99</v>
      </c>
      <c r="K173" s="102"/>
      <c r="L173" s="102"/>
      <c r="M173" s="102"/>
      <c r="N173" s="102"/>
      <c r="O173" s="102"/>
      <c r="P173" s="102"/>
      <c r="Q173" s="102"/>
      <c r="R173" s="95">
        <v>8.4681767058178495E-2</v>
      </c>
      <c r="S173" s="95"/>
      <c r="T173" s="95"/>
      <c r="U173" s="95"/>
      <c r="V173" s="95"/>
      <c r="W173" s="95"/>
      <c r="X173" s="95"/>
      <c r="Y173" s="95"/>
      <c r="Z173" s="95"/>
      <c r="AA173" s="95"/>
      <c r="AB173" s="93">
        <v>19678</v>
      </c>
      <c r="AC173" s="93"/>
      <c r="AD173" s="93"/>
      <c r="AE173" s="93"/>
      <c r="AF173" s="95">
        <v>8.7877637601875599E-2</v>
      </c>
      <c r="AG173" s="95"/>
      <c r="AH173" s="95"/>
      <c r="AI173" s="95"/>
      <c r="AJ173" s="95"/>
      <c r="AK173" s="95"/>
      <c r="AL173" s="95"/>
      <c r="AM173" s="95"/>
    </row>
    <row r="174" spans="2:39" s="1" customFormat="1" ht="12.2" customHeight="1" x14ac:dyDescent="0.15">
      <c r="B174" s="101">
        <v>2018</v>
      </c>
      <c r="C174" s="101"/>
      <c r="D174" s="101"/>
      <c r="E174" s="101"/>
      <c r="F174" s="101"/>
      <c r="G174" s="101"/>
      <c r="H174" s="101"/>
      <c r="I174" s="101"/>
      <c r="J174" s="102">
        <v>2095123384.74999</v>
      </c>
      <c r="K174" s="102"/>
      <c r="L174" s="102"/>
      <c r="M174" s="102"/>
      <c r="N174" s="102"/>
      <c r="O174" s="102"/>
      <c r="P174" s="102"/>
      <c r="Q174" s="102"/>
      <c r="R174" s="95">
        <v>0.13739714876613901</v>
      </c>
      <c r="S174" s="95"/>
      <c r="T174" s="95"/>
      <c r="U174" s="95"/>
      <c r="V174" s="95"/>
      <c r="W174" s="95"/>
      <c r="X174" s="95"/>
      <c r="Y174" s="95"/>
      <c r="Z174" s="95"/>
      <c r="AA174" s="95"/>
      <c r="AB174" s="93">
        <v>29132</v>
      </c>
      <c r="AC174" s="93"/>
      <c r="AD174" s="93"/>
      <c r="AE174" s="93"/>
      <c r="AF174" s="95">
        <v>0.130097130735737</v>
      </c>
      <c r="AG174" s="95"/>
      <c r="AH174" s="95"/>
      <c r="AI174" s="95"/>
      <c r="AJ174" s="95"/>
      <c r="AK174" s="95"/>
      <c r="AL174" s="95"/>
      <c r="AM174" s="95"/>
    </row>
    <row r="175" spans="2:39" s="1" customFormat="1" ht="12.2" customHeight="1" x14ac:dyDescent="0.15">
      <c r="B175" s="101">
        <v>2019</v>
      </c>
      <c r="C175" s="101"/>
      <c r="D175" s="101"/>
      <c r="E175" s="101"/>
      <c r="F175" s="101"/>
      <c r="G175" s="101"/>
      <c r="H175" s="101"/>
      <c r="I175" s="101"/>
      <c r="J175" s="102">
        <v>4252694950.6500201</v>
      </c>
      <c r="K175" s="102"/>
      <c r="L175" s="102"/>
      <c r="M175" s="102"/>
      <c r="N175" s="102"/>
      <c r="O175" s="102"/>
      <c r="P175" s="102"/>
      <c r="Q175" s="102"/>
      <c r="R175" s="95">
        <v>0.27888961816976399</v>
      </c>
      <c r="S175" s="95"/>
      <c r="T175" s="95"/>
      <c r="U175" s="95"/>
      <c r="V175" s="95"/>
      <c r="W175" s="95"/>
      <c r="X175" s="95"/>
      <c r="Y175" s="95"/>
      <c r="Z175" s="95"/>
      <c r="AA175" s="95"/>
      <c r="AB175" s="93">
        <v>51323</v>
      </c>
      <c r="AC175" s="93"/>
      <c r="AD175" s="93"/>
      <c r="AE175" s="93"/>
      <c r="AF175" s="95">
        <v>0.22919727587361799</v>
      </c>
      <c r="AG175" s="95"/>
      <c r="AH175" s="95"/>
      <c r="AI175" s="95"/>
      <c r="AJ175" s="95"/>
      <c r="AK175" s="95"/>
      <c r="AL175" s="95"/>
      <c r="AM175" s="95"/>
    </row>
    <row r="176" spans="2:39" s="1" customFormat="1" ht="12.2" customHeight="1" x14ac:dyDescent="0.15">
      <c r="B176" s="101">
        <v>2020</v>
      </c>
      <c r="C176" s="101"/>
      <c r="D176" s="101"/>
      <c r="E176" s="101"/>
      <c r="F176" s="101"/>
      <c r="G176" s="101"/>
      <c r="H176" s="101"/>
      <c r="I176" s="101"/>
      <c r="J176" s="102">
        <v>2621436530.6900201</v>
      </c>
      <c r="K176" s="102"/>
      <c r="L176" s="102"/>
      <c r="M176" s="102"/>
      <c r="N176" s="102"/>
      <c r="O176" s="102"/>
      <c r="P176" s="102"/>
      <c r="Q176" s="102"/>
      <c r="R176" s="95">
        <v>0.17191250291504301</v>
      </c>
      <c r="S176" s="95"/>
      <c r="T176" s="95"/>
      <c r="U176" s="95"/>
      <c r="V176" s="95"/>
      <c r="W176" s="95"/>
      <c r="X176" s="95"/>
      <c r="Y176" s="95"/>
      <c r="Z176" s="95"/>
      <c r="AA176" s="95"/>
      <c r="AB176" s="93">
        <v>28298</v>
      </c>
      <c r="AC176" s="93"/>
      <c r="AD176" s="93"/>
      <c r="AE176" s="93"/>
      <c r="AF176" s="95">
        <v>0.12637266942056499</v>
      </c>
      <c r="AG176" s="95"/>
      <c r="AH176" s="95"/>
      <c r="AI176" s="95"/>
      <c r="AJ176" s="95"/>
      <c r="AK176" s="95"/>
      <c r="AL176" s="95"/>
      <c r="AM176" s="95"/>
    </row>
    <row r="177" spans="2:41" s="1" customFormat="1" ht="12.2" customHeight="1" x14ac:dyDescent="0.15">
      <c r="B177" s="101">
        <v>2021</v>
      </c>
      <c r="C177" s="101"/>
      <c r="D177" s="101"/>
      <c r="E177" s="101"/>
      <c r="F177" s="101"/>
      <c r="G177" s="101"/>
      <c r="H177" s="101"/>
      <c r="I177" s="101"/>
      <c r="J177" s="102">
        <v>1315913095.04</v>
      </c>
      <c r="K177" s="102"/>
      <c r="L177" s="102"/>
      <c r="M177" s="102"/>
      <c r="N177" s="102"/>
      <c r="O177" s="102"/>
      <c r="P177" s="102"/>
      <c r="Q177" s="102"/>
      <c r="R177" s="95">
        <v>8.6296925803296495E-2</v>
      </c>
      <c r="S177" s="95"/>
      <c r="T177" s="95"/>
      <c r="U177" s="95"/>
      <c r="V177" s="95"/>
      <c r="W177" s="95"/>
      <c r="X177" s="95"/>
      <c r="Y177" s="95"/>
      <c r="Z177" s="95"/>
      <c r="AA177" s="95"/>
      <c r="AB177" s="93">
        <v>12192</v>
      </c>
      <c r="AC177" s="93"/>
      <c r="AD177" s="93"/>
      <c r="AE177" s="93"/>
      <c r="AF177" s="95">
        <v>5.4446801384392098E-2</v>
      </c>
      <c r="AG177" s="95"/>
      <c r="AH177" s="95"/>
      <c r="AI177" s="95"/>
      <c r="AJ177" s="95"/>
      <c r="AK177" s="95"/>
      <c r="AL177" s="95"/>
      <c r="AM177" s="95"/>
    </row>
    <row r="178" spans="2:41" s="1" customFormat="1" ht="12.2" customHeight="1" x14ac:dyDescent="0.15">
      <c r="B178" s="101">
        <v>2022</v>
      </c>
      <c r="C178" s="101"/>
      <c r="D178" s="101"/>
      <c r="E178" s="101"/>
      <c r="F178" s="101"/>
      <c r="G178" s="101"/>
      <c r="H178" s="101"/>
      <c r="I178" s="101"/>
      <c r="J178" s="102">
        <v>13754133.779999999</v>
      </c>
      <c r="K178" s="102"/>
      <c r="L178" s="102"/>
      <c r="M178" s="102"/>
      <c r="N178" s="102"/>
      <c r="O178" s="102"/>
      <c r="P178" s="102"/>
      <c r="Q178" s="102"/>
      <c r="R178" s="95">
        <v>9.0198924744737201E-4</v>
      </c>
      <c r="S178" s="95"/>
      <c r="T178" s="95"/>
      <c r="U178" s="95"/>
      <c r="V178" s="95"/>
      <c r="W178" s="95"/>
      <c r="X178" s="95"/>
      <c r="Y178" s="95"/>
      <c r="Z178" s="95"/>
      <c r="AA178" s="95"/>
      <c r="AB178" s="93">
        <v>97</v>
      </c>
      <c r="AC178" s="93"/>
      <c r="AD178" s="93"/>
      <c r="AE178" s="93"/>
      <c r="AF178" s="95">
        <v>4.3318075248409101E-4</v>
      </c>
      <c r="AG178" s="95"/>
      <c r="AH178" s="95"/>
      <c r="AI178" s="95"/>
      <c r="AJ178" s="95"/>
      <c r="AK178" s="95"/>
      <c r="AL178" s="95"/>
      <c r="AM178" s="95"/>
    </row>
    <row r="179" spans="2:41" s="1" customFormat="1" ht="12.2" customHeight="1" x14ac:dyDescent="0.15">
      <c r="B179" s="100"/>
      <c r="C179" s="100"/>
      <c r="D179" s="100"/>
      <c r="E179" s="100"/>
      <c r="F179" s="100"/>
      <c r="G179" s="100"/>
      <c r="H179" s="100"/>
      <c r="I179" s="100"/>
      <c r="J179" s="103">
        <v>15248667119.84</v>
      </c>
      <c r="K179" s="103"/>
      <c r="L179" s="103"/>
      <c r="M179" s="103"/>
      <c r="N179" s="103"/>
      <c r="O179" s="103"/>
      <c r="P179" s="103"/>
      <c r="Q179" s="103"/>
      <c r="R179" s="96">
        <v>1</v>
      </c>
      <c r="S179" s="96"/>
      <c r="T179" s="96"/>
      <c r="U179" s="96"/>
      <c r="V179" s="96"/>
      <c r="W179" s="96"/>
      <c r="X179" s="96"/>
      <c r="Y179" s="96"/>
      <c r="Z179" s="96"/>
      <c r="AA179" s="96"/>
      <c r="AB179" s="94">
        <v>223925</v>
      </c>
      <c r="AC179" s="94"/>
      <c r="AD179" s="94"/>
      <c r="AE179" s="94"/>
      <c r="AF179" s="96">
        <v>1</v>
      </c>
      <c r="AG179" s="96"/>
      <c r="AH179" s="96"/>
      <c r="AI179" s="96"/>
      <c r="AJ179" s="96"/>
      <c r="AK179" s="96"/>
      <c r="AL179" s="96"/>
      <c r="AM179" s="96"/>
    </row>
    <row r="180" spans="2:41" s="1" customFormat="1" ht="9" customHeight="1" x14ac:dyDescent="0.15"/>
    <row r="181" spans="2:41" s="1" customFormat="1" ht="19.149999999999999" customHeight="1" x14ac:dyDescent="0.15">
      <c r="B181" s="73" t="s">
        <v>1190</v>
      </c>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row>
    <row r="182" spans="2:41" s="1" customFormat="1" ht="7.9" customHeight="1" x14ac:dyDescent="0.15"/>
    <row r="183" spans="2:41" s="1" customFormat="1" ht="11.1" customHeight="1" x14ac:dyDescent="0.15">
      <c r="B183" s="71" t="s">
        <v>1107</v>
      </c>
      <c r="C183" s="71"/>
      <c r="D183" s="71"/>
      <c r="E183" s="71"/>
      <c r="F183" s="71"/>
      <c r="G183" s="71"/>
      <c r="H183" s="71"/>
      <c r="I183" s="71" t="s">
        <v>1061</v>
      </c>
      <c r="J183" s="71"/>
      <c r="K183" s="71"/>
      <c r="L183" s="71"/>
      <c r="M183" s="71"/>
      <c r="N183" s="71"/>
      <c r="O183" s="71"/>
      <c r="P183" s="71"/>
      <c r="Q183" s="71"/>
      <c r="R183" s="71"/>
      <c r="S183" s="71" t="s">
        <v>1062</v>
      </c>
      <c r="T183" s="71"/>
      <c r="U183" s="71"/>
      <c r="V183" s="71"/>
      <c r="W183" s="71"/>
      <c r="X183" s="71"/>
      <c r="Y183" s="71"/>
      <c r="Z183" s="71"/>
      <c r="AA183" s="71"/>
      <c r="AB183" s="71" t="s">
        <v>1108</v>
      </c>
      <c r="AC183" s="71"/>
      <c r="AD183" s="71"/>
      <c r="AE183" s="71"/>
      <c r="AF183" s="71"/>
      <c r="AG183" s="71" t="s">
        <v>1062</v>
      </c>
      <c r="AH183" s="71"/>
      <c r="AI183" s="71"/>
      <c r="AJ183" s="71"/>
      <c r="AK183" s="71"/>
      <c r="AL183" s="71"/>
      <c r="AM183" s="71"/>
    </row>
    <row r="184" spans="2:41" s="1" customFormat="1" ht="10.7" customHeight="1" x14ac:dyDescent="0.15">
      <c r="B184" s="97" t="s">
        <v>1109</v>
      </c>
      <c r="C184" s="97"/>
      <c r="D184" s="97"/>
      <c r="E184" s="97"/>
      <c r="F184" s="97"/>
      <c r="G184" s="97"/>
      <c r="H184" s="97"/>
      <c r="I184" s="102">
        <v>2273284029.6800199</v>
      </c>
      <c r="J184" s="102"/>
      <c r="K184" s="102"/>
      <c r="L184" s="102"/>
      <c r="M184" s="102"/>
      <c r="N184" s="102"/>
      <c r="O184" s="102"/>
      <c r="P184" s="102"/>
      <c r="Q184" s="102"/>
      <c r="R184" s="102"/>
      <c r="S184" s="95">
        <v>0.14908083518475301</v>
      </c>
      <c r="T184" s="95"/>
      <c r="U184" s="95"/>
      <c r="V184" s="95"/>
      <c r="W184" s="95"/>
      <c r="X184" s="95"/>
      <c r="Y184" s="95"/>
      <c r="Z184" s="95"/>
      <c r="AA184" s="95"/>
      <c r="AB184" s="93">
        <v>46996</v>
      </c>
      <c r="AC184" s="93"/>
      <c r="AD184" s="93"/>
      <c r="AE184" s="93"/>
      <c r="AF184" s="93"/>
      <c r="AG184" s="95">
        <v>0.43831374743517998</v>
      </c>
      <c r="AH184" s="95"/>
      <c r="AI184" s="95"/>
      <c r="AJ184" s="95"/>
      <c r="AK184" s="95"/>
      <c r="AL184" s="95"/>
      <c r="AM184" s="95"/>
    </row>
    <row r="185" spans="2:41" s="1" customFormat="1" ht="10.7" customHeight="1" x14ac:dyDescent="0.15">
      <c r="B185" s="97" t="s">
        <v>1110</v>
      </c>
      <c r="C185" s="97"/>
      <c r="D185" s="97"/>
      <c r="E185" s="97"/>
      <c r="F185" s="97"/>
      <c r="G185" s="97"/>
      <c r="H185" s="97"/>
      <c r="I185" s="102">
        <v>5113625267.68995</v>
      </c>
      <c r="J185" s="102"/>
      <c r="K185" s="102"/>
      <c r="L185" s="102"/>
      <c r="M185" s="102"/>
      <c r="N185" s="102"/>
      <c r="O185" s="102"/>
      <c r="P185" s="102"/>
      <c r="Q185" s="102"/>
      <c r="R185" s="102"/>
      <c r="S185" s="95">
        <v>0.33534899985039601</v>
      </c>
      <c r="T185" s="95"/>
      <c r="U185" s="95"/>
      <c r="V185" s="95"/>
      <c r="W185" s="95"/>
      <c r="X185" s="95"/>
      <c r="Y185" s="95"/>
      <c r="Z185" s="95"/>
      <c r="AA185" s="95"/>
      <c r="AB185" s="93">
        <v>35002</v>
      </c>
      <c r="AC185" s="93"/>
      <c r="AD185" s="93"/>
      <c r="AE185" s="93"/>
      <c r="AF185" s="93"/>
      <c r="AG185" s="95">
        <v>0.326450289125163</v>
      </c>
      <c r="AH185" s="95"/>
      <c r="AI185" s="95"/>
      <c r="AJ185" s="95"/>
      <c r="AK185" s="95"/>
      <c r="AL185" s="95"/>
      <c r="AM185" s="95"/>
    </row>
    <row r="186" spans="2:41" s="1" customFormat="1" ht="10.7" customHeight="1" x14ac:dyDescent="0.15">
      <c r="B186" s="97" t="s">
        <v>1111</v>
      </c>
      <c r="C186" s="97"/>
      <c r="D186" s="97"/>
      <c r="E186" s="97"/>
      <c r="F186" s="97"/>
      <c r="G186" s="97"/>
      <c r="H186" s="97"/>
      <c r="I186" s="102">
        <v>4059091590.22999</v>
      </c>
      <c r="J186" s="102"/>
      <c r="K186" s="102"/>
      <c r="L186" s="102"/>
      <c r="M186" s="102"/>
      <c r="N186" s="102"/>
      <c r="O186" s="102"/>
      <c r="P186" s="102"/>
      <c r="Q186" s="102"/>
      <c r="R186" s="102"/>
      <c r="S186" s="95">
        <v>0.26619320615562098</v>
      </c>
      <c r="T186" s="95"/>
      <c r="U186" s="95"/>
      <c r="V186" s="95"/>
      <c r="W186" s="95"/>
      <c r="X186" s="95"/>
      <c r="Y186" s="95"/>
      <c r="Z186" s="95"/>
      <c r="AA186" s="95"/>
      <c r="AB186" s="93">
        <v>16751</v>
      </c>
      <c r="AC186" s="93"/>
      <c r="AD186" s="93"/>
      <c r="AE186" s="93"/>
      <c r="AF186" s="93"/>
      <c r="AG186" s="95">
        <v>0.15623018093639199</v>
      </c>
      <c r="AH186" s="95"/>
      <c r="AI186" s="95"/>
      <c r="AJ186" s="95"/>
      <c r="AK186" s="95"/>
      <c r="AL186" s="95"/>
      <c r="AM186" s="95"/>
    </row>
    <row r="187" spans="2:41" s="1" customFormat="1" ht="10.7" customHeight="1" x14ac:dyDescent="0.15">
      <c r="B187" s="97" t="s">
        <v>1112</v>
      </c>
      <c r="C187" s="97"/>
      <c r="D187" s="97"/>
      <c r="E187" s="97"/>
      <c r="F187" s="97"/>
      <c r="G187" s="97"/>
      <c r="H187" s="97"/>
      <c r="I187" s="102">
        <v>1766868872.03</v>
      </c>
      <c r="J187" s="102"/>
      <c r="K187" s="102"/>
      <c r="L187" s="102"/>
      <c r="M187" s="102"/>
      <c r="N187" s="102"/>
      <c r="O187" s="102"/>
      <c r="P187" s="102"/>
      <c r="Q187" s="102"/>
      <c r="R187" s="102"/>
      <c r="S187" s="95">
        <v>0.115870381204081</v>
      </c>
      <c r="T187" s="95"/>
      <c r="U187" s="95"/>
      <c r="V187" s="95"/>
      <c r="W187" s="95"/>
      <c r="X187" s="95"/>
      <c r="Y187" s="95"/>
      <c r="Z187" s="95"/>
      <c r="AA187" s="95"/>
      <c r="AB187" s="93">
        <v>5208</v>
      </c>
      <c r="AC187" s="93"/>
      <c r="AD187" s="93"/>
      <c r="AE187" s="93"/>
      <c r="AF187" s="93"/>
      <c r="AG187" s="95">
        <v>4.8573027420257403E-2</v>
      </c>
      <c r="AH187" s="95"/>
      <c r="AI187" s="95"/>
      <c r="AJ187" s="95"/>
      <c r="AK187" s="95"/>
      <c r="AL187" s="95"/>
      <c r="AM187" s="95"/>
    </row>
    <row r="188" spans="2:41" s="1" customFormat="1" ht="10.7" customHeight="1" x14ac:dyDescent="0.15">
      <c r="B188" s="97" t="s">
        <v>1113</v>
      </c>
      <c r="C188" s="97"/>
      <c r="D188" s="97"/>
      <c r="E188" s="97"/>
      <c r="F188" s="97"/>
      <c r="G188" s="97"/>
      <c r="H188" s="97"/>
      <c r="I188" s="102">
        <v>2035797360.21</v>
      </c>
      <c r="J188" s="102"/>
      <c r="K188" s="102"/>
      <c r="L188" s="102"/>
      <c r="M188" s="102"/>
      <c r="N188" s="102"/>
      <c r="O188" s="102"/>
      <c r="P188" s="102"/>
      <c r="Q188" s="102"/>
      <c r="R188" s="102"/>
      <c r="S188" s="95">
        <v>0.133506577605149</v>
      </c>
      <c r="T188" s="95"/>
      <c r="U188" s="95"/>
      <c r="V188" s="95"/>
      <c r="W188" s="95"/>
      <c r="X188" s="95"/>
      <c r="Y188" s="95"/>
      <c r="Z188" s="95"/>
      <c r="AA188" s="95"/>
      <c r="AB188" s="93">
        <v>3263</v>
      </c>
      <c r="AC188" s="93"/>
      <c r="AD188" s="93"/>
      <c r="AE188" s="93"/>
      <c r="AF188" s="93"/>
      <c r="AG188" s="95">
        <v>3.0432755083006899E-2</v>
      </c>
      <c r="AH188" s="95"/>
      <c r="AI188" s="95"/>
      <c r="AJ188" s="95"/>
      <c r="AK188" s="95"/>
      <c r="AL188" s="95"/>
      <c r="AM188" s="95"/>
    </row>
    <row r="189" spans="2:41" s="1" customFormat="1" ht="12.2" customHeight="1" x14ac:dyDescent="0.15">
      <c r="B189" s="100"/>
      <c r="C189" s="100"/>
      <c r="D189" s="100"/>
      <c r="E189" s="100"/>
      <c r="F189" s="100"/>
      <c r="G189" s="100"/>
      <c r="H189" s="100"/>
      <c r="I189" s="103">
        <v>15248667119.84</v>
      </c>
      <c r="J189" s="103"/>
      <c r="K189" s="103"/>
      <c r="L189" s="103"/>
      <c r="M189" s="103"/>
      <c r="N189" s="103"/>
      <c r="O189" s="103"/>
      <c r="P189" s="103"/>
      <c r="Q189" s="103"/>
      <c r="R189" s="103"/>
      <c r="S189" s="96">
        <v>1</v>
      </c>
      <c r="T189" s="96"/>
      <c r="U189" s="96"/>
      <c r="V189" s="96"/>
      <c r="W189" s="96"/>
      <c r="X189" s="96"/>
      <c r="Y189" s="96"/>
      <c r="Z189" s="96"/>
      <c r="AA189" s="96"/>
      <c r="AB189" s="94">
        <v>107220</v>
      </c>
      <c r="AC189" s="94"/>
      <c r="AD189" s="94"/>
      <c r="AE189" s="94"/>
      <c r="AF189" s="94"/>
      <c r="AG189" s="96">
        <v>1</v>
      </c>
      <c r="AH189" s="96"/>
      <c r="AI189" s="96"/>
      <c r="AJ189" s="96"/>
      <c r="AK189" s="96"/>
      <c r="AL189" s="96"/>
      <c r="AM189" s="96"/>
    </row>
    <row r="190" spans="2:41" s="1" customFormat="1" ht="9" customHeight="1" x14ac:dyDescent="0.15"/>
    <row r="191" spans="2:41" s="1" customFormat="1" ht="19.149999999999999" customHeight="1" x14ac:dyDescent="0.15">
      <c r="B191" s="73" t="s">
        <v>1191</v>
      </c>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row>
    <row r="192" spans="2:41" s="1" customFormat="1" ht="7.9" customHeight="1" x14ac:dyDescent="0.15"/>
    <row r="193" spans="2:39" s="1" customFormat="1" ht="11.1" customHeight="1" x14ac:dyDescent="0.15">
      <c r="B193" s="100"/>
      <c r="C193" s="100"/>
      <c r="D193" s="100"/>
      <c r="E193" s="100"/>
      <c r="F193" s="100"/>
      <c r="G193" s="100"/>
      <c r="H193" s="71" t="s">
        <v>1061</v>
      </c>
      <c r="I193" s="71"/>
      <c r="J193" s="71"/>
      <c r="K193" s="71"/>
      <c r="L193" s="71"/>
      <c r="M193" s="71"/>
      <c r="N193" s="71"/>
      <c r="O193" s="71"/>
      <c r="P193" s="71"/>
      <c r="Q193" s="71"/>
      <c r="R193" s="71" t="s">
        <v>1062</v>
      </c>
      <c r="S193" s="71"/>
      <c r="T193" s="71"/>
      <c r="U193" s="71"/>
      <c r="V193" s="71"/>
      <c r="W193" s="71"/>
      <c r="X193" s="71"/>
      <c r="Y193" s="71"/>
      <c r="Z193" s="71"/>
      <c r="AA193" s="71" t="s">
        <v>1063</v>
      </c>
      <c r="AB193" s="71"/>
      <c r="AC193" s="71"/>
      <c r="AD193" s="71"/>
      <c r="AE193" s="71"/>
      <c r="AF193" s="71"/>
      <c r="AG193" s="71"/>
      <c r="AH193" s="71"/>
      <c r="AI193" s="71"/>
      <c r="AJ193" s="71" t="s">
        <v>1062</v>
      </c>
      <c r="AK193" s="71"/>
      <c r="AL193" s="71"/>
      <c r="AM193" s="71"/>
    </row>
    <row r="194" spans="2:39" s="1" customFormat="1" ht="11.1" customHeight="1" x14ac:dyDescent="0.15">
      <c r="B194" s="97" t="s">
        <v>1114</v>
      </c>
      <c r="C194" s="97"/>
      <c r="D194" s="97"/>
      <c r="E194" s="97"/>
      <c r="F194" s="97"/>
      <c r="G194" s="97"/>
      <c r="H194" s="102">
        <v>68838483.249999896</v>
      </c>
      <c r="I194" s="102"/>
      <c r="J194" s="102"/>
      <c r="K194" s="102"/>
      <c r="L194" s="102"/>
      <c r="M194" s="102"/>
      <c r="N194" s="102"/>
      <c r="O194" s="102"/>
      <c r="P194" s="102"/>
      <c r="Q194" s="102"/>
      <c r="R194" s="95">
        <v>4.5143934685566199E-3</v>
      </c>
      <c r="S194" s="95"/>
      <c r="T194" s="95"/>
      <c r="U194" s="95"/>
      <c r="V194" s="95"/>
      <c r="W194" s="95"/>
      <c r="X194" s="95"/>
      <c r="Y194" s="95"/>
      <c r="Z194" s="95"/>
      <c r="AA194" s="93">
        <v>1819</v>
      </c>
      <c r="AB194" s="93"/>
      <c r="AC194" s="93"/>
      <c r="AD194" s="93"/>
      <c r="AE194" s="93"/>
      <c r="AF194" s="93"/>
      <c r="AG194" s="93"/>
      <c r="AH194" s="93"/>
      <c r="AI194" s="93"/>
      <c r="AJ194" s="95">
        <v>8.1232555543150602E-3</v>
      </c>
      <c r="AK194" s="95"/>
      <c r="AL194" s="95"/>
      <c r="AM194" s="95"/>
    </row>
    <row r="195" spans="2:39" s="1" customFormat="1" ht="11.1" customHeight="1" x14ac:dyDescent="0.15">
      <c r="B195" s="97" t="s">
        <v>1115</v>
      </c>
      <c r="C195" s="97"/>
      <c r="D195" s="97"/>
      <c r="E195" s="97"/>
      <c r="F195" s="97"/>
      <c r="G195" s="97"/>
      <c r="H195" s="102">
        <v>721775384.30999994</v>
      </c>
      <c r="I195" s="102"/>
      <c r="J195" s="102"/>
      <c r="K195" s="102"/>
      <c r="L195" s="102"/>
      <c r="M195" s="102"/>
      <c r="N195" s="102"/>
      <c r="O195" s="102"/>
      <c r="P195" s="102"/>
      <c r="Q195" s="102"/>
      <c r="R195" s="95">
        <v>4.73336704537866E-2</v>
      </c>
      <c r="S195" s="95"/>
      <c r="T195" s="95"/>
      <c r="U195" s="95"/>
      <c r="V195" s="95"/>
      <c r="W195" s="95"/>
      <c r="X195" s="95"/>
      <c r="Y195" s="95"/>
      <c r="Z195" s="95"/>
      <c r="AA195" s="93">
        <v>10894</v>
      </c>
      <c r="AB195" s="93"/>
      <c r="AC195" s="93"/>
      <c r="AD195" s="93"/>
      <c r="AE195" s="93"/>
      <c r="AF195" s="93"/>
      <c r="AG195" s="93"/>
      <c r="AH195" s="93"/>
      <c r="AI195" s="93"/>
      <c r="AJ195" s="95">
        <v>4.86502177068215E-2</v>
      </c>
      <c r="AK195" s="95"/>
      <c r="AL195" s="95"/>
      <c r="AM195" s="95"/>
    </row>
    <row r="196" spans="2:39" s="1" customFormat="1" ht="11.1" customHeight="1" x14ac:dyDescent="0.15">
      <c r="B196" s="97" t="s">
        <v>1116</v>
      </c>
      <c r="C196" s="97"/>
      <c r="D196" s="97"/>
      <c r="E196" s="97"/>
      <c r="F196" s="97"/>
      <c r="G196" s="97"/>
      <c r="H196" s="102">
        <v>4833095953.9599895</v>
      </c>
      <c r="I196" s="102"/>
      <c r="J196" s="102"/>
      <c r="K196" s="102"/>
      <c r="L196" s="102"/>
      <c r="M196" s="102"/>
      <c r="N196" s="102"/>
      <c r="O196" s="102"/>
      <c r="P196" s="102"/>
      <c r="Q196" s="102"/>
      <c r="R196" s="95">
        <v>0.31695202708384002</v>
      </c>
      <c r="S196" s="95"/>
      <c r="T196" s="95"/>
      <c r="U196" s="95"/>
      <c r="V196" s="95"/>
      <c r="W196" s="95"/>
      <c r="X196" s="95"/>
      <c r="Y196" s="95"/>
      <c r="Z196" s="95"/>
      <c r="AA196" s="93">
        <v>59526</v>
      </c>
      <c r="AB196" s="93"/>
      <c r="AC196" s="93"/>
      <c r="AD196" s="93"/>
      <c r="AE196" s="93"/>
      <c r="AF196" s="93"/>
      <c r="AG196" s="93"/>
      <c r="AH196" s="93"/>
      <c r="AI196" s="93"/>
      <c r="AJ196" s="95">
        <v>0.265830077034721</v>
      </c>
      <c r="AK196" s="95"/>
      <c r="AL196" s="95"/>
      <c r="AM196" s="95"/>
    </row>
    <row r="197" spans="2:39" s="1" customFormat="1" ht="11.1" customHeight="1" x14ac:dyDescent="0.15">
      <c r="B197" s="97" t="s">
        <v>1117</v>
      </c>
      <c r="C197" s="97"/>
      <c r="D197" s="97"/>
      <c r="E197" s="97"/>
      <c r="F197" s="97"/>
      <c r="G197" s="97"/>
      <c r="H197" s="102">
        <v>7586509061.3800402</v>
      </c>
      <c r="I197" s="102"/>
      <c r="J197" s="102"/>
      <c r="K197" s="102"/>
      <c r="L197" s="102"/>
      <c r="M197" s="102"/>
      <c r="N197" s="102"/>
      <c r="O197" s="102"/>
      <c r="P197" s="102"/>
      <c r="Q197" s="102"/>
      <c r="R197" s="95">
        <v>0.49751948821213599</v>
      </c>
      <c r="S197" s="95"/>
      <c r="T197" s="95"/>
      <c r="U197" s="95"/>
      <c r="V197" s="95"/>
      <c r="W197" s="95"/>
      <c r="X197" s="95"/>
      <c r="Y197" s="95"/>
      <c r="Z197" s="95"/>
      <c r="AA197" s="93">
        <v>106850</v>
      </c>
      <c r="AB197" s="93"/>
      <c r="AC197" s="93"/>
      <c r="AD197" s="93"/>
      <c r="AE197" s="93"/>
      <c r="AF197" s="93"/>
      <c r="AG197" s="93"/>
      <c r="AH197" s="93"/>
      <c r="AI197" s="93"/>
      <c r="AJ197" s="95">
        <v>0.477168694875516</v>
      </c>
      <c r="AK197" s="95"/>
      <c r="AL197" s="95"/>
      <c r="AM197" s="95"/>
    </row>
    <row r="198" spans="2:39" s="1" customFormat="1" ht="11.1" customHeight="1" x14ac:dyDescent="0.15">
      <c r="B198" s="97" t="s">
        <v>1118</v>
      </c>
      <c r="C198" s="97"/>
      <c r="D198" s="97"/>
      <c r="E198" s="97"/>
      <c r="F198" s="97"/>
      <c r="G198" s="97"/>
      <c r="H198" s="102">
        <v>1277253826.8899901</v>
      </c>
      <c r="I198" s="102"/>
      <c r="J198" s="102"/>
      <c r="K198" s="102"/>
      <c r="L198" s="102"/>
      <c r="M198" s="102"/>
      <c r="N198" s="102"/>
      <c r="O198" s="102"/>
      <c r="P198" s="102"/>
      <c r="Q198" s="102"/>
      <c r="R198" s="95">
        <v>8.3761670239896599E-2</v>
      </c>
      <c r="S198" s="95"/>
      <c r="T198" s="95"/>
      <c r="U198" s="95"/>
      <c r="V198" s="95"/>
      <c r="W198" s="95"/>
      <c r="X198" s="95"/>
      <c r="Y198" s="95"/>
      <c r="Z198" s="95"/>
      <c r="AA198" s="93">
        <v>24128</v>
      </c>
      <c r="AB198" s="93"/>
      <c r="AC198" s="93"/>
      <c r="AD198" s="93"/>
      <c r="AE198" s="93"/>
      <c r="AF198" s="93"/>
      <c r="AG198" s="93"/>
      <c r="AH198" s="93"/>
      <c r="AI198" s="93"/>
      <c r="AJ198" s="95">
        <v>0.10775036284470201</v>
      </c>
      <c r="AK198" s="95"/>
      <c r="AL198" s="95"/>
      <c r="AM198" s="95"/>
    </row>
    <row r="199" spans="2:39" s="1" customFormat="1" ht="11.1" customHeight="1" x14ac:dyDescent="0.15">
      <c r="B199" s="97" t="s">
        <v>1119</v>
      </c>
      <c r="C199" s="97"/>
      <c r="D199" s="97"/>
      <c r="E199" s="97"/>
      <c r="F199" s="97"/>
      <c r="G199" s="97"/>
      <c r="H199" s="102">
        <v>552476371.27000105</v>
      </c>
      <c r="I199" s="102"/>
      <c r="J199" s="102"/>
      <c r="K199" s="102"/>
      <c r="L199" s="102"/>
      <c r="M199" s="102"/>
      <c r="N199" s="102"/>
      <c r="O199" s="102"/>
      <c r="P199" s="102"/>
      <c r="Q199" s="102"/>
      <c r="R199" s="95">
        <v>3.62311254438216E-2</v>
      </c>
      <c r="S199" s="95"/>
      <c r="T199" s="95"/>
      <c r="U199" s="95"/>
      <c r="V199" s="95"/>
      <c r="W199" s="95"/>
      <c r="X199" s="95"/>
      <c r="Y199" s="95"/>
      <c r="Z199" s="95"/>
      <c r="AA199" s="93">
        <v>12688</v>
      </c>
      <c r="AB199" s="93"/>
      <c r="AC199" s="93"/>
      <c r="AD199" s="93"/>
      <c r="AE199" s="93"/>
      <c r="AF199" s="93"/>
      <c r="AG199" s="93"/>
      <c r="AH199" s="93"/>
      <c r="AI199" s="93"/>
      <c r="AJ199" s="95">
        <v>5.6661828737300399E-2</v>
      </c>
      <c r="AK199" s="95"/>
      <c r="AL199" s="95"/>
      <c r="AM199" s="95"/>
    </row>
    <row r="200" spans="2:39" s="1" customFormat="1" ht="11.1" customHeight="1" x14ac:dyDescent="0.15">
      <c r="B200" s="97" t="s">
        <v>1120</v>
      </c>
      <c r="C200" s="97"/>
      <c r="D200" s="97"/>
      <c r="E200" s="97"/>
      <c r="F200" s="97"/>
      <c r="G200" s="97"/>
      <c r="H200" s="102">
        <v>125197718.95</v>
      </c>
      <c r="I200" s="102"/>
      <c r="J200" s="102"/>
      <c r="K200" s="102"/>
      <c r="L200" s="102"/>
      <c r="M200" s="102"/>
      <c r="N200" s="102"/>
      <c r="O200" s="102"/>
      <c r="P200" s="102"/>
      <c r="Q200" s="102"/>
      <c r="R200" s="95">
        <v>8.2104040940801596E-3</v>
      </c>
      <c r="S200" s="95"/>
      <c r="T200" s="95"/>
      <c r="U200" s="95"/>
      <c r="V200" s="95"/>
      <c r="W200" s="95"/>
      <c r="X200" s="95"/>
      <c r="Y200" s="95"/>
      <c r="Z200" s="95"/>
      <c r="AA200" s="93">
        <v>4106</v>
      </c>
      <c r="AB200" s="93"/>
      <c r="AC200" s="93"/>
      <c r="AD200" s="93"/>
      <c r="AE200" s="93"/>
      <c r="AF200" s="93"/>
      <c r="AG200" s="93"/>
      <c r="AH200" s="93"/>
      <c r="AI200" s="93"/>
      <c r="AJ200" s="95">
        <v>1.8336496594841999E-2</v>
      </c>
      <c r="AK200" s="95"/>
      <c r="AL200" s="95"/>
      <c r="AM200" s="95"/>
    </row>
    <row r="201" spans="2:39" s="1" customFormat="1" ht="11.1" customHeight="1" x14ac:dyDescent="0.15">
      <c r="B201" s="97" t="s">
        <v>1121</v>
      </c>
      <c r="C201" s="97"/>
      <c r="D201" s="97"/>
      <c r="E201" s="97"/>
      <c r="F201" s="97"/>
      <c r="G201" s="97"/>
      <c r="H201" s="102">
        <v>47713519.270000003</v>
      </c>
      <c r="I201" s="102"/>
      <c r="J201" s="102"/>
      <c r="K201" s="102"/>
      <c r="L201" s="102"/>
      <c r="M201" s="102"/>
      <c r="N201" s="102"/>
      <c r="O201" s="102"/>
      <c r="P201" s="102"/>
      <c r="Q201" s="102"/>
      <c r="R201" s="95">
        <v>3.1290288452765799E-3</v>
      </c>
      <c r="S201" s="95"/>
      <c r="T201" s="95"/>
      <c r="U201" s="95"/>
      <c r="V201" s="95"/>
      <c r="W201" s="95"/>
      <c r="X201" s="95"/>
      <c r="Y201" s="95"/>
      <c r="Z201" s="95"/>
      <c r="AA201" s="93">
        <v>1936</v>
      </c>
      <c r="AB201" s="93"/>
      <c r="AC201" s="93"/>
      <c r="AD201" s="93"/>
      <c r="AE201" s="93"/>
      <c r="AF201" s="93"/>
      <c r="AG201" s="93"/>
      <c r="AH201" s="93"/>
      <c r="AI201" s="93"/>
      <c r="AJ201" s="95">
        <v>8.6457519258680404E-3</v>
      </c>
      <c r="AK201" s="95"/>
      <c r="AL201" s="95"/>
      <c r="AM201" s="95"/>
    </row>
    <row r="202" spans="2:39" s="1" customFormat="1" ht="11.1" customHeight="1" x14ac:dyDescent="0.15">
      <c r="B202" s="97" t="s">
        <v>1122</v>
      </c>
      <c r="C202" s="97"/>
      <c r="D202" s="97"/>
      <c r="E202" s="97"/>
      <c r="F202" s="97"/>
      <c r="G202" s="97"/>
      <c r="H202" s="102">
        <v>21197653.23</v>
      </c>
      <c r="I202" s="102"/>
      <c r="J202" s="102"/>
      <c r="K202" s="102"/>
      <c r="L202" s="102"/>
      <c r="M202" s="102"/>
      <c r="N202" s="102"/>
      <c r="O202" s="102"/>
      <c r="P202" s="102"/>
      <c r="Q202" s="102"/>
      <c r="R202" s="95">
        <v>1.39013154811543E-3</v>
      </c>
      <c r="S202" s="95"/>
      <c r="T202" s="95"/>
      <c r="U202" s="95"/>
      <c r="V202" s="95"/>
      <c r="W202" s="95"/>
      <c r="X202" s="95"/>
      <c r="Y202" s="95"/>
      <c r="Z202" s="95"/>
      <c r="AA202" s="93">
        <v>1030</v>
      </c>
      <c r="AB202" s="93"/>
      <c r="AC202" s="93"/>
      <c r="AD202" s="93"/>
      <c r="AE202" s="93"/>
      <c r="AF202" s="93"/>
      <c r="AG202" s="93"/>
      <c r="AH202" s="93"/>
      <c r="AI202" s="93"/>
      <c r="AJ202" s="95">
        <v>4.5997543820475604E-3</v>
      </c>
      <c r="AK202" s="95"/>
      <c r="AL202" s="95"/>
      <c r="AM202" s="95"/>
    </row>
    <row r="203" spans="2:39" s="1" customFormat="1" ht="11.1" customHeight="1" x14ac:dyDescent="0.15">
      <c r="B203" s="97" t="s">
        <v>1123</v>
      </c>
      <c r="C203" s="97"/>
      <c r="D203" s="97"/>
      <c r="E203" s="97"/>
      <c r="F203" s="97"/>
      <c r="G203" s="97"/>
      <c r="H203" s="102">
        <v>8931688.22000001</v>
      </c>
      <c r="I203" s="102"/>
      <c r="J203" s="102"/>
      <c r="K203" s="102"/>
      <c r="L203" s="102"/>
      <c r="M203" s="102"/>
      <c r="N203" s="102"/>
      <c r="O203" s="102"/>
      <c r="P203" s="102"/>
      <c r="Q203" s="102"/>
      <c r="R203" s="95">
        <v>5.8573566789840899E-4</v>
      </c>
      <c r="S203" s="95"/>
      <c r="T203" s="95"/>
      <c r="U203" s="95"/>
      <c r="V203" s="95"/>
      <c r="W203" s="95"/>
      <c r="X203" s="95"/>
      <c r="Y203" s="95"/>
      <c r="Z203" s="95"/>
      <c r="AA203" s="93">
        <v>564</v>
      </c>
      <c r="AB203" s="93"/>
      <c r="AC203" s="93"/>
      <c r="AD203" s="93"/>
      <c r="AE203" s="93"/>
      <c r="AF203" s="93"/>
      <c r="AG203" s="93"/>
      <c r="AH203" s="93"/>
      <c r="AI203" s="93"/>
      <c r="AJ203" s="95">
        <v>2.51870045774255E-3</v>
      </c>
      <c r="AK203" s="95"/>
      <c r="AL203" s="95"/>
      <c r="AM203" s="95"/>
    </row>
    <row r="204" spans="2:39" s="1" customFormat="1" ht="11.1" customHeight="1" x14ac:dyDescent="0.15">
      <c r="B204" s="97" t="s">
        <v>1124</v>
      </c>
      <c r="C204" s="97"/>
      <c r="D204" s="97"/>
      <c r="E204" s="97"/>
      <c r="F204" s="97"/>
      <c r="G204" s="97"/>
      <c r="H204" s="102">
        <v>4524841.4400000004</v>
      </c>
      <c r="I204" s="102"/>
      <c r="J204" s="102"/>
      <c r="K204" s="102"/>
      <c r="L204" s="102"/>
      <c r="M204" s="102"/>
      <c r="N204" s="102"/>
      <c r="O204" s="102"/>
      <c r="P204" s="102"/>
      <c r="Q204" s="102"/>
      <c r="R204" s="95">
        <v>2.9673684948586303E-4</v>
      </c>
      <c r="S204" s="95"/>
      <c r="T204" s="95"/>
      <c r="U204" s="95"/>
      <c r="V204" s="95"/>
      <c r="W204" s="95"/>
      <c r="X204" s="95"/>
      <c r="Y204" s="95"/>
      <c r="Z204" s="95"/>
      <c r="AA204" s="93">
        <v>254</v>
      </c>
      <c r="AB204" s="93"/>
      <c r="AC204" s="93"/>
      <c r="AD204" s="93"/>
      <c r="AE204" s="93"/>
      <c r="AF204" s="93"/>
      <c r="AG204" s="93"/>
      <c r="AH204" s="93"/>
      <c r="AI204" s="93"/>
      <c r="AJ204" s="95">
        <v>1.1343083621748399E-3</v>
      </c>
      <c r="AK204" s="95"/>
      <c r="AL204" s="95"/>
      <c r="AM204" s="95"/>
    </row>
    <row r="205" spans="2:39" s="1" customFormat="1" ht="11.1" customHeight="1" x14ac:dyDescent="0.15">
      <c r="B205" s="97" t="s">
        <v>1125</v>
      </c>
      <c r="C205" s="97"/>
      <c r="D205" s="97"/>
      <c r="E205" s="97"/>
      <c r="F205" s="97"/>
      <c r="G205" s="97"/>
      <c r="H205" s="102">
        <v>879874.29</v>
      </c>
      <c r="I205" s="102"/>
      <c r="J205" s="102"/>
      <c r="K205" s="102"/>
      <c r="L205" s="102"/>
      <c r="M205" s="102"/>
      <c r="N205" s="102"/>
      <c r="O205" s="102"/>
      <c r="P205" s="102"/>
      <c r="Q205" s="102"/>
      <c r="R205" s="95">
        <v>5.7701717998368302E-5</v>
      </c>
      <c r="S205" s="95"/>
      <c r="T205" s="95"/>
      <c r="U205" s="95"/>
      <c r="V205" s="95"/>
      <c r="W205" s="95"/>
      <c r="X205" s="95"/>
      <c r="Y205" s="95"/>
      <c r="Z205" s="95"/>
      <c r="AA205" s="93">
        <v>85</v>
      </c>
      <c r="AB205" s="93"/>
      <c r="AC205" s="93"/>
      <c r="AD205" s="93"/>
      <c r="AE205" s="93"/>
      <c r="AF205" s="93"/>
      <c r="AG205" s="93"/>
      <c r="AH205" s="93"/>
      <c r="AI205" s="93"/>
      <c r="AJ205" s="95">
        <v>3.7959138104275999E-4</v>
      </c>
      <c r="AK205" s="95"/>
      <c r="AL205" s="95"/>
      <c r="AM205" s="95"/>
    </row>
    <row r="206" spans="2:39" s="1" customFormat="1" ht="11.1" customHeight="1" x14ac:dyDescent="0.15">
      <c r="B206" s="97" t="s">
        <v>1126</v>
      </c>
      <c r="C206" s="97"/>
      <c r="D206" s="97"/>
      <c r="E206" s="97"/>
      <c r="F206" s="97"/>
      <c r="G206" s="97"/>
      <c r="H206" s="102">
        <v>142978.48000000001</v>
      </c>
      <c r="I206" s="102"/>
      <c r="J206" s="102"/>
      <c r="K206" s="102"/>
      <c r="L206" s="102"/>
      <c r="M206" s="102"/>
      <c r="N206" s="102"/>
      <c r="O206" s="102"/>
      <c r="P206" s="102"/>
      <c r="Q206" s="102"/>
      <c r="R206" s="95">
        <v>9.3764575537209297E-6</v>
      </c>
      <c r="S206" s="95"/>
      <c r="T206" s="95"/>
      <c r="U206" s="95"/>
      <c r="V206" s="95"/>
      <c r="W206" s="95"/>
      <c r="X206" s="95"/>
      <c r="Y206" s="95"/>
      <c r="Z206" s="95"/>
      <c r="AA206" s="93">
        <v>30</v>
      </c>
      <c r="AB206" s="93"/>
      <c r="AC206" s="93"/>
      <c r="AD206" s="93"/>
      <c r="AE206" s="93"/>
      <c r="AF206" s="93"/>
      <c r="AG206" s="93"/>
      <c r="AH206" s="93"/>
      <c r="AI206" s="93"/>
      <c r="AJ206" s="95">
        <v>1.33973428603327E-4</v>
      </c>
      <c r="AK206" s="95"/>
      <c r="AL206" s="95"/>
      <c r="AM206" s="95"/>
    </row>
    <row r="207" spans="2:39" s="1" customFormat="1" ht="11.1" customHeight="1" x14ac:dyDescent="0.15">
      <c r="B207" s="97" t="s">
        <v>1127</v>
      </c>
      <c r="C207" s="97"/>
      <c r="D207" s="97"/>
      <c r="E207" s="97"/>
      <c r="F207" s="97"/>
      <c r="G207" s="97"/>
      <c r="H207" s="102">
        <v>41627.17</v>
      </c>
      <c r="I207" s="102"/>
      <c r="J207" s="102"/>
      <c r="K207" s="102"/>
      <c r="L207" s="102"/>
      <c r="M207" s="102"/>
      <c r="N207" s="102"/>
      <c r="O207" s="102"/>
      <c r="P207" s="102"/>
      <c r="Q207" s="102"/>
      <c r="R207" s="95">
        <v>2.7298890895086099E-6</v>
      </c>
      <c r="S207" s="95"/>
      <c r="T207" s="95"/>
      <c r="U207" s="95"/>
      <c r="V207" s="95"/>
      <c r="W207" s="95"/>
      <c r="X207" s="95"/>
      <c r="Y207" s="95"/>
      <c r="Z207" s="95"/>
      <c r="AA207" s="93">
        <v>10</v>
      </c>
      <c r="AB207" s="93"/>
      <c r="AC207" s="93"/>
      <c r="AD207" s="93"/>
      <c r="AE207" s="93"/>
      <c r="AF207" s="93"/>
      <c r="AG207" s="93"/>
      <c r="AH207" s="93"/>
      <c r="AI207" s="93"/>
      <c r="AJ207" s="95">
        <v>4.4657809534442298E-5</v>
      </c>
      <c r="AK207" s="95"/>
      <c r="AL207" s="95"/>
      <c r="AM207" s="95"/>
    </row>
    <row r="208" spans="2:39" s="1" customFormat="1" ht="11.1" customHeight="1" x14ac:dyDescent="0.15">
      <c r="B208" s="97" t="s">
        <v>1128</v>
      </c>
      <c r="C208" s="97"/>
      <c r="D208" s="97"/>
      <c r="E208" s="97"/>
      <c r="F208" s="97"/>
      <c r="G208" s="97"/>
      <c r="H208" s="102">
        <v>18096.23</v>
      </c>
      <c r="I208" s="102"/>
      <c r="J208" s="102"/>
      <c r="K208" s="102"/>
      <c r="L208" s="102"/>
      <c r="M208" s="102"/>
      <c r="N208" s="102"/>
      <c r="O208" s="102"/>
      <c r="P208" s="102"/>
      <c r="Q208" s="102"/>
      <c r="R208" s="95">
        <v>1.18674175636341E-6</v>
      </c>
      <c r="S208" s="95"/>
      <c r="T208" s="95"/>
      <c r="U208" s="95"/>
      <c r="V208" s="95"/>
      <c r="W208" s="95"/>
      <c r="X208" s="95"/>
      <c r="Y208" s="95"/>
      <c r="Z208" s="95"/>
      <c r="AA208" s="93">
        <v>1</v>
      </c>
      <c r="AB208" s="93"/>
      <c r="AC208" s="93"/>
      <c r="AD208" s="93"/>
      <c r="AE208" s="93"/>
      <c r="AF208" s="93"/>
      <c r="AG208" s="93"/>
      <c r="AH208" s="93"/>
      <c r="AI208" s="93"/>
      <c r="AJ208" s="95">
        <v>4.4657809534442302E-6</v>
      </c>
      <c r="AK208" s="95"/>
      <c r="AL208" s="95"/>
      <c r="AM208" s="95"/>
    </row>
    <row r="209" spans="2:41" s="1" customFormat="1" ht="11.1" customHeight="1" x14ac:dyDescent="0.15">
      <c r="B209" s="97" t="s">
        <v>1129</v>
      </c>
      <c r="C209" s="97"/>
      <c r="D209" s="97"/>
      <c r="E209" s="97"/>
      <c r="F209" s="97"/>
      <c r="G209" s="97"/>
      <c r="H209" s="102">
        <v>42042.74</v>
      </c>
      <c r="I209" s="102"/>
      <c r="J209" s="102"/>
      <c r="K209" s="102"/>
      <c r="L209" s="102"/>
      <c r="M209" s="102"/>
      <c r="N209" s="102"/>
      <c r="O209" s="102"/>
      <c r="P209" s="102"/>
      <c r="Q209" s="102"/>
      <c r="R209" s="95">
        <v>2.7571419632669502E-6</v>
      </c>
      <c r="S209" s="95"/>
      <c r="T209" s="95"/>
      <c r="U209" s="95"/>
      <c r="V209" s="95"/>
      <c r="W209" s="95"/>
      <c r="X209" s="95"/>
      <c r="Y209" s="95"/>
      <c r="Z209" s="95"/>
      <c r="AA209" s="93">
        <v>2</v>
      </c>
      <c r="AB209" s="93"/>
      <c r="AC209" s="93"/>
      <c r="AD209" s="93"/>
      <c r="AE209" s="93"/>
      <c r="AF209" s="93"/>
      <c r="AG209" s="93"/>
      <c r="AH209" s="93"/>
      <c r="AI209" s="93"/>
      <c r="AJ209" s="95">
        <v>8.9315619068884705E-6</v>
      </c>
      <c r="AK209" s="95"/>
      <c r="AL209" s="95"/>
      <c r="AM209" s="95"/>
    </row>
    <row r="210" spans="2:41" s="1" customFormat="1" ht="11.1" customHeight="1" x14ac:dyDescent="0.15">
      <c r="B210" s="97" t="s">
        <v>1130</v>
      </c>
      <c r="C210" s="97"/>
      <c r="D210" s="97"/>
      <c r="E210" s="97"/>
      <c r="F210" s="97"/>
      <c r="G210" s="97"/>
      <c r="H210" s="102">
        <v>2911.94</v>
      </c>
      <c r="I210" s="102"/>
      <c r="J210" s="102"/>
      <c r="K210" s="102"/>
      <c r="L210" s="102"/>
      <c r="M210" s="102"/>
      <c r="N210" s="102"/>
      <c r="O210" s="102"/>
      <c r="P210" s="102"/>
      <c r="Q210" s="102"/>
      <c r="R210" s="95">
        <v>1.9096357584009901E-7</v>
      </c>
      <c r="S210" s="95"/>
      <c r="T210" s="95"/>
      <c r="U210" s="95"/>
      <c r="V210" s="95"/>
      <c r="W210" s="95"/>
      <c r="X210" s="95"/>
      <c r="Y210" s="95"/>
      <c r="Z210" s="95"/>
      <c r="AA210" s="93">
        <v>1</v>
      </c>
      <c r="AB210" s="93"/>
      <c r="AC210" s="93"/>
      <c r="AD210" s="93"/>
      <c r="AE210" s="93"/>
      <c r="AF210" s="93"/>
      <c r="AG210" s="93"/>
      <c r="AH210" s="93"/>
      <c r="AI210" s="93"/>
      <c r="AJ210" s="95">
        <v>4.4657809534442302E-6</v>
      </c>
      <c r="AK210" s="95"/>
      <c r="AL210" s="95"/>
      <c r="AM210" s="95"/>
    </row>
    <row r="211" spans="2:41" s="1" customFormat="1" ht="11.1" customHeight="1" x14ac:dyDescent="0.15">
      <c r="B211" s="97" t="s">
        <v>1131</v>
      </c>
      <c r="C211" s="97"/>
      <c r="D211" s="97"/>
      <c r="E211" s="97"/>
      <c r="F211" s="97"/>
      <c r="G211" s="97"/>
      <c r="H211" s="102">
        <v>25086.82</v>
      </c>
      <c r="I211" s="102"/>
      <c r="J211" s="102"/>
      <c r="K211" s="102"/>
      <c r="L211" s="102"/>
      <c r="M211" s="102"/>
      <c r="N211" s="102"/>
      <c r="O211" s="102"/>
      <c r="P211" s="102"/>
      <c r="Q211" s="102"/>
      <c r="R211" s="95">
        <v>1.6451811691370399E-6</v>
      </c>
      <c r="S211" s="95"/>
      <c r="T211" s="95"/>
      <c r="U211" s="95"/>
      <c r="V211" s="95"/>
      <c r="W211" s="95"/>
      <c r="X211" s="95"/>
      <c r="Y211" s="95"/>
      <c r="Z211" s="95"/>
      <c r="AA211" s="93">
        <v>1</v>
      </c>
      <c r="AB211" s="93"/>
      <c r="AC211" s="93"/>
      <c r="AD211" s="93"/>
      <c r="AE211" s="93"/>
      <c r="AF211" s="93"/>
      <c r="AG211" s="93"/>
      <c r="AH211" s="93"/>
      <c r="AI211" s="93"/>
      <c r="AJ211" s="95">
        <v>4.4657809534442302E-6</v>
      </c>
      <c r="AK211" s="95"/>
      <c r="AL211" s="95"/>
      <c r="AM211" s="95"/>
    </row>
    <row r="212" spans="2:41" s="1" customFormat="1" ht="11.1" customHeight="1" x14ac:dyDescent="0.15">
      <c r="B212" s="100"/>
      <c r="C212" s="100"/>
      <c r="D212" s="100"/>
      <c r="E212" s="100"/>
      <c r="F212" s="100"/>
      <c r="G212" s="100"/>
      <c r="H212" s="103">
        <v>15248667119.84</v>
      </c>
      <c r="I212" s="103"/>
      <c r="J212" s="103"/>
      <c r="K212" s="103"/>
      <c r="L212" s="103"/>
      <c r="M212" s="103"/>
      <c r="N212" s="103"/>
      <c r="O212" s="103"/>
      <c r="P212" s="103"/>
      <c r="Q212" s="103"/>
      <c r="R212" s="96">
        <v>1</v>
      </c>
      <c r="S212" s="96"/>
      <c r="T212" s="96"/>
      <c r="U212" s="96"/>
      <c r="V212" s="96"/>
      <c r="W212" s="96"/>
      <c r="X212" s="96"/>
      <c r="Y212" s="96"/>
      <c r="Z212" s="96"/>
      <c r="AA212" s="94">
        <v>223925</v>
      </c>
      <c r="AB212" s="94"/>
      <c r="AC212" s="94"/>
      <c r="AD212" s="94"/>
      <c r="AE212" s="94"/>
      <c r="AF212" s="94"/>
      <c r="AG212" s="94"/>
      <c r="AH212" s="94"/>
      <c r="AI212" s="94"/>
      <c r="AJ212" s="96">
        <v>1</v>
      </c>
      <c r="AK212" s="96"/>
      <c r="AL212" s="96"/>
      <c r="AM212" s="96"/>
    </row>
    <row r="213" spans="2:41" s="1" customFormat="1" ht="9" customHeight="1" x14ac:dyDescent="0.15"/>
    <row r="214" spans="2:41" s="1" customFormat="1" ht="19.149999999999999" customHeight="1" x14ac:dyDescent="0.15">
      <c r="B214" s="73" t="s">
        <v>1192</v>
      </c>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c r="AA214" s="73"/>
      <c r="AB214" s="73"/>
      <c r="AC214" s="73"/>
      <c r="AD214" s="73"/>
      <c r="AE214" s="73"/>
      <c r="AF214" s="73"/>
      <c r="AG214" s="73"/>
      <c r="AH214" s="73"/>
      <c r="AI214" s="73"/>
      <c r="AJ214" s="73"/>
      <c r="AK214" s="73"/>
      <c r="AL214" s="73"/>
      <c r="AM214" s="73"/>
      <c r="AN214" s="73"/>
      <c r="AO214" s="73"/>
    </row>
    <row r="215" spans="2:41" s="1" customFormat="1" ht="7.9" customHeight="1" x14ac:dyDescent="0.15"/>
    <row r="216" spans="2:41" s="1" customFormat="1" ht="12.75" customHeight="1" x14ac:dyDescent="0.15">
      <c r="B216" s="100"/>
      <c r="C216" s="100"/>
      <c r="D216" s="100"/>
      <c r="E216" s="100"/>
      <c r="F216" s="100"/>
      <c r="G216" s="71" t="s">
        <v>1061</v>
      </c>
      <c r="H216" s="71"/>
      <c r="I216" s="71"/>
      <c r="J216" s="71"/>
      <c r="K216" s="71"/>
      <c r="L216" s="71"/>
      <c r="M216" s="71"/>
      <c r="N216" s="71"/>
      <c r="O216" s="71"/>
      <c r="P216" s="71"/>
      <c r="Q216" s="71" t="s">
        <v>1062</v>
      </c>
      <c r="R216" s="71"/>
      <c r="S216" s="71"/>
      <c r="T216" s="71"/>
      <c r="U216" s="71"/>
      <c r="V216" s="71"/>
      <c r="W216" s="71"/>
      <c r="X216" s="71"/>
      <c r="Y216" s="71"/>
      <c r="Z216" s="71" t="s">
        <v>1063</v>
      </c>
      <c r="AA216" s="71"/>
      <c r="AB216" s="71"/>
      <c r="AC216" s="71"/>
      <c r="AD216" s="71"/>
      <c r="AE216" s="71"/>
      <c r="AF216" s="71"/>
      <c r="AG216" s="71"/>
      <c r="AH216" s="71" t="s">
        <v>1062</v>
      </c>
      <c r="AI216" s="71"/>
      <c r="AJ216" s="71"/>
      <c r="AK216" s="71"/>
      <c r="AL216" s="71"/>
      <c r="AM216" s="71"/>
    </row>
    <row r="217" spans="2:41" s="1" customFormat="1" ht="11.1" customHeight="1" x14ac:dyDescent="0.15">
      <c r="B217" s="97" t="s">
        <v>925</v>
      </c>
      <c r="C217" s="97"/>
      <c r="D217" s="97"/>
      <c r="E217" s="97"/>
      <c r="F217" s="97"/>
      <c r="G217" s="102">
        <v>12725176862.000099</v>
      </c>
      <c r="H217" s="102"/>
      <c r="I217" s="102"/>
      <c r="J217" s="102"/>
      <c r="K217" s="102"/>
      <c r="L217" s="102"/>
      <c r="M217" s="102"/>
      <c r="N217" s="102"/>
      <c r="O217" s="102"/>
      <c r="P217" s="102"/>
      <c r="Q217" s="95">
        <v>0.83451076490766296</v>
      </c>
      <c r="R217" s="95"/>
      <c r="S217" s="95"/>
      <c r="T217" s="95"/>
      <c r="U217" s="95"/>
      <c r="V217" s="95"/>
      <c r="W217" s="95"/>
      <c r="X217" s="95"/>
      <c r="Y217" s="95"/>
      <c r="Z217" s="93">
        <v>184526</v>
      </c>
      <c r="AA217" s="93"/>
      <c r="AB217" s="93"/>
      <c r="AC217" s="93"/>
      <c r="AD217" s="93"/>
      <c r="AE217" s="93"/>
      <c r="AF217" s="93"/>
      <c r="AG217" s="93"/>
      <c r="AH217" s="95">
        <v>0.82405269621525101</v>
      </c>
      <c r="AI217" s="95"/>
      <c r="AJ217" s="95"/>
      <c r="AK217" s="95"/>
      <c r="AL217" s="95"/>
      <c r="AM217" s="95"/>
    </row>
    <row r="218" spans="2:41" s="1" customFormat="1" ht="11.1" customHeight="1" x14ac:dyDescent="0.15">
      <c r="B218" s="97" t="s">
        <v>1132</v>
      </c>
      <c r="C218" s="97"/>
      <c r="D218" s="97"/>
      <c r="E218" s="97"/>
      <c r="F218" s="97"/>
      <c r="G218" s="102">
        <v>28215260.170000002</v>
      </c>
      <c r="H218" s="102"/>
      <c r="I218" s="102"/>
      <c r="J218" s="102"/>
      <c r="K218" s="102"/>
      <c r="L218" s="102"/>
      <c r="M218" s="102"/>
      <c r="N218" s="102"/>
      <c r="O218" s="102"/>
      <c r="P218" s="102"/>
      <c r="Q218" s="95">
        <v>1.8503427183671E-3</v>
      </c>
      <c r="R218" s="95"/>
      <c r="S218" s="95"/>
      <c r="T218" s="95"/>
      <c r="U218" s="95"/>
      <c r="V218" s="95"/>
      <c r="W218" s="95"/>
      <c r="X218" s="95"/>
      <c r="Y218" s="95"/>
      <c r="Z218" s="93">
        <v>1590</v>
      </c>
      <c r="AA218" s="93"/>
      <c r="AB218" s="93"/>
      <c r="AC218" s="93"/>
      <c r="AD218" s="93"/>
      <c r="AE218" s="93"/>
      <c r="AF218" s="93"/>
      <c r="AG218" s="93"/>
      <c r="AH218" s="95">
        <v>7.1005917159763302E-3</v>
      </c>
      <c r="AI218" s="95"/>
      <c r="AJ218" s="95"/>
      <c r="AK218" s="95"/>
      <c r="AL218" s="95"/>
      <c r="AM218" s="95"/>
    </row>
    <row r="219" spans="2:41" s="1" customFormat="1" ht="11.1" customHeight="1" x14ac:dyDescent="0.15">
      <c r="B219" s="97" t="s">
        <v>1133</v>
      </c>
      <c r="C219" s="97"/>
      <c r="D219" s="97"/>
      <c r="E219" s="97"/>
      <c r="F219" s="97"/>
      <c r="G219" s="102">
        <v>2495274997.6700201</v>
      </c>
      <c r="H219" s="102"/>
      <c r="I219" s="102"/>
      <c r="J219" s="102"/>
      <c r="K219" s="102"/>
      <c r="L219" s="102"/>
      <c r="M219" s="102"/>
      <c r="N219" s="102"/>
      <c r="O219" s="102"/>
      <c r="P219" s="102"/>
      <c r="Q219" s="95">
        <v>0.16363889237397</v>
      </c>
      <c r="R219" s="95"/>
      <c r="S219" s="95"/>
      <c r="T219" s="95"/>
      <c r="U219" s="95"/>
      <c r="V219" s="95"/>
      <c r="W219" s="95"/>
      <c r="X219" s="95"/>
      <c r="Y219" s="95"/>
      <c r="Z219" s="93">
        <v>37809</v>
      </c>
      <c r="AA219" s="93"/>
      <c r="AB219" s="93"/>
      <c r="AC219" s="93"/>
      <c r="AD219" s="93"/>
      <c r="AE219" s="93"/>
      <c r="AF219" s="93"/>
      <c r="AG219" s="93"/>
      <c r="AH219" s="95">
        <v>0.168846712068773</v>
      </c>
      <c r="AI219" s="95"/>
      <c r="AJ219" s="95"/>
      <c r="AK219" s="95"/>
      <c r="AL219" s="95"/>
      <c r="AM219" s="95"/>
    </row>
    <row r="220" spans="2:41" s="1" customFormat="1" ht="12.75" customHeight="1" x14ac:dyDescent="0.15">
      <c r="B220" s="100"/>
      <c r="C220" s="100"/>
      <c r="D220" s="100"/>
      <c r="E220" s="100"/>
      <c r="F220" s="100"/>
      <c r="G220" s="103">
        <v>15248667119.840099</v>
      </c>
      <c r="H220" s="103"/>
      <c r="I220" s="103"/>
      <c r="J220" s="103"/>
      <c r="K220" s="103"/>
      <c r="L220" s="103"/>
      <c r="M220" s="103"/>
      <c r="N220" s="103"/>
      <c r="O220" s="103"/>
      <c r="P220" s="103"/>
      <c r="Q220" s="96">
        <v>1</v>
      </c>
      <c r="R220" s="96"/>
      <c r="S220" s="96"/>
      <c r="T220" s="96"/>
      <c r="U220" s="96"/>
      <c r="V220" s="96"/>
      <c r="W220" s="96"/>
      <c r="X220" s="96"/>
      <c r="Y220" s="96"/>
      <c r="Z220" s="94">
        <v>223925</v>
      </c>
      <c r="AA220" s="94"/>
      <c r="AB220" s="94"/>
      <c r="AC220" s="94"/>
      <c r="AD220" s="94"/>
      <c r="AE220" s="94"/>
      <c r="AF220" s="94"/>
      <c r="AG220" s="94"/>
      <c r="AH220" s="96">
        <v>1</v>
      </c>
      <c r="AI220" s="96"/>
      <c r="AJ220" s="96"/>
      <c r="AK220" s="96"/>
      <c r="AL220" s="96"/>
      <c r="AM220" s="96"/>
    </row>
    <row r="221" spans="2:41" s="1" customFormat="1" ht="9" customHeight="1" x14ac:dyDescent="0.15"/>
    <row r="222" spans="2:41" s="1" customFormat="1" ht="19.149999999999999" customHeight="1" x14ac:dyDescent="0.15">
      <c r="B222" s="73" t="s">
        <v>1193</v>
      </c>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c r="AA222" s="73"/>
      <c r="AB222" s="73"/>
      <c r="AC222" s="73"/>
      <c r="AD222" s="73"/>
      <c r="AE222" s="73"/>
      <c r="AF222" s="73"/>
      <c r="AG222" s="73"/>
      <c r="AH222" s="73"/>
      <c r="AI222" s="73"/>
      <c r="AJ222" s="73"/>
      <c r="AK222" s="73"/>
      <c r="AL222" s="73"/>
      <c r="AM222" s="73"/>
      <c r="AN222" s="73"/>
      <c r="AO222" s="73"/>
    </row>
    <row r="223" spans="2:41" s="1" customFormat="1" ht="7.9" customHeight="1" x14ac:dyDescent="0.15"/>
    <row r="224" spans="2:41" s="1" customFormat="1" ht="12.75" customHeight="1" x14ac:dyDescent="0.15">
      <c r="B224" s="100"/>
      <c r="C224" s="100"/>
      <c r="D224" s="100"/>
      <c r="E224" s="100"/>
      <c r="F224" s="71" t="s">
        <v>1061</v>
      </c>
      <c r="G224" s="71"/>
      <c r="H224" s="71"/>
      <c r="I224" s="71"/>
      <c r="J224" s="71"/>
      <c r="K224" s="71"/>
      <c r="L224" s="71"/>
      <c r="M224" s="71"/>
      <c r="N224" s="71"/>
      <c r="O224" s="71"/>
      <c r="P224" s="71" t="s">
        <v>1062</v>
      </c>
      <c r="Q224" s="71"/>
      <c r="R224" s="71"/>
      <c r="S224" s="71"/>
      <c r="T224" s="71"/>
      <c r="U224" s="71"/>
      <c r="V224" s="71"/>
      <c r="W224" s="71"/>
      <c r="X224" s="71"/>
      <c r="Y224" s="71" t="s">
        <v>1063</v>
      </c>
      <c r="Z224" s="71"/>
      <c r="AA224" s="71"/>
      <c r="AB224" s="71"/>
      <c r="AC224" s="71"/>
      <c r="AD224" s="71"/>
      <c r="AE224" s="71"/>
      <c r="AF224" s="71"/>
      <c r="AG224" s="71"/>
      <c r="AH224" s="71" t="s">
        <v>1062</v>
      </c>
      <c r="AI224" s="71"/>
      <c r="AJ224" s="71"/>
      <c r="AK224" s="71"/>
      <c r="AL224" s="71"/>
      <c r="AM224" s="71"/>
    </row>
    <row r="225" spans="2:39" s="1" customFormat="1" ht="12.2" customHeight="1" x14ac:dyDescent="0.15">
      <c r="B225" s="97" t="s">
        <v>1134</v>
      </c>
      <c r="C225" s="97"/>
      <c r="D225" s="97"/>
      <c r="E225" s="97"/>
      <c r="F225" s="102">
        <v>660214628.87000203</v>
      </c>
      <c r="G225" s="102"/>
      <c r="H225" s="102"/>
      <c r="I225" s="102"/>
      <c r="J225" s="102"/>
      <c r="K225" s="102"/>
      <c r="L225" s="102"/>
      <c r="M225" s="102"/>
      <c r="N225" s="102"/>
      <c r="O225" s="102"/>
      <c r="P225" s="95">
        <v>4.3296546752666198E-2</v>
      </c>
      <c r="Q225" s="95"/>
      <c r="R225" s="95"/>
      <c r="S225" s="95"/>
      <c r="T225" s="95"/>
      <c r="U225" s="95"/>
      <c r="V225" s="95"/>
      <c r="W225" s="95"/>
      <c r="X225" s="95"/>
      <c r="Y225" s="93">
        <v>13960</v>
      </c>
      <c r="Z225" s="93"/>
      <c r="AA225" s="93"/>
      <c r="AB225" s="93"/>
      <c r="AC225" s="93"/>
      <c r="AD225" s="93"/>
      <c r="AE225" s="93"/>
      <c r="AF225" s="93"/>
      <c r="AG225" s="93"/>
      <c r="AH225" s="95">
        <v>6.2342302110081502E-2</v>
      </c>
      <c r="AI225" s="95"/>
      <c r="AJ225" s="95"/>
      <c r="AK225" s="95"/>
      <c r="AL225" s="95"/>
      <c r="AM225" s="95"/>
    </row>
    <row r="226" spans="2:39" s="1" customFormat="1" ht="12.2" customHeight="1" x14ac:dyDescent="0.15">
      <c r="B226" s="97" t="s">
        <v>1135</v>
      </c>
      <c r="C226" s="97"/>
      <c r="D226" s="97"/>
      <c r="E226" s="97"/>
      <c r="F226" s="102">
        <v>565925623.03999901</v>
      </c>
      <c r="G226" s="102"/>
      <c r="H226" s="102"/>
      <c r="I226" s="102"/>
      <c r="J226" s="102"/>
      <c r="K226" s="102"/>
      <c r="L226" s="102"/>
      <c r="M226" s="102"/>
      <c r="N226" s="102"/>
      <c r="O226" s="102"/>
      <c r="P226" s="95">
        <v>3.7113120680801602E-2</v>
      </c>
      <c r="Q226" s="95"/>
      <c r="R226" s="95"/>
      <c r="S226" s="95"/>
      <c r="T226" s="95"/>
      <c r="U226" s="95"/>
      <c r="V226" s="95"/>
      <c r="W226" s="95"/>
      <c r="X226" s="95"/>
      <c r="Y226" s="93">
        <v>9361</v>
      </c>
      <c r="Z226" s="93"/>
      <c r="AA226" s="93"/>
      <c r="AB226" s="93"/>
      <c r="AC226" s="93"/>
      <c r="AD226" s="93"/>
      <c r="AE226" s="93"/>
      <c r="AF226" s="93"/>
      <c r="AG226" s="93"/>
      <c r="AH226" s="95">
        <v>4.1804175505191499E-2</v>
      </c>
      <c r="AI226" s="95"/>
      <c r="AJ226" s="95"/>
      <c r="AK226" s="95"/>
      <c r="AL226" s="95"/>
      <c r="AM226" s="95"/>
    </row>
    <row r="227" spans="2:39" s="1" customFormat="1" ht="12.2" customHeight="1" x14ac:dyDescent="0.15">
      <c r="B227" s="97" t="s">
        <v>1136</v>
      </c>
      <c r="C227" s="97"/>
      <c r="D227" s="97"/>
      <c r="E227" s="97"/>
      <c r="F227" s="102">
        <v>253319605.69</v>
      </c>
      <c r="G227" s="102"/>
      <c r="H227" s="102"/>
      <c r="I227" s="102"/>
      <c r="J227" s="102"/>
      <c r="K227" s="102"/>
      <c r="L227" s="102"/>
      <c r="M227" s="102"/>
      <c r="N227" s="102"/>
      <c r="O227" s="102"/>
      <c r="P227" s="95">
        <v>1.6612573656382398E-2</v>
      </c>
      <c r="Q227" s="95"/>
      <c r="R227" s="95"/>
      <c r="S227" s="95"/>
      <c r="T227" s="95"/>
      <c r="U227" s="95"/>
      <c r="V227" s="95"/>
      <c r="W227" s="95"/>
      <c r="X227" s="95"/>
      <c r="Y227" s="93">
        <v>2880</v>
      </c>
      <c r="Z227" s="93"/>
      <c r="AA227" s="93"/>
      <c r="AB227" s="93"/>
      <c r="AC227" s="93"/>
      <c r="AD227" s="93"/>
      <c r="AE227" s="93"/>
      <c r="AF227" s="93"/>
      <c r="AG227" s="93"/>
      <c r="AH227" s="95">
        <v>1.28614491459194E-2</v>
      </c>
      <c r="AI227" s="95"/>
      <c r="AJ227" s="95"/>
      <c r="AK227" s="95"/>
      <c r="AL227" s="95"/>
      <c r="AM227" s="95"/>
    </row>
    <row r="228" spans="2:39" s="1" customFormat="1" ht="12.2" customHeight="1" x14ac:dyDescent="0.15">
      <c r="B228" s="97" t="s">
        <v>1137</v>
      </c>
      <c r="C228" s="97"/>
      <c r="D228" s="97"/>
      <c r="E228" s="97"/>
      <c r="F228" s="102">
        <v>117858633.38</v>
      </c>
      <c r="G228" s="102"/>
      <c r="H228" s="102"/>
      <c r="I228" s="102"/>
      <c r="J228" s="102"/>
      <c r="K228" s="102"/>
      <c r="L228" s="102"/>
      <c r="M228" s="102"/>
      <c r="N228" s="102"/>
      <c r="O228" s="102"/>
      <c r="P228" s="95">
        <v>7.7291105152825701E-3</v>
      </c>
      <c r="Q228" s="95"/>
      <c r="R228" s="95"/>
      <c r="S228" s="95"/>
      <c r="T228" s="95"/>
      <c r="U228" s="95"/>
      <c r="V228" s="95"/>
      <c r="W228" s="95"/>
      <c r="X228" s="95"/>
      <c r="Y228" s="93">
        <v>1646</v>
      </c>
      <c r="Z228" s="93"/>
      <c r="AA228" s="93"/>
      <c r="AB228" s="93"/>
      <c r="AC228" s="93"/>
      <c r="AD228" s="93"/>
      <c r="AE228" s="93"/>
      <c r="AF228" s="93"/>
      <c r="AG228" s="93"/>
      <c r="AH228" s="95">
        <v>7.3506754493692103E-3</v>
      </c>
      <c r="AI228" s="95"/>
      <c r="AJ228" s="95"/>
      <c r="AK228" s="95"/>
      <c r="AL228" s="95"/>
      <c r="AM228" s="95"/>
    </row>
    <row r="229" spans="2:39" s="1" customFormat="1" ht="12.2" customHeight="1" x14ac:dyDescent="0.15">
      <c r="B229" s="97" t="s">
        <v>1138</v>
      </c>
      <c r="C229" s="97"/>
      <c r="D229" s="97"/>
      <c r="E229" s="97"/>
      <c r="F229" s="102">
        <v>183050998.06</v>
      </c>
      <c r="G229" s="102"/>
      <c r="H229" s="102"/>
      <c r="I229" s="102"/>
      <c r="J229" s="102"/>
      <c r="K229" s="102"/>
      <c r="L229" s="102"/>
      <c r="M229" s="102"/>
      <c r="N229" s="102"/>
      <c r="O229" s="102"/>
      <c r="P229" s="95">
        <v>1.2004393342801199E-2</v>
      </c>
      <c r="Q229" s="95"/>
      <c r="R229" s="95"/>
      <c r="S229" s="95"/>
      <c r="T229" s="95"/>
      <c r="U229" s="95"/>
      <c r="V229" s="95"/>
      <c r="W229" s="95"/>
      <c r="X229" s="95"/>
      <c r="Y229" s="93">
        <v>2260</v>
      </c>
      <c r="Z229" s="93"/>
      <c r="AA229" s="93"/>
      <c r="AB229" s="93"/>
      <c r="AC229" s="93"/>
      <c r="AD229" s="93"/>
      <c r="AE229" s="93"/>
      <c r="AF229" s="93"/>
      <c r="AG229" s="93"/>
      <c r="AH229" s="95">
        <v>1.0092664954784E-2</v>
      </c>
      <c r="AI229" s="95"/>
      <c r="AJ229" s="95"/>
      <c r="AK229" s="95"/>
      <c r="AL229" s="95"/>
      <c r="AM229" s="95"/>
    </row>
    <row r="230" spans="2:39" s="1" customFormat="1" ht="12.2" customHeight="1" x14ac:dyDescent="0.15">
      <c r="B230" s="97" t="s">
        <v>1139</v>
      </c>
      <c r="C230" s="97"/>
      <c r="D230" s="97"/>
      <c r="E230" s="97"/>
      <c r="F230" s="102">
        <v>114445743.04000001</v>
      </c>
      <c r="G230" s="102"/>
      <c r="H230" s="102"/>
      <c r="I230" s="102"/>
      <c r="J230" s="102"/>
      <c r="K230" s="102"/>
      <c r="L230" s="102"/>
      <c r="M230" s="102"/>
      <c r="N230" s="102"/>
      <c r="O230" s="102"/>
      <c r="P230" s="95">
        <v>7.5052948654832901E-3</v>
      </c>
      <c r="Q230" s="95"/>
      <c r="R230" s="95"/>
      <c r="S230" s="95"/>
      <c r="T230" s="95"/>
      <c r="U230" s="95"/>
      <c r="V230" s="95"/>
      <c r="W230" s="95"/>
      <c r="X230" s="95"/>
      <c r="Y230" s="93">
        <v>1299</v>
      </c>
      <c r="Z230" s="93"/>
      <c r="AA230" s="93"/>
      <c r="AB230" s="93"/>
      <c r="AC230" s="93"/>
      <c r="AD230" s="93"/>
      <c r="AE230" s="93"/>
      <c r="AF230" s="93"/>
      <c r="AG230" s="93"/>
      <c r="AH230" s="95">
        <v>5.8010494585240598E-3</v>
      </c>
      <c r="AI230" s="95"/>
      <c r="AJ230" s="95"/>
      <c r="AK230" s="95"/>
      <c r="AL230" s="95"/>
      <c r="AM230" s="95"/>
    </row>
    <row r="231" spans="2:39" s="1" customFormat="1" ht="12.2" customHeight="1" x14ac:dyDescent="0.15">
      <c r="B231" s="97" t="s">
        <v>1140</v>
      </c>
      <c r="C231" s="97"/>
      <c r="D231" s="97"/>
      <c r="E231" s="97"/>
      <c r="F231" s="102">
        <v>43924397.3400001</v>
      </c>
      <c r="G231" s="102"/>
      <c r="H231" s="102"/>
      <c r="I231" s="102"/>
      <c r="J231" s="102"/>
      <c r="K231" s="102"/>
      <c r="L231" s="102"/>
      <c r="M231" s="102"/>
      <c r="N231" s="102"/>
      <c r="O231" s="102"/>
      <c r="P231" s="95">
        <v>2.8805401150668302E-3</v>
      </c>
      <c r="Q231" s="95"/>
      <c r="R231" s="95"/>
      <c r="S231" s="95"/>
      <c r="T231" s="95"/>
      <c r="U231" s="95"/>
      <c r="V231" s="95"/>
      <c r="W231" s="95"/>
      <c r="X231" s="95"/>
      <c r="Y231" s="93">
        <v>518</v>
      </c>
      <c r="Z231" s="93"/>
      <c r="AA231" s="93"/>
      <c r="AB231" s="93"/>
      <c r="AC231" s="93"/>
      <c r="AD231" s="93"/>
      <c r="AE231" s="93"/>
      <c r="AF231" s="93"/>
      <c r="AG231" s="93"/>
      <c r="AH231" s="95">
        <v>2.3132745338841098E-3</v>
      </c>
      <c r="AI231" s="95"/>
      <c r="AJ231" s="95"/>
      <c r="AK231" s="95"/>
      <c r="AL231" s="95"/>
      <c r="AM231" s="95"/>
    </row>
    <row r="232" spans="2:39" s="1" customFormat="1" ht="12.2" customHeight="1" x14ac:dyDescent="0.15">
      <c r="B232" s="97" t="s">
        <v>1141</v>
      </c>
      <c r="C232" s="97"/>
      <c r="D232" s="97"/>
      <c r="E232" s="97"/>
      <c r="F232" s="102">
        <v>90341885.959999993</v>
      </c>
      <c r="G232" s="102"/>
      <c r="H232" s="102"/>
      <c r="I232" s="102"/>
      <c r="J232" s="102"/>
      <c r="K232" s="102"/>
      <c r="L232" s="102"/>
      <c r="M232" s="102"/>
      <c r="N232" s="102"/>
      <c r="O232" s="102"/>
      <c r="P232" s="95">
        <v>5.9245759153897203E-3</v>
      </c>
      <c r="Q232" s="95"/>
      <c r="R232" s="95"/>
      <c r="S232" s="95"/>
      <c r="T232" s="95"/>
      <c r="U232" s="95"/>
      <c r="V232" s="95"/>
      <c r="W232" s="95"/>
      <c r="X232" s="95"/>
      <c r="Y232" s="93">
        <v>854</v>
      </c>
      <c r="Z232" s="93"/>
      <c r="AA232" s="93"/>
      <c r="AB232" s="93"/>
      <c r="AC232" s="93"/>
      <c r="AD232" s="93"/>
      <c r="AE232" s="93"/>
      <c r="AF232" s="93"/>
      <c r="AG232" s="93"/>
      <c r="AH232" s="95">
        <v>3.8137769342413801E-3</v>
      </c>
      <c r="AI232" s="95"/>
      <c r="AJ232" s="95"/>
      <c r="AK232" s="95"/>
      <c r="AL232" s="95"/>
      <c r="AM232" s="95"/>
    </row>
    <row r="233" spans="2:39" s="1" customFormat="1" ht="12.2" customHeight="1" x14ac:dyDescent="0.15">
      <c r="B233" s="97" t="s">
        <v>1142</v>
      </c>
      <c r="C233" s="97"/>
      <c r="D233" s="97"/>
      <c r="E233" s="97"/>
      <c r="F233" s="102">
        <v>10132986.34</v>
      </c>
      <c r="G233" s="102"/>
      <c r="H233" s="102"/>
      <c r="I233" s="102"/>
      <c r="J233" s="102"/>
      <c r="K233" s="102"/>
      <c r="L233" s="102"/>
      <c r="M233" s="102"/>
      <c r="N233" s="102"/>
      <c r="O233" s="102"/>
      <c r="P233" s="95">
        <v>6.64516200685889E-4</v>
      </c>
      <c r="Q233" s="95"/>
      <c r="R233" s="95"/>
      <c r="S233" s="95"/>
      <c r="T233" s="95"/>
      <c r="U233" s="95"/>
      <c r="V233" s="95"/>
      <c r="W233" s="95"/>
      <c r="X233" s="95"/>
      <c r="Y233" s="93">
        <v>107</v>
      </c>
      <c r="Z233" s="93"/>
      <c r="AA233" s="93"/>
      <c r="AB233" s="93"/>
      <c r="AC233" s="93"/>
      <c r="AD233" s="93"/>
      <c r="AE233" s="93"/>
      <c r="AF233" s="93"/>
      <c r="AG233" s="93"/>
      <c r="AH233" s="95">
        <v>4.7783856201853302E-4</v>
      </c>
      <c r="AI233" s="95"/>
      <c r="AJ233" s="95"/>
      <c r="AK233" s="95"/>
      <c r="AL233" s="95"/>
      <c r="AM233" s="95"/>
    </row>
    <row r="234" spans="2:39" s="1" customFormat="1" ht="12.2" customHeight="1" x14ac:dyDescent="0.15">
      <c r="B234" s="97" t="s">
        <v>1143</v>
      </c>
      <c r="C234" s="97"/>
      <c r="D234" s="97"/>
      <c r="E234" s="97"/>
      <c r="F234" s="102">
        <v>56406953.009999998</v>
      </c>
      <c r="G234" s="102"/>
      <c r="H234" s="102"/>
      <c r="I234" s="102"/>
      <c r="J234" s="102"/>
      <c r="K234" s="102"/>
      <c r="L234" s="102"/>
      <c r="M234" s="102"/>
      <c r="N234" s="102"/>
      <c r="O234" s="102"/>
      <c r="P234" s="95">
        <v>3.6991399029629702E-3</v>
      </c>
      <c r="Q234" s="95"/>
      <c r="R234" s="95"/>
      <c r="S234" s="95"/>
      <c r="T234" s="95"/>
      <c r="U234" s="95"/>
      <c r="V234" s="95"/>
      <c r="W234" s="95"/>
      <c r="X234" s="95"/>
      <c r="Y234" s="93">
        <v>340</v>
      </c>
      <c r="Z234" s="93"/>
      <c r="AA234" s="93"/>
      <c r="AB234" s="93"/>
      <c r="AC234" s="93"/>
      <c r="AD234" s="93"/>
      <c r="AE234" s="93"/>
      <c r="AF234" s="93"/>
      <c r="AG234" s="93"/>
      <c r="AH234" s="95">
        <v>1.5183655241710399E-3</v>
      </c>
      <c r="AI234" s="95"/>
      <c r="AJ234" s="95"/>
      <c r="AK234" s="95"/>
      <c r="AL234" s="95"/>
      <c r="AM234" s="95"/>
    </row>
    <row r="235" spans="2:39" s="1" customFormat="1" ht="12.2" customHeight="1" x14ac:dyDescent="0.15">
      <c r="B235" s="97" t="s">
        <v>1144</v>
      </c>
      <c r="C235" s="97"/>
      <c r="D235" s="97"/>
      <c r="E235" s="97"/>
      <c r="F235" s="102">
        <v>1032566.99</v>
      </c>
      <c r="G235" s="102"/>
      <c r="H235" s="102"/>
      <c r="I235" s="102"/>
      <c r="J235" s="102"/>
      <c r="K235" s="102"/>
      <c r="L235" s="102"/>
      <c r="M235" s="102"/>
      <c r="N235" s="102"/>
      <c r="O235" s="102"/>
      <c r="P235" s="95">
        <v>6.7715229264629997E-5</v>
      </c>
      <c r="Q235" s="95"/>
      <c r="R235" s="95"/>
      <c r="S235" s="95"/>
      <c r="T235" s="95"/>
      <c r="U235" s="95"/>
      <c r="V235" s="95"/>
      <c r="W235" s="95"/>
      <c r="X235" s="95"/>
      <c r="Y235" s="93">
        <v>6</v>
      </c>
      <c r="Z235" s="93"/>
      <c r="AA235" s="93"/>
      <c r="AB235" s="93"/>
      <c r="AC235" s="93"/>
      <c r="AD235" s="93"/>
      <c r="AE235" s="93"/>
      <c r="AF235" s="93"/>
      <c r="AG235" s="93"/>
      <c r="AH235" s="95">
        <v>2.6794685720665401E-5</v>
      </c>
      <c r="AI235" s="95"/>
      <c r="AJ235" s="95"/>
      <c r="AK235" s="95"/>
      <c r="AL235" s="95"/>
      <c r="AM235" s="95"/>
    </row>
    <row r="236" spans="2:39" s="1" customFormat="1" ht="12.2" customHeight="1" x14ac:dyDescent="0.15">
      <c r="B236" s="97" t="s">
        <v>1145</v>
      </c>
      <c r="C236" s="97"/>
      <c r="D236" s="97"/>
      <c r="E236" s="97"/>
      <c r="F236" s="102">
        <v>78706440.900000006</v>
      </c>
      <c r="G236" s="102"/>
      <c r="H236" s="102"/>
      <c r="I236" s="102"/>
      <c r="J236" s="102"/>
      <c r="K236" s="102"/>
      <c r="L236" s="102"/>
      <c r="M236" s="102"/>
      <c r="N236" s="102"/>
      <c r="O236" s="102"/>
      <c r="P236" s="95">
        <v>5.1615292196650203E-3</v>
      </c>
      <c r="Q236" s="95"/>
      <c r="R236" s="95"/>
      <c r="S236" s="95"/>
      <c r="T236" s="95"/>
      <c r="U236" s="95"/>
      <c r="V236" s="95"/>
      <c r="W236" s="95"/>
      <c r="X236" s="95"/>
      <c r="Y236" s="93">
        <v>1038</v>
      </c>
      <c r="Z236" s="93"/>
      <c r="AA236" s="93"/>
      <c r="AB236" s="93"/>
      <c r="AC236" s="93"/>
      <c r="AD236" s="93"/>
      <c r="AE236" s="93"/>
      <c r="AF236" s="93"/>
      <c r="AG236" s="93"/>
      <c r="AH236" s="95">
        <v>4.6354806296751098E-3</v>
      </c>
      <c r="AI236" s="95"/>
      <c r="AJ236" s="95"/>
      <c r="AK236" s="95"/>
      <c r="AL236" s="95"/>
      <c r="AM236" s="95"/>
    </row>
    <row r="237" spans="2:39" s="1" customFormat="1" ht="12.2" customHeight="1" x14ac:dyDescent="0.15">
      <c r="B237" s="97" t="s">
        <v>1146</v>
      </c>
      <c r="C237" s="97"/>
      <c r="D237" s="97"/>
      <c r="E237" s="97"/>
      <c r="F237" s="102">
        <v>257919089.52000001</v>
      </c>
      <c r="G237" s="102"/>
      <c r="H237" s="102"/>
      <c r="I237" s="102"/>
      <c r="J237" s="102"/>
      <c r="K237" s="102"/>
      <c r="L237" s="102"/>
      <c r="M237" s="102"/>
      <c r="N237" s="102"/>
      <c r="O237" s="102"/>
      <c r="P237" s="95">
        <v>1.6914205516652601E-2</v>
      </c>
      <c r="Q237" s="95"/>
      <c r="R237" s="95"/>
      <c r="S237" s="95"/>
      <c r="T237" s="95"/>
      <c r="U237" s="95"/>
      <c r="V237" s="95"/>
      <c r="W237" s="95"/>
      <c r="X237" s="95"/>
      <c r="Y237" s="93">
        <v>2719</v>
      </c>
      <c r="Z237" s="93"/>
      <c r="AA237" s="93"/>
      <c r="AB237" s="93"/>
      <c r="AC237" s="93"/>
      <c r="AD237" s="93"/>
      <c r="AE237" s="93"/>
      <c r="AF237" s="93"/>
      <c r="AG237" s="93"/>
      <c r="AH237" s="95">
        <v>1.2142458412414899E-2</v>
      </c>
      <c r="AI237" s="95"/>
      <c r="AJ237" s="95"/>
      <c r="AK237" s="95"/>
      <c r="AL237" s="95"/>
      <c r="AM237" s="95"/>
    </row>
    <row r="238" spans="2:39" s="1" customFormat="1" ht="12.2" customHeight="1" x14ac:dyDescent="0.15">
      <c r="B238" s="97" t="s">
        <v>1147</v>
      </c>
      <c r="C238" s="97"/>
      <c r="D238" s="97"/>
      <c r="E238" s="97"/>
      <c r="F238" s="102">
        <v>22426246.149999999</v>
      </c>
      <c r="G238" s="102"/>
      <c r="H238" s="102"/>
      <c r="I238" s="102"/>
      <c r="J238" s="102"/>
      <c r="K238" s="102"/>
      <c r="L238" s="102"/>
      <c r="M238" s="102"/>
      <c r="N238" s="102"/>
      <c r="O238" s="102"/>
      <c r="P238" s="95">
        <v>1.47070206030146E-3</v>
      </c>
      <c r="Q238" s="95"/>
      <c r="R238" s="95"/>
      <c r="S238" s="95"/>
      <c r="T238" s="95"/>
      <c r="U238" s="95"/>
      <c r="V238" s="95"/>
      <c r="W238" s="95"/>
      <c r="X238" s="95"/>
      <c r="Y238" s="93">
        <v>198</v>
      </c>
      <c r="Z238" s="93"/>
      <c r="AA238" s="93"/>
      <c r="AB238" s="93"/>
      <c r="AC238" s="93"/>
      <c r="AD238" s="93"/>
      <c r="AE238" s="93"/>
      <c r="AF238" s="93"/>
      <c r="AG238" s="93"/>
      <c r="AH238" s="95">
        <v>8.84224628781958E-4</v>
      </c>
      <c r="AI238" s="95"/>
      <c r="AJ238" s="95"/>
      <c r="AK238" s="95"/>
      <c r="AL238" s="95"/>
      <c r="AM238" s="95"/>
    </row>
    <row r="239" spans="2:39" s="1" customFormat="1" ht="12.2" customHeight="1" x14ac:dyDescent="0.15">
      <c r="B239" s="97" t="s">
        <v>1148</v>
      </c>
      <c r="C239" s="97"/>
      <c r="D239" s="97"/>
      <c r="E239" s="97"/>
      <c r="F239" s="102">
        <v>13817913.939999999</v>
      </c>
      <c r="G239" s="102"/>
      <c r="H239" s="102"/>
      <c r="I239" s="102"/>
      <c r="J239" s="102"/>
      <c r="K239" s="102"/>
      <c r="L239" s="102"/>
      <c r="M239" s="102"/>
      <c r="N239" s="102"/>
      <c r="O239" s="102"/>
      <c r="P239" s="95">
        <v>9.0617191859486803E-4</v>
      </c>
      <c r="Q239" s="95"/>
      <c r="R239" s="95"/>
      <c r="S239" s="95"/>
      <c r="T239" s="95"/>
      <c r="U239" s="95"/>
      <c r="V239" s="95"/>
      <c r="W239" s="95"/>
      <c r="X239" s="95"/>
      <c r="Y239" s="93">
        <v>79</v>
      </c>
      <c r="Z239" s="93"/>
      <c r="AA239" s="93"/>
      <c r="AB239" s="93"/>
      <c r="AC239" s="93"/>
      <c r="AD239" s="93"/>
      <c r="AE239" s="93"/>
      <c r="AF239" s="93"/>
      <c r="AG239" s="93"/>
      <c r="AH239" s="95">
        <v>3.5279669532209401E-4</v>
      </c>
      <c r="AI239" s="95"/>
      <c r="AJ239" s="95"/>
      <c r="AK239" s="95"/>
      <c r="AL239" s="95"/>
      <c r="AM239" s="95"/>
    </row>
    <row r="240" spans="2:39" s="1" customFormat="1" ht="12.2" customHeight="1" x14ac:dyDescent="0.15">
      <c r="B240" s="97" t="s">
        <v>1149</v>
      </c>
      <c r="C240" s="97"/>
      <c r="D240" s="97"/>
      <c r="E240" s="97"/>
      <c r="F240" s="102">
        <v>115956.08</v>
      </c>
      <c r="G240" s="102"/>
      <c r="H240" s="102"/>
      <c r="I240" s="102"/>
      <c r="J240" s="102"/>
      <c r="K240" s="102"/>
      <c r="L240" s="102"/>
      <c r="M240" s="102"/>
      <c r="N240" s="102"/>
      <c r="O240" s="102"/>
      <c r="P240" s="95">
        <v>7.6043420115800704E-6</v>
      </c>
      <c r="Q240" s="95"/>
      <c r="R240" s="95"/>
      <c r="S240" s="95"/>
      <c r="T240" s="95"/>
      <c r="U240" s="95"/>
      <c r="V240" s="95"/>
      <c r="W240" s="95"/>
      <c r="X240" s="95"/>
      <c r="Y240" s="93">
        <v>2</v>
      </c>
      <c r="Z240" s="93"/>
      <c r="AA240" s="93"/>
      <c r="AB240" s="93"/>
      <c r="AC240" s="93"/>
      <c r="AD240" s="93"/>
      <c r="AE240" s="93"/>
      <c r="AF240" s="93"/>
      <c r="AG240" s="93"/>
      <c r="AH240" s="95">
        <v>8.9315619068884705E-6</v>
      </c>
      <c r="AI240" s="95"/>
      <c r="AJ240" s="95"/>
      <c r="AK240" s="95"/>
      <c r="AL240" s="95"/>
      <c r="AM240" s="95"/>
    </row>
    <row r="241" spans="2:41" s="1" customFormat="1" ht="12.2" customHeight="1" x14ac:dyDescent="0.15">
      <c r="B241" s="97" t="s">
        <v>1150</v>
      </c>
      <c r="C241" s="97"/>
      <c r="D241" s="97"/>
      <c r="E241" s="97"/>
      <c r="F241" s="102">
        <v>12779027451.5301</v>
      </c>
      <c r="G241" s="102"/>
      <c r="H241" s="102"/>
      <c r="I241" s="102"/>
      <c r="J241" s="102"/>
      <c r="K241" s="102"/>
      <c r="L241" s="102"/>
      <c r="M241" s="102"/>
      <c r="N241" s="102"/>
      <c r="O241" s="102"/>
      <c r="P241" s="95">
        <v>0.83804225976598701</v>
      </c>
      <c r="Q241" s="95"/>
      <c r="R241" s="95"/>
      <c r="S241" s="95"/>
      <c r="T241" s="95"/>
      <c r="U241" s="95"/>
      <c r="V241" s="95"/>
      <c r="W241" s="95"/>
      <c r="X241" s="95"/>
      <c r="Y241" s="93">
        <v>186658</v>
      </c>
      <c r="Z241" s="93"/>
      <c r="AA241" s="93"/>
      <c r="AB241" s="93"/>
      <c r="AC241" s="93"/>
      <c r="AD241" s="93"/>
      <c r="AE241" s="93"/>
      <c r="AF241" s="93"/>
      <c r="AG241" s="93"/>
      <c r="AH241" s="95">
        <v>0.83357374120799399</v>
      </c>
      <c r="AI241" s="95"/>
      <c r="AJ241" s="95"/>
      <c r="AK241" s="95"/>
      <c r="AL241" s="95"/>
      <c r="AM241" s="95"/>
    </row>
    <row r="242" spans="2:41" s="1" customFormat="1" ht="12.75" customHeight="1" x14ac:dyDescent="0.15">
      <c r="B242" s="100"/>
      <c r="C242" s="100"/>
      <c r="D242" s="100"/>
      <c r="E242" s="100"/>
      <c r="F242" s="103">
        <v>15248667119.840099</v>
      </c>
      <c r="G242" s="103"/>
      <c r="H242" s="103"/>
      <c r="I242" s="103"/>
      <c r="J242" s="103"/>
      <c r="K242" s="103"/>
      <c r="L242" s="103"/>
      <c r="M242" s="103"/>
      <c r="N242" s="103"/>
      <c r="O242" s="103"/>
      <c r="P242" s="96">
        <v>1</v>
      </c>
      <c r="Q242" s="96"/>
      <c r="R242" s="96"/>
      <c r="S242" s="96"/>
      <c r="T242" s="96"/>
      <c r="U242" s="96"/>
      <c r="V242" s="96"/>
      <c r="W242" s="96"/>
      <c r="X242" s="96"/>
      <c r="Y242" s="94">
        <v>223925</v>
      </c>
      <c r="Z242" s="94"/>
      <c r="AA242" s="94"/>
      <c r="AB242" s="94"/>
      <c r="AC242" s="94"/>
      <c r="AD242" s="94"/>
      <c r="AE242" s="94"/>
      <c r="AF242" s="94"/>
      <c r="AG242" s="94"/>
      <c r="AH242" s="96">
        <v>1</v>
      </c>
      <c r="AI242" s="96"/>
      <c r="AJ242" s="96"/>
      <c r="AK242" s="96"/>
      <c r="AL242" s="96"/>
      <c r="AM242" s="96"/>
    </row>
    <row r="243" spans="2:41" s="1" customFormat="1" ht="9" customHeight="1" x14ac:dyDescent="0.15"/>
    <row r="244" spans="2:41" s="1" customFormat="1" ht="19.149999999999999" customHeight="1" x14ac:dyDescent="0.15">
      <c r="B244" s="73" t="s">
        <v>1194</v>
      </c>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row>
    <row r="245" spans="2:41" s="1" customFormat="1" ht="7.9" customHeight="1" x14ac:dyDescent="0.15"/>
    <row r="246" spans="2:41" s="1" customFormat="1" ht="12.2" customHeight="1" x14ac:dyDescent="0.15">
      <c r="B246" s="100"/>
      <c r="C246" s="100"/>
      <c r="D246" s="100"/>
      <c r="E246" s="71" t="s">
        <v>1061</v>
      </c>
      <c r="F246" s="71"/>
      <c r="G246" s="71"/>
      <c r="H246" s="71"/>
      <c r="I246" s="71"/>
      <c r="J246" s="71"/>
      <c r="K246" s="71"/>
      <c r="L246" s="71"/>
      <c r="M246" s="71"/>
      <c r="N246" s="71"/>
      <c r="O246" s="71" t="s">
        <v>1062</v>
      </c>
      <c r="P246" s="71"/>
      <c r="Q246" s="71"/>
      <c r="R246" s="71"/>
      <c r="S246" s="71"/>
      <c r="T246" s="71"/>
      <c r="U246" s="71"/>
      <c r="V246" s="71"/>
      <c r="W246" s="71"/>
      <c r="X246" s="71" t="s">
        <v>1063</v>
      </c>
      <c r="Y246" s="71"/>
      <c r="Z246" s="71"/>
      <c r="AA246" s="71"/>
      <c r="AB246" s="71"/>
      <c r="AC246" s="71"/>
      <c r="AD246" s="71"/>
      <c r="AE246" s="71"/>
      <c r="AF246" s="71"/>
      <c r="AG246" s="71" t="s">
        <v>1062</v>
      </c>
      <c r="AH246" s="71"/>
      <c r="AI246" s="71"/>
      <c r="AJ246" s="71"/>
      <c r="AK246" s="71"/>
      <c r="AL246" s="71"/>
      <c r="AM246" s="71"/>
    </row>
    <row r="247" spans="2:41" s="1" customFormat="1" ht="12.2" customHeight="1" x14ac:dyDescent="0.15">
      <c r="B247" s="97" t="s">
        <v>1151</v>
      </c>
      <c r="C247" s="97"/>
      <c r="D247" s="97"/>
      <c r="E247" s="102">
        <v>15248553269.730101</v>
      </c>
      <c r="F247" s="102"/>
      <c r="G247" s="102"/>
      <c r="H247" s="102"/>
      <c r="I247" s="102"/>
      <c r="J247" s="102"/>
      <c r="K247" s="102"/>
      <c r="L247" s="102"/>
      <c r="M247" s="102"/>
      <c r="N247" s="102"/>
      <c r="O247" s="95">
        <v>0.99999253376645303</v>
      </c>
      <c r="P247" s="95"/>
      <c r="Q247" s="95"/>
      <c r="R247" s="95"/>
      <c r="S247" s="95"/>
      <c r="T247" s="95"/>
      <c r="U247" s="95"/>
      <c r="V247" s="95"/>
      <c r="W247" s="95"/>
      <c r="X247" s="93">
        <v>223914</v>
      </c>
      <c r="Y247" s="93"/>
      <c r="Z247" s="93"/>
      <c r="AA247" s="93"/>
      <c r="AB247" s="93"/>
      <c r="AC247" s="93"/>
      <c r="AD247" s="93"/>
      <c r="AE247" s="93"/>
      <c r="AF247" s="93"/>
      <c r="AG247" s="95">
        <v>0.99995087640951197</v>
      </c>
      <c r="AH247" s="95"/>
      <c r="AI247" s="95"/>
      <c r="AJ247" s="95"/>
      <c r="AK247" s="95"/>
      <c r="AL247" s="95"/>
      <c r="AM247" s="95"/>
    </row>
    <row r="248" spans="2:41" s="1" customFormat="1" ht="12.2" customHeight="1" x14ac:dyDescent="0.15">
      <c r="B248" s="97" t="s">
        <v>1152</v>
      </c>
      <c r="C248" s="97"/>
      <c r="D248" s="97"/>
      <c r="E248" s="102">
        <v>113850.11</v>
      </c>
      <c r="F248" s="102"/>
      <c r="G248" s="102"/>
      <c r="H248" s="102"/>
      <c r="I248" s="102"/>
      <c r="J248" s="102"/>
      <c r="K248" s="102"/>
      <c r="L248" s="102"/>
      <c r="M248" s="102"/>
      <c r="N248" s="102"/>
      <c r="O248" s="95">
        <v>7.4662335471845198E-6</v>
      </c>
      <c r="P248" s="95"/>
      <c r="Q248" s="95"/>
      <c r="R248" s="95"/>
      <c r="S248" s="95"/>
      <c r="T248" s="95"/>
      <c r="U248" s="95"/>
      <c r="V248" s="95"/>
      <c r="W248" s="95"/>
      <c r="X248" s="93">
        <v>11</v>
      </c>
      <c r="Y248" s="93"/>
      <c r="Z248" s="93"/>
      <c r="AA248" s="93"/>
      <c r="AB248" s="93"/>
      <c r="AC248" s="93"/>
      <c r="AD248" s="93"/>
      <c r="AE248" s="93"/>
      <c r="AF248" s="93"/>
      <c r="AG248" s="95">
        <v>4.9123590487886598E-5</v>
      </c>
      <c r="AH248" s="95"/>
      <c r="AI248" s="95"/>
      <c r="AJ248" s="95"/>
      <c r="AK248" s="95"/>
      <c r="AL248" s="95"/>
      <c r="AM248" s="95"/>
    </row>
    <row r="249" spans="2:41" s="1" customFormat="1" ht="12.2" customHeight="1" x14ac:dyDescent="0.15">
      <c r="B249" s="100"/>
      <c r="C249" s="100"/>
      <c r="D249" s="100"/>
      <c r="E249" s="103">
        <v>15248667119.840099</v>
      </c>
      <c r="F249" s="103"/>
      <c r="G249" s="103"/>
      <c r="H249" s="103"/>
      <c r="I249" s="103"/>
      <c r="J249" s="103"/>
      <c r="K249" s="103"/>
      <c r="L249" s="103"/>
      <c r="M249" s="103"/>
      <c r="N249" s="103"/>
      <c r="O249" s="96">
        <v>1</v>
      </c>
      <c r="P249" s="96"/>
      <c r="Q249" s="96"/>
      <c r="R249" s="96"/>
      <c r="S249" s="96"/>
      <c r="T249" s="96"/>
      <c r="U249" s="96"/>
      <c r="V249" s="96"/>
      <c r="W249" s="96"/>
      <c r="X249" s="94">
        <v>223925</v>
      </c>
      <c r="Y249" s="94"/>
      <c r="Z249" s="94"/>
      <c r="AA249" s="94"/>
      <c r="AB249" s="94"/>
      <c r="AC249" s="94"/>
      <c r="AD249" s="94"/>
      <c r="AE249" s="94"/>
      <c r="AF249" s="94"/>
      <c r="AG249" s="96">
        <v>1</v>
      </c>
      <c r="AH249" s="96"/>
      <c r="AI249" s="96"/>
      <c r="AJ249" s="96"/>
      <c r="AK249" s="96"/>
      <c r="AL249" s="96"/>
      <c r="AM249" s="96"/>
    </row>
    <row r="250" spans="2:41" s="1" customFormat="1" ht="17.649999999999999" customHeight="1" x14ac:dyDescent="0.15"/>
    <row r="251" spans="2:41" s="1" customFormat="1" ht="19.149999999999999" customHeight="1" x14ac:dyDescent="0.15">
      <c r="B251" s="73" t="s">
        <v>1195</v>
      </c>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row>
    <row r="252" spans="2:41" s="1" customFormat="1" ht="6.95" customHeight="1" x14ac:dyDescent="0.15"/>
    <row r="253" spans="2:41" s="1" customFormat="1" ht="13.35" customHeight="1" x14ac:dyDescent="0.15">
      <c r="B253" s="100"/>
      <c r="C253" s="100"/>
      <c r="D253" s="71" t="s">
        <v>1061</v>
      </c>
      <c r="E253" s="71"/>
      <c r="F253" s="71"/>
      <c r="G253" s="71"/>
      <c r="H253" s="71"/>
      <c r="I253" s="71"/>
      <c r="J253" s="71"/>
      <c r="K253" s="71"/>
      <c r="L253" s="71"/>
      <c r="M253" s="71"/>
      <c r="N253" s="71" t="s">
        <v>1062</v>
      </c>
      <c r="O253" s="71"/>
      <c r="P253" s="71"/>
      <c r="Q253" s="71"/>
      <c r="R253" s="71"/>
      <c r="S253" s="71"/>
      <c r="T253" s="71"/>
      <c r="U253" s="71"/>
      <c r="V253" s="71"/>
      <c r="W253" s="71" t="s">
        <v>1063</v>
      </c>
      <c r="X253" s="71"/>
      <c r="Y253" s="71"/>
      <c r="Z253" s="71"/>
      <c r="AA253" s="71"/>
      <c r="AB253" s="71"/>
      <c r="AC253" s="71"/>
      <c r="AD253" s="71"/>
      <c r="AE253" s="71" t="s">
        <v>1062</v>
      </c>
      <c r="AF253" s="71"/>
      <c r="AG253" s="71"/>
      <c r="AH253" s="71"/>
      <c r="AI253" s="71"/>
      <c r="AJ253" s="71"/>
      <c r="AK253" s="71"/>
      <c r="AL253" s="71"/>
    </row>
    <row r="254" spans="2:41" s="1" customFormat="1" ht="12.2" customHeight="1" x14ac:dyDescent="0.15">
      <c r="B254" s="97" t="s">
        <v>1153</v>
      </c>
      <c r="C254" s="97"/>
      <c r="D254" s="102">
        <v>14436602126.8601</v>
      </c>
      <c r="E254" s="102"/>
      <c r="F254" s="102"/>
      <c r="G254" s="102"/>
      <c r="H254" s="102"/>
      <c r="I254" s="102"/>
      <c r="J254" s="102"/>
      <c r="K254" s="102"/>
      <c r="L254" s="102"/>
      <c r="M254" s="102"/>
      <c r="N254" s="95">
        <v>0.94674518194948198</v>
      </c>
      <c r="O254" s="95"/>
      <c r="P254" s="95"/>
      <c r="Q254" s="95"/>
      <c r="R254" s="95"/>
      <c r="S254" s="95"/>
      <c r="T254" s="95"/>
      <c r="U254" s="95"/>
      <c r="V254" s="95"/>
      <c r="W254" s="93">
        <v>215997</v>
      </c>
      <c r="X254" s="93"/>
      <c r="Y254" s="93"/>
      <c r="Z254" s="93"/>
      <c r="AA254" s="93"/>
      <c r="AB254" s="93"/>
      <c r="AC254" s="93"/>
      <c r="AD254" s="93"/>
      <c r="AE254" s="95">
        <v>0.964595288601094</v>
      </c>
      <c r="AF254" s="95"/>
      <c r="AG254" s="95"/>
      <c r="AH254" s="95"/>
      <c r="AI254" s="95"/>
      <c r="AJ254" s="95"/>
      <c r="AK254" s="95"/>
      <c r="AL254" s="95"/>
    </row>
    <row r="255" spans="2:41" s="1" customFormat="1" ht="12.2" customHeight="1" x14ac:dyDescent="0.15">
      <c r="B255" s="97" t="s">
        <v>1154</v>
      </c>
      <c r="C255" s="97"/>
      <c r="D255" s="102">
        <v>671114458.96000004</v>
      </c>
      <c r="E255" s="102"/>
      <c r="F255" s="102"/>
      <c r="G255" s="102"/>
      <c r="H255" s="102"/>
      <c r="I255" s="102"/>
      <c r="J255" s="102"/>
      <c r="K255" s="102"/>
      <c r="L255" s="102"/>
      <c r="M255" s="102"/>
      <c r="N255" s="95">
        <v>4.40113521847958E-2</v>
      </c>
      <c r="O255" s="95"/>
      <c r="P255" s="95"/>
      <c r="Q255" s="95"/>
      <c r="R255" s="95"/>
      <c r="S255" s="95"/>
      <c r="T255" s="95"/>
      <c r="U255" s="95"/>
      <c r="V255" s="95"/>
      <c r="W255" s="93">
        <v>4449</v>
      </c>
      <c r="X255" s="93"/>
      <c r="Y255" s="93"/>
      <c r="Z255" s="93"/>
      <c r="AA255" s="93"/>
      <c r="AB255" s="93"/>
      <c r="AC255" s="93"/>
      <c r="AD255" s="93"/>
      <c r="AE255" s="95">
        <v>1.98682594618734E-2</v>
      </c>
      <c r="AF255" s="95"/>
      <c r="AG255" s="95"/>
      <c r="AH255" s="95"/>
      <c r="AI255" s="95"/>
      <c r="AJ255" s="95"/>
      <c r="AK255" s="95"/>
      <c r="AL255" s="95"/>
    </row>
    <row r="256" spans="2:41" s="1" customFormat="1" ht="12.2" customHeight="1" x14ac:dyDescent="0.15">
      <c r="B256" s="97" t="s">
        <v>1155</v>
      </c>
      <c r="C256" s="97"/>
      <c r="D256" s="102">
        <v>140950534.02000001</v>
      </c>
      <c r="E256" s="102"/>
      <c r="F256" s="102"/>
      <c r="G256" s="102"/>
      <c r="H256" s="102"/>
      <c r="I256" s="102"/>
      <c r="J256" s="102"/>
      <c r="K256" s="102"/>
      <c r="L256" s="102"/>
      <c r="M256" s="102"/>
      <c r="N256" s="95">
        <v>9.2434658657220108E-3</v>
      </c>
      <c r="O256" s="95"/>
      <c r="P256" s="95"/>
      <c r="Q256" s="95"/>
      <c r="R256" s="95"/>
      <c r="S256" s="95"/>
      <c r="T256" s="95"/>
      <c r="U256" s="95"/>
      <c r="V256" s="95"/>
      <c r="W256" s="93">
        <v>3479</v>
      </c>
      <c r="X256" s="93"/>
      <c r="Y256" s="93"/>
      <c r="Z256" s="93"/>
      <c r="AA256" s="93"/>
      <c r="AB256" s="93"/>
      <c r="AC256" s="93"/>
      <c r="AD256" s="93"/>
      <c r="AE256" s="95">
        <v>1.55364519370325E-2</v>
      </c>
      <c r="AF256" s="95"/>
      <c r="AG256" s="95"/>
      <c r="AH256" s="95"/>
      <c r="AI256" s="95"/>
      <c r="AJ256" s="95"/>
      <c r="AK256" s="95"/>
      <c r="AL256" s="95"/>
    </row>
    <row r="257" spans="2:41" s="1" customFormat="1" ht="12.2" customHeight="1" x14ac:dyDescent="0.15">
      <c r="B257" s="100"/>
      <c r="C257" s="100"/>
      <c r="D257" s="103">
        <v>15248667119.840099</v>
      </c>
      <c r="E257" s="103"/>
      <c r="F257" s="103"/>
      <c r="G257" s="103"/>
      <c r="H257" s="103"/>
      <c r="I257" s="103"/>
      <c r="J257" s="103"/>
      <c r="K257" s="103"/>
      <c r="L257" s="103"/>
      <c r="M257" s="103"/>
      <c r="N257" s="96">
        <v>1</v>
      </c>
      <c r="O257" s="96"/>
      <c r="P257" s="96"/>
      <c r="Q257" s="96"/>
      <c r="R257" s="96"/>
      <c r="S257" s="96"/>
      <c r="T257" s="96"/>
      <c r="U257" s="96"/>
      <c r="V257" s="96"/>
      <c r="W257" s="94">
        <v>223925</v>
      </c>
      <c r="X257" s="94"/>
      <c r="Y257" s="94"/>
      <c r="Z257" s="94"/>
      <c r="AA257" s="94"/>
      <c r="AB257" s="94"/>
      <c r="AC257" s="94"/>
      <c r="AD257" s="94"/>
      <c r="AE257" s="96">
        <v>1</v>
      </c>
      <c r="AF257" s="96"/>
      <c r="AG257" s="96"/>
      <c r="AH257" s="96"/>
      <c r="AI257" s="96"/>
      <c r="AJ257" s="96"/>
      <c r="AK257" s="96"/>
      <c r="AL257" s="96"/>
    </row>
    <row r="258" spans="2:41" s="1" customFormat="1" ht="9" customHeight="1" x14ac:dyDescent="0.15"/>
    <row r="259" spans="2:41" s="1" customFormat="1" ht="19.149999999999999" customHeight="1" x14ac:dyDescent="0.15">
      <c r="B259" s="73" t="s">
        <v>1196</v>
      </c>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row>
    <row r="260" spans="2:41" s="1" customFormat="1" ht="7.9" customHeight="1" x14ac:dyDescent="0.15"/>
    <row r="261" spans="2:41" s="1" customFormat="1" ht="12.75" customHeight="1" x14ac:dyDescent="0.15">
      <c r="B261" s="37"/>
      <c r="C261" s="71" t="s">
        <v>1061</v>
      </c>
      <c r="D261" s="71"/>
      <c r="E261" s="71"/>
      <c r="F261" s="71"/>
      <c r="G261" s="71"/>
      <c r="H261" s="71"/>
      <c r="I261" s="71"/>
      <c r="J261" s="71"/>
      <c r="K261" s="71"/>
      <c r="L261" s="71"/>
      <c r="M261" s="71" t="s">
        <v>1062</v>
      </c>
      <c r="N261" s="71"/>
      <c r="O261" s="71"/>
      <c r="P261" s="71"/>
      <c r="Q261" s="71"/>
      <c r="R261" s="71"/>
      <c r="S261" s="71"/>
      <c r="T261" s="71"/>
      <c r="U261" s="71"/>
      <c r="V261" s="71" t="s">
        <v>1063</v>
      </c>
      <c r="W261" s="71"/>
      <c r="X261" s="71"/>
      <c r="Y261" s="71"/>
      <c r="Z261" s="71"/>
      <c r="AA261" s="71"/>
      <c r="AB261" s="71"/>
      <c r="AC261" s="71"/>
      <c r="AD261" s="71" t="s">
        <v>1062</v>
      </c>
      <c r="AE261" s="71"/>
      <c r="AF261" s="71"/>
      <c r="AG261" s="71"/>
      <c r="AH261" s="71"/>
      <c r="AI261" s="71"/>
      <c r="AJ261" s="71"/>
      <c r="AK261" s="71"/>
      <c r="AL261" s="71"/>
    </row>
    <row r="262" spans="2:41" s="1" customFormat="1" ht="11.1" customHeight="1" x14ac:dyDescent="0.15">
      <c r="B262" s="12" t="s">
        <v>91</v>
      </c>
      <c r="C262" s="102">
        <v>9807242.6500000097</v>
      </c>
      <c r="D262" s="102"/>
      <c r="E262" s="102"/>
      <c r="F262" s="102"/>
      <c r="G262" s="102"/>
      <c r="H262" s="102"/>
      <c r="I262" s="102"/>
      <c r="J262" s="102"/>
      <c r="K262" s="102"/>
      <c r="L262" s="102"/>
      <c r="M262" s="95">
        <v>6.4315409162810295E-4</v>
      </c>
      <c r="N262" s="95"/>
      <c r="O262" s="95"/>
      <c r="P262" s="95"/>
      <c r="Q262" s="95"/>
      <c r="R262" s="95"/>
      <c r="S262" s="95"/>
      <c r="T262" s="95"/>
      <c r="U262" s="95"/>
      <c r="V262" s="93">
        <v>959</v>
      </c>
      <c r="W262" s="93"/>
      <c r="X262" s="93"/>
      <c r="Y262" s="93"/>
      <c r="Z262" s="93"/>
      <c r="AA262" s="93"/>
      <c r="AB262" s="93"/>
      <c r="AC262" s="93"/>
      <c r="AD262" s="95">
        <v>4.2826839343530201E-3</v>
      </c>
      <c r="AE262" s="95"/>
      <c r="AF262" s="95"/>
      <c r="AG262" s="95"/>
      <c r="AH262" s="95"/>
      <c r="AI262" s="95"/>
      <c r="AJ262" s="95"/>
      <c r="AK262" s="95"/>
      <c r="AL262" s="95"/>
    </row>
    <row r="263" spans="2:41" s="1" customFormat="1" ht="11.1" customHeight="1" x14ac:dyDescent="0.15">
      <c r="B263" s="12" t="s">
        <v>1156</v>
      </c>
      <c r="C263" s="102">
        <v>968277949.40999103</v>
      </c>
      <c r="D263" s="102"/>
      <c r="E263" s="102"/>
      <c r="F263" s="102"/>
      <c r="G263" s="102"/>
      <c r="H263" s="102"/>
      <c r="I263" s="102"/>
      <c r="J263" s="102"/>
      <c r="K263" s="102"/>
      <c r="L263" s="102"/>
      <c r="M263" s="95">
        <v>6.3499185981322204E-2</v>
      </c>
      <c r="N263" s="95"/>
      <c r="O263" s="95"/>
      <c r="P263" s="95"/>
      <c r="Q263" s="95"/>
      <c r="R263" s="95"/>
      <c r="S263" s="95"/>
      <c r="T263" s="95"/>
      <c r="U263" s="95"/>
      <c r="V263" s="93">
        <v>22365</v>
      </c>
      <c r="W263" s="93"/>
      <c r="X263" s="93"/>
      <c r="Y263" s="93"/>
      <c r="Z263" s="93"/>
      <c r="AA263" s="93"/>
      <c r="AB263" s="93"/>
      <c r="AC263" s="93"/>
      <c r="AD263" s="95">
        <v>9.9877191023780301E-2</v>
      </c>
      <c r="AE263" s="95"/>
      <c r="AF263" s="95"/>
      <c r="AG263" s="95"/>
      <c r="AH263" s="95"/>
      <c r="AI263" s="95"/>
      <c r="AJ263" s="95"/>
      <c r="AK263" s="95"/>
      <c r="AL263" s="95"/>
    </row>
    <row r="264" spans="2:41" s="1" customFormat="1" ht="11.1" customHeight="1" x14ac:dyDescent="0.15">
      <c r="B264" s="12" t="s">
        <v>1157</v>
      </c>
      <c r="C264" s="102">
        <v>1023142332.21</v>
      </c>
      <c r="D264" s="102"/>
      <c r="E264" s="102"/>
      <c r="F264" s="102"/>
      <c r="G264" s="102"/>
      <c r="H264" s="102"/>
      <c r="I264" s="102"/>
      <c r="J264" s="102"/>
      <c r="K264" s="102"/>
      <c r="L264" s="102"/>
      <c r="M264" s="95">
        <v>6.7097164897697306E-2</v>
      </c>
      <c r="N264" s="95"/>
      <c r="O264" s="95"/>
      <c r="P264" s="95"/>
      <c r="Q264" s="95"/>
      <c r="R264" s="95"/>
      <c r="S264" s="95"/>
      <c r="T264" s="95"/>
      <c r="U264" s="95"/>
      <c r="V264" s="93">
        <v>24747</v>
      </c>
      <c r="W264" s="93"/>
      <c r="X264" s="93"/>
      <c r="Y264" s="93"/>
      <c r="Z264" s="93"/>
      <c r="AA264" s="93"/>
      <c r="AB264" s="93"/>
      <c r="AC264" s="93"/>
      <c r="AD264" s="95">
        <v>0.11051468125488401</v>
      </c>
      <c r="AE264" s="95"/>
      <c r="AF264" s="95"/>
      <c r="AG264" s="95"/>
      <c r="AH264" s="95"/>
      <c r="AI264" s="95"/>
      <c r="AJ264" s="95"/>
      <c r="AK264" s="95"/>
      <c r="AL264" s="95"/>
    </row>
    <row r="265" spans="2:41" s="1" customFormat="1" ht="11.1" customHeight="1" x14ac:dyDescent="0.15">
      <c r="B265" s="12" t="s">
        <v>1158</v>
      </c>
      <c r="C265" s="102">
        <v>1248427462.8699999</v>
      </c>
      <c r="D265" s="102"/>
      <c r="E265" s="102"/>
      <c r="F265" s="102"/>
      <c r="G265" s="102"/>
      <c r="H265" s="102"/>
      <c r="I265" s="102"/>
      <c r="J265" s="102"/>
      <c r="K265" s="102"/>
      <c r="L265" s="102"/>
      <c r="M265" s="95">
        <v>8.1871251635212097E-2</v>
      </c>
      <c r="N265" s="95"/>
      <c r="O265" s="95"/>
      <c r="P265" s="95"/>
      <c r="Q265" s="95"/>
      <c r="R265" s="95"/>
      <c r="S265" s="95"/>
      <c r="T265" s="95"/>
      <c r="U265" s="95"/>
      <c r="V265" s="93">
        <v>25747</v>
      </c>
      <c r="W265" s="93"/>
      <c r="X265" s="93"/>
      <c r="Y265" s="93"/>
      <c r="Z265" s="93"/>
      <c r="AA265" s="93"/>
      <c r="AB265" s="93"/>
      <c r="AC265" s="93"/>
      <c r="AD265" s="95">
        <v>0.114980462208329</v>
      </c>
      <c r="AE265" s="95"/>
      <c r="AF265" s="95"/>
      <c r="AG265" s="95"/>
      <c r="AH265" s="95"/>
      <c r="AI265" s="95"/>
      <c r="AJ265" s="95"/>
      <c r="AK265" s="95"/>
      <c r="AL265" s="95"/>
    </row>
    <row r="266" spans="2:41" s="1" customFormat="1" ht="11.1" customHeight="1" x14ac:dyDescent="0.15">
      <c r="B266" s="12" t="s">
        <v>1159</v>
      </c>
      <c r="C266" s="102">
        <v>1489287770.7899899</v>
      </c>
      <c r="D266" s="102"/>
      <c r="E266" s="102"/>
      <c r="F266" s="102"/>
      <c r="G266" s="102"/>
      <c r="H266" s="102"/>
      <c r="I266" s="102"/>
      <c r="J266" s="102"/>
      <c r="K266" s="102"/>
      <c r="L266" s="102"/>
      <c r="M266" s="95">
        <v>9.7666750745203507E-2</v>
      </c>
      <c r="N266" s="95"/>
      <c r="O266" s="95"/>
      <c r="P266" s="95"/>
      <c r="Q266" s="95"/>
      <c r="R266" s="95"/>
      <c r="S266" s="95"/>
      <c r="T266" s="95"/>
      <c r="U266" s="95"/>
      <c r="V266" s="93">
        <v>26253</v>
      </c>
      <c r="W266" s="93"/>
      <c r="X266" s="93"/>
      <c r="Y266" s="93"/>
      <c r="Z266" s="93"/>
      <c r="AA266" s="93"/>
      <c r="AB266" s="93"/>
      <c r="AC266" s="93"/>
      <c r="AD266" s="95">
        <v>0.117240147370771</v>
      </c>
      <c r="AE266" s="95"/>
      <c r="AF266" s="95"/>
      <c r="AG266" s="95"/>
      <c r="AH266" s="95"/>
      <c r="AI266" s="95"/>
      <c r="AJ266" s="95"/>
      <c r="AK266" s="95"/>
      <c r="AL266" s="95"/>
    </row>
    <row r="267" spans="2:41" s="1" customFormat="1" ht="11.1" customHeight="1" x14ac:dyDescent="0.15">
      <c r="B267" s="12" t="s">
        <v>1160</v>
      </c>
      <c r="C267" s="102">
        <v>1597612411.77999</v>
      </c>
      <c r="D267" s="102"/>
      <c r="E267" s="102"/>
      <c r="F267" s="102"/>
      <c r="G267" s="102"/>
      <c r="H267" s="102"/>
      <c r="I267" s="102"/>
      <c r="J267" s="102"/>
      <c r="K267" s="102"/>
      <c r="L267" s="102"/>
      <c r="M267" s="95">
        <v>0.10477062678490399</v>
      </c>
      <c r="N267" s="95"/>
      <c r="O267" s="95"/>
      <c r="P267" s="95"/>
      <c r="Q267" s="95"/>
      <c r="R267" s="95"/>
      <c r="S267" s="95"/>
      <c r="T267" s="95"/>
      <c r="U267" s="95"/>
      <c r="V267" s="93">
        <v>25101</v>
      </c>
      <c r="W267" s="93"/>
      <c r="X267" s="93"/>
      <c r="Y267" s="93"/>
      <c r="Z267" s="93"/>
      <c r="AA267" s="93"/>
      <c r="AB267" s="93"/>
      <c r="AC267" s="93"/>
      <c r="AD267" s="95">
        <v>0.112095567712404</v>
      </c>
      <c r="AE267" s="95"/>
      <c r="AF267" s="95"/>
      <c r="AG267" s="95"/>
      <c r="AH267" s="95"/>
      <c r="AI267" s="95"/>
      <c r="AJ267" s="95"/>
      <c r="AK267" s="95"/>
      <c r="AL267" s="95"/>
    </row>
    <row r="268" spans="2:41" s="1" customFormat="1" ht="11.1" customHeight="1" x14ac:dyDescent="0.15">
      <c r="B268" s="12" t="s">
        <v>1161</v>
      </c>
      <c r="C268" s="102">
        <v>1730985369.27001</v>
      </c>
      <c r="D268" s="102"/>
      <c r="E268" s="102"/>
      <c r="F268" s="102"/>
      <c r="G268" s="102"/>
      <c r="H268" s="102"/>
      <c r="I268" s="102"/>
      <c r="J268" s="102"/>
      <c r="K268" s="102"/>
      <c r="L268" s="102"/>
      <c r="M268" s="95">
        <v>0.113517158953377</v>
      </c>
      <c r="N268" s="95"/>
      <c r="O268" s="95"/>
      <c r="P268" s="95"/>
      <c r="Q268" s="95"/>
      <c r="R268" s="95"/>
      <c r="S268" s="95"/>
      <c r="T268" s="95"/>
      <c r="U268" s="95"/>
      <c r="V268" s="93">
        <v>24173</v>
      </c>
      <c r="W268" s="93"/>
      <c r="X268" s="93"/>
      <c r="Y268" s="93"/>
      <c r="Z268" s="93"/>
      <c r="AA268" s="93"/>
      <c r="AB268" s="93"/>
      <c r="AC268" s="93"/>
      <c r="AD268" s="95">
        <v>0.107951322987607</v>
      </c>
      <c r="AE268" s="95"/>
      <c r="AF268" s="95"/>
      <c r="AG268" s="95"/>
      <c r="AH268" s="95"/>
      <c r="AI268" s="95"/>
      <c r="AJ268" s="95"/>
      <c r="AK268" s="95"/>
      <c r="AL268" s="95"/>
    </row>
    <row r="269" spans="2:41" s="1" customFormat="1" ht="11.1" customHeight="1" x14ac:dyDescent="0.15">
      <c r="B269" s="12" t="s">
        <v>1162</v>
      </c>
      <c r="C269" s="102">
        <v>1870608733.1800001</v>
      </c>
      <c r="D269" s="102"/>
      <c r="E269" s="102"/>
      <c r="F269" s="102"/>
      <c r="G269" s="102"/>
      <c r="H269" s="102"/>
      <c r="I269" s="102"/>
      <c r="J269" s="102"/>
      <c r="K269" s="102"/>
      <c r="L269" s="102"/>
      <c r="M269" s="95">
        <v>0.122673589663857</v>
      </c>
      <c r="N269" s="95"/>
      <c r="O269" s="95"/>
      <c r="P269" s="95"/>
      <c r="Q269" s="95"/>
      <c r="R269" s="95"/>
      <c r="S269" s="95"/>
      <c r="T269" s="95"/>
      <c r="U269" s="95"/>
      <c r="V269" s="93">
        <v>23212</v>
      </c>
      <c r="W269" s="93"/>
      <c r="X269" s="93"/>
      <c r="Y269" s="93"/>
      <c r="Z269" s="93"/>
      <c r="AA269" s="93"/>
      <c r="AB269" s="93"/>
      <c r="AC269" s="93"/>
      <c r="AD269" s="95">
        <v>0.10365970749134799</v>
      </c>
      <c r="AE269" s="95"/>
      <c r="AF269" s="95"/>
      <c r="AG269" s="95"/>
      <c r="AH269" s="95"/>
      <c r="AI269" s="95"/>
      <c r="AJ269" s="95"/>
      <c r="AK269" s="95"/>
      <c r="AL269" s="95"/>
    </row>
    <row r="270" spans="2:41" s="1" customFormat="1" ht="11.1" customHeight="1" x14ac:dyDescent="0.15">
      <c r="B270" s="12" t="s">
        <v>1163</v>
      </c>
      <c r="C270" s="102">
        <v>2047909541.3199999</v>
      </c>
      <c r="D270" s="102"/>
      <c r="E270" s="102"/>
      <c r="F270" s="102"/>
      <c r="G270" s="102"/>
      <c r="H270" s="102"/>
      <c r="I270" s="102"/>
      <c r="J270" s="102"/>
      <c r="K270" s="102"/>
      <c r="L270" s="102"/>
      <c r="M270" s="95">
        <v>0.13430088841374699</v>
      </c>
      <c r="N270" s="95"/>
      <c r="O270" s="95"/>
      <c r="P270" s="95"/>
      <c r="Q270" s="95"/>
      <c r="R270" s="95"/>
      <c r="S270" s="95"/>
      <c r="T270" s="95"/>
      <c r="U270" s="95"/>
      <c r="V270" s="93">
        <v>22366</v>
      </c>
      <c r="W270" s="93"/>
      <c r="X270" s="93"/>
      <c r="Y270" s="93"/>
      <c r="Z270" s="93"/>
      <c r="AA270" s="93"/>
      <c r="AB270" s="93"/>
      <c r="AC270" s="93"/>
      <c r="AD270" s="95">
        <v>9.9881656804733696E-2</v>
      </c>
      <c r="AE270" s="95"/>
      <c r="AF270" s="95"/>
      <c r="AG270" s="95"/>
      <c r="AH270" s="95"/>
      <c r="AI270" s="95"/>
      <c r="AJ270" s="95"/>
      <c r="AK270" s="95"/>
      <c r="AL270" s="95"/>
    </row>
    <row r="271" spans="2:41" s="1" customFormat="1" ht="11.1" customHeight="1" x14ac:dyDescent="0.15">
      <c r="B271" s="12" t="s">
        <v>1164</v>
      </c>
      <c r="C271" s="102">
        <v>1987144189.1499901</v>
      </c>
      <c r="D271" s="102"/>
      <c r="E271" s="102"/>
      <c r="F271" s="102"/>
      <c r="G271" s="102"/>
      <c r="H271" s="102"/>
      <c r="I271" s="102"/>
      <c r="J271" s="102"/>
      <c r="K271" s="102"/>
      <c r="L271" s="102"/>
      <c r="M271" s="95">
        <v>0.130315926863177</v>
      </c>
      <c r="N271" s="95"/>
      <c r="O271" s="95"/>
      <c r="P271" s="95"/>
      <c r="Q271" s="95"/>
      <c r="R271" s="95"/>
      <c r="S271" s="95"/>
      <c r="T271" s="95"/>
      <c r="U271" s="95"/>
      <c r="V271" s="93">
        <v>18444</v>
      </c>
      <c r="W271" s="93"/>
      <c r="X271" s="93"/>
      <c r="Y271" s="93"/>
      <c r="Z271" s="93"/>
      <c r="AA271" s="93"/>
      <c r="AB271" s="93"/>
      <c r="AC271" s="93"/>
      <c r="AD271" s="95">
        <v>8.2366863905325396E-2</v>
      </c>
      <c r="AE271" s="95"/>
      <c r="AF271" s="95"/>
      <c r="AG271" s="95"/>
      <c r="AH271" s="95"/>
      <c r="AI271" s="95"/>
      <c r="AJ271" s="95"/>
      <c r="AK271" s="95"/>
      <c r="AL271" s="95"/>
    </row>
    <row r="272" spans="2:41" s="1" customFormat="1" ht="11.1" customHeight="1" x14ac:dyDescent="0.15">
      <c r="B272" s="12" t="s">
        <v>1165</v>
      </c>
      <c r="C272" s="102">
        <v>923716075.80000103</v>
      </c>
      <c r="D272" s="102"/>
      <c r="E272" s="102"/>
      <c r="F272" s="102"/>
      <c r="G272" s="102"/>
      <c r="H272" s="102"/>
      <c r="I272" s="102"/>
      <c r="J272" s="102"/>
      <c r="K272" s="102"/>
      <c r="L272" s="102"/>
      <c r="M272" s="95">
        <v>6.0576840489760503E-2</v>
      </c>
      <c r="N272" s="95"/>
      <c r="O272" s="95"/>
      <c r="P272" s="95"/>
      <c r="Q272" s="95"/>
      <c r="R272" s="95"/>
      <c r="S272" s="95"/>
      <c r="T272" s="95"/>
      <c r="U272" s="95"/>
      <c r="V272" s="93">
        <v>7064</v>
      </c>
      <c r="W272" s="93"/>
      <c r="X272" s="93"/>
      <c r="Y272" s="93"/>
      <c r="Z272" s="93"/>
      <c r="AA272" s="93"/>
      <c r="AB272" s="93"/>
      <c r="AC272" s="93"/>
      <c r="AD272" s="95">
        <v>3.1546276655130101E-2</v>
      </c>
      <c r="AE272" s="95"/>
      <c r="AF272" s="95"/>
      <c r="AG272" s="95"/>
      <c r="AH272" s="95"/>
      <c r="AI272" s="95"/>
      <c r="AJ272" s="95"/>
      <c r="AK272" s="95"/>
      <c r="AL272" s="95"/>
    </row>
    <row r="273" spans="2:41" s="1" customFormat="1" ht="11.1" customHeight="1" x14ac:dyDescent="0.15">
      <c r="B273" s="12" t="s">
        <v>1166</v>
      </c>
      <c r="C273" s="102">
        <v>71417354.120000005</v>
      </c>
      <c r="D273" s="102"/>
      <c r="E273" s="102"/>
      <c r="F273" s="102"/>
      <c r="G273" s="102"/>
      <c r="H273" s="102"/>
      <c r="I273" s="102"/>
      <c r="J273" s="102"/>
      <c r="K273" s="102"/>
      <c r="L273" s="102"/>
      <c r="M273" s="95">
        <v>4.6835145366298401E-3</v>
      </c>
      <c r="N273" s="95"/>
      <c r="O273" s="95"/>
      <c r="P273" s="95"/>
      <c r="Q273" s="95"/>
      <c r="R273" s="95"/>
      <c r="S273" s="95"/>
      <c r="T273" s="95"/>
      <c r="U273" s="95"/>
      <c r="V273" s="93">
        <v>760</v>
      </c>
      <c r="W273" s="93"/>
      <c r="X273" s="93"/>
      <c r="Y273" s="93"/>
      <c r="Z273" s="93"/>
      <c r="AA273" s="93"/>
      <c r="AB273" s="93"/>
      <c r="AC273" s="93"/>
      <c r="AD273" s="95">
        <v>3.3939935246176198E-3</v>
      </c>
      <c r="AE273" s="95"/>
      <c r="AF273" s="95"/>
      <c r="AG273" s="95"/>
      <c r="AH273" s="95"/>
      <c r="AI273" s="95"/>
      <c r="AJ273" s="95"/>
      <c r="AK273" s="95"/>
      <c r="AL273" s="95"/>
    </row>
    <row r="274" spans="2:41" s="1" customFormat="1" ht="11.1" customHeight="1" x14ac:dyDescent="0.15">
      <c r="B274" s="12" t="s">
        <v>1167</v>
      </c>
      <c r="C274" s="102">
        <v>34899174.439999998</v>
      </c>
      <c r="D274" s="102"/>
      <c r="E274" s="102"/>
      <c r="F274" s="102"/>
      <c r="G274" s="102"/>
      <c r="H274" s="102"/>
      <c r="I274" s="102"/>
      <c r="J274" s="102"/>
      <c r="K274" s="102"/>
      <c r="L274" s="102"/>
      <c r="M274" s="95">
        <v>2.2886704894090602E-3</v>
      </c>
      <c r="N274" s="95"/>
      <c r="O274" s="95"/>
      <c r="P274" s="95"/>
      <c r="Q274" s="95"/>
      <c r="R274" s="95"/>
      <c r="S274" s="95"/>
      <c r="T274" s="95"/>
      <c r="U274" s="95"/>
      <c r="V274" s="93">
        <v>409</v>
      </c>
      <c r="W274" s="93"/>
      <c r="X274" s="93"/>
      <c r="Y274" s="93"/>
      <c r="Z274" s="93"/>
      <c r="AA274" s="93"/>
      <c r="AB274" s="93"/>
      <c r="AC274" s="93"/>
      <c r="AD274" s="95">
        <v>1.8265044099586901E-3</v>
      </c>
      <c r="AE274" s="95"/>
      <c r="AF274" s="95"/>
      <c r="AG274" s="95"/>
      <c r="AH274" s="95"/>
      <c r="AI274" s="95"/>
      <c r="AJ274" s="95"/>
      <c r="AK274" s="95"/>
      <c r="AL274" s="95"/>
    </row>
    <row r="275" spans="2:41" s="1" customFormat="1" ht="11.1" customHeight="1" x14ac:dyDescent="0.15">
      <c r="B275" s="12" t="s">
        <v>1168</v>
      </c>
      <c r="C275" s="102">
        <v>245431512.84999999</v>
      </c>
      <c r="D275" s="102"/>
      <c r="E275" s="102"/>
      <c r="F275" s="102"/>
      <c r="G275" s="102"/>
      <c r="H275" s="102"/>
      <c r="I275" s="102"/>
      <c r="J275" s="102"/>
      <c r="K275" s="102"/>
      <c r="L275" s="102"/>
      <c r="M275" s="95">
        <v>1.60952764540758E-2</v>
      </c>
      <c r="N275" s="95"/>
      <c r="O275" s="95"/>
      <c r="P275" s="95"/>
      <c r="Q275" s="95"/>
      <c r="R275" s="95"/>
      <c r="S275" s="95"/>
      <c r="T275" s="95"/>
      <c r="U275" s="95"/>
      <c r="V275" s="93">
        <v>2325</v>
      </c>
      <c r="W275" s="93"/>
      <c r="X275" s="93"/>
      <c r="Y275" s="93"/>
      <c r="Z275" s="93"/>
      <c r="AA275" s="93"/>
      <c r="AB275" s="93"/>
      <c r="AC275" s="93"/>
      <c r="AD275" s="95">
        <v>1.0382940716757799E-2</v>
      </c>
      <c r="AE275" s="95"/>
      <c r="AF275" s="95"/>
      <c r="AG275" s="95"/>
      <c r="AH275" s="95"/>
      <c r="AI275" s="95"/>
      <c r="AJ275" s="95"/>
      <c r="AK275" s="95"/>
      <c r="AL275" s="95"/>
    </row>
    <row r="276" spans="2:41" s="1" customFormat="1" ht="12.75" customHeight="1" x14ac:dyDescent="0.15">
      <c r="B276" s="38"/>
      <c r="C276" s="103">
        <v>15248667119.84</v>
      </c>
      <c r="D276" s="103"/>
      <c r="E276" s="103"/>
      <c r="F276" s="103"/>
      <c r="G276" s="103"/>
      <c r="H276" s="103"/>
      <c r="I276" s="103"/>
      <c r="J276" s="103"/>
      <c r="K276" s="103"/>
      <c r="L276" s="103"/>
      <c r="M276" s="96">
        <v>1</v>
      </c>
      <c r="N276" s="96"/>
      <c r="O276" s="96"/>
      <c r="P276" s="96"/>
      <c r="Q276" s="96"/>
      <c r="R276" s="96"/>
      <c r="S276" s="96"/>
      <c r="T276" s="96"/>
      <c r="U276" s="96"/>
      <c r="V276" s="94">
        <v>223925</v>
      </c>
      <c r="W276" s="94"/>
      <c r="X276" s="94"/>
      <c r="Y276" s="94"/>
      <c r="Z276" s="94"/>
      <c r="AA276" s="94"/>
      <c r="AB276" s="94"/>
      <c r="AC276" s="94"/>
      <c r="AD276" s="96">
        <v>1</v>
      </c>
      <c r="AE276" s="96"/>
      <c r="AF276" s="96"/>
      <c r="AG276" s="96"/>
      <c r="AH276" s="96"/>
      <c r="AI276" s="96"/>
      <c r="AJ276" s="96"/>
      <c r="AK276" s="96"/>
      <c r="AL276" s="96"/>
    </row>
    <row r="277" spans="2:41" s="1" customFormat="1" ht="9" customHeight="1" x14ac:dyDescent="0.15"/>
    <row r="278" spans="2:41" s="1" customFormat="1" ht="19.149999999999999" customHeight="1" x14ac:dyDescent="0.15">
      <c r="B278" s="73" t="s">
        <v>1197</v>
      </c>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row>
    <row r="279" spans="2:41" s="1" customFormat="1" ht="7.9" customHeight="1" x14ac:dyDescent="0.15"/>
    <row r="280" spans="2:41" s="1" customFormat="1" ht="13.35" customHeight="1" x14ac:dyDescent="0.15">
      <c r="B280" s="100"/>
      <c r="C280" s="100"/>
      <c r="D280" s="71" t="s">
        <v>1061</v>
      </c>
      <c r="E280" s="71"/>
      <c r="F280" s="71"/>
      <c r="G280" s="71"/>
      <c r="H280" s="71"/>
      <c r="I280" s="71"/>
      <c r="J280" s="71"/>
      <c r="K280" s="71"/>
      <c r="L280" s="71"/>
      <c r="M280" s="71"/>
      <c r="N280" s="71" t="s">
        <v>1062</v>
      </c>
      <c r="O280" s="71"/>
      <c r="P280" s="71"/>
      <c r="Q280" s="71"/>
      <c r="R280" s="71"/>
      <c r="S280" s="71"/>
      <c r="T280" s="71"/>
      <c r="U280" s="71"/>
      <c r="V280" s="71"/>
      <c r="W280" s="71" t="s">
        <v>1063</v>
      </c>
      <c r="X280" s="71"/>
      <c r="Y280" s="71"/>
      <c r="Z280" s="71"/>
      <c r="AA280" s="71"/>
      <c r="AB280" s="71"/>
      <c r="AC280" s="71"/>
      <c r="AD280" s="71"/>
      <c r="AE280" s="71" t="s">
        <v>1062</v>
      </c>
      <c r="AF280" s="71"/>
      <c r="AG280" s="71"/>
      <c r="AH280" s="71"/>
      <c r="AI280" s="71"/>
      <c r="AJ280" s="71"/>
      <c r="AK280" s="71"/>
      <c r="AL280" s="71"/>
      <c r="AM280" s="39"/>
    </row>
    <row r="281" spans="2:41" s="1" customFormat="1" ht="11.1" customHeight="1" x14ac:dyDescent="0.15">
      <c r="B281" s="97" t="s">
        <v>1169</v>
      </c>
      <c r="C281" s="97"/>
      <c r="D281" s="102">
        <v>102354275.23999999</v>
      </c>
      <c r="E281" s="102"/>
      <c r="F281" s="102"/>
      <c r="G281" s="102"/>
      <c r="H281" s="102"/>
      <c r="I281" s="102"/>
      <c r="J281" s="102"/>
      <c r="K281" s="102"/>
      <c r="L281" s="102"/>
      <c r="M281" s="102"/>
      <c r="N281" s="95">
        <v>6.7123424254456696E-3</v>
      </c>
      <c r="O281" s="95"/>
      <c r="P281" s="95"/>
      <c r="Q281" s="95"/>
      <c r="R281" s="95"/>
      <c r="S281" s="95"/>
      <c r="T281" s="95"/>
      <c r="U281" s="95"/>
      <c r="V281" s="95"/>
      <c r="W281" s="93">
        <v>10411</v>
      </c>
      <c r="X281" s="93"/>
      <c r="Y281" s="93"/>
      <c r="Z281" s="93"/>
      <c r="AA281" s="93"/>
      <c r="AB281" s="93"/>
      <c r="AC281" s="93"/>
      <c r="AD281" s="93"/>
      <c r="AE281" s="95">
        <v>4.6493245506307901E-2</v>
      </c>
      <c r="AF281" s="95"/>
      <c r="AG281" s="95"/>
      <c r="AH281" s="95"/>
      <c r="AI281" s="95"/>
      <c r="AJ281" s="95"/>
      <c r="AK281" s="95"/>
      <c r="AL281" s="95"/>
      <c r="AM281" s="40">
        <v>1</v>
      </c>
    </row>
    <row r="282" spans="2:41" s="1" customFormat="1" ht="11.1" customHeight="1" x14ac:dyDescent="0.15">
      <c r="B282" s="97" t="s">
        <v>1170</v>
      </c>
      <c r="C282" s="97"/>
      <c r="D282" s="102">
        <v>351136131.70999998</v>
      </c>
      <c r="E282" s="102"/>
      <c r="F282" s="102"/>
      <c r="G282" s="102"/>
      <c r="H282" s="102"/>
      <c r="I282" s="102"/>
      <c r="J282" s="102"/>
      <c r="K282" s="102"/>
      <c r="L282" s="102"/>
      <c r="M282" s="102"/>
      <c r="N282" s="95">
        <v>2.30273327465545E-2</v>
      </c>
      <c r="O282" s="95"/>
      <c r="P282" s="95"/>
      <c r="Q282" s="95"/>
      <c r="R282" s="95"/>
      <c r="S282" s="95"/>
      <c r="T282" s="95"/>
      <c r="U282" s="95"/>
      <c r="V282" s="95"/>
      <c r="W282" s="93">
        <v>14164</v>
      </c>
      <c r="X282" s="93"/>
      <c r="Y282" s="93"/>
      <c r="Z282" s="93"/>
      <c r="AA282" s="93"/>
      <c r="AB282" s="93"/>
      <c r="AC282" s="93"/>
      <c r="AD282" s="93"/>
      <c r="AE282" s="95">
        <v>6.3253321424584105E-2</v>
      </c>
      <c r="AF282" s="95"/>
      <c r="AG282" s="95"/>
      <c r="AH282" s="95"/>
      <c r="AI282" s="95"/>
      <c r="AJ282" s="95"/>
      <c r="AK282" s="95"/>
      <c r="AL282" s="95"/>
      <c r="AM282" s="40">
        <v>2</v>
      </c>
    </row>
    <row r="283" spans="2:41" s="1" customFormat="1" ht="11.1" customHeight="1" x14ac:dyDescent="0.15">
      <c r="B283" s="97" t="s">
        <v>1171</v>
      </c>
      <c r="C283" s="97"/>
      <c r="D283" s="102">
        <v>772256473.61999905</v>
      </c>
      <c r="E283" s="102"/>
      <c r="F283" s="102"/>
      <c r="G283" s="102"/>
      <c r="H283" s="102"/>
      <c r="I283" s="102"/>
      <c r="J283" s="102"/>
      <c r="K283" s="102"/>
      <c r="L283" s="102"/>
      <c r="M283" s="102"/>
      <c r="N283" s="95">
        <v>5.0644195164783801E-2</v>
      </c>
      <c r="O283" s="95"/>
      <c r="P283" s="95"/>
      <c r="Q283" s="95"/>
      <c r="R283" s="95"/>
      <c r="S283" s="95"/>
      <c r="T283" s="95"/>
      <c r="U283" s="95"/>
      <c r="V283" s="95"/>
      <c r="W283" s="93">
        <v>19785</v>
      </c>
      <c r="X283" s="93"/>
      <c r="Y283" s="93"/>
      <c r="Z283" s="93"/>
      <c r="AA283" s="93"/>
      <c r="AB283" s="93"/>
      <c r="AC283" s="93"/>
      <c r="AD283" s="93"/>
      <c r="AE283" s="95">
        <v>8.8355476163894206E-2</v>
      </c>
      <c r="AF283" s="95"/>
      <c r="AG283" s="95"/>
      <c r="AH283" s="95"/>
      <c r="AI283" s="95"/>
      <c r="AJ283" s="95"/>
      <c r="AK283" s="95"/>
      <c r="AL283" s="95"/>
      <c r="AM283" s="40">
        <v>3</v>
      </c>
    </row>
    <row r="284" spans="2:41" s="1" customFormat="1" ht="11.1" customHeight="1" x14ac:dyDescent="0.15">
      <c r="B284" s="97" t="s">
        <v>1172</v>
      </c>
      <c r="C284" s="97"/>
      <c r="D284" s="102">
        <v>1607638171.76</v>
      </c>
      <c r="E284" s="102"/>
      <c r="F284" s="102"/>
      <c r="G284" s="102"/>
      <c r="H284" s="102"/>
      <c r="I284" s="102"/>
      <c r="J284" s="102"/>
      <c r="K284" s="102"/>
      <c r="L284" s="102"/>
      <c r="M284" s="102"/>
      <c r="N284" s="95">
        <v>0.105428111134271</v>
      </c>
      <c r="O284" s="95"/>
      <c r="P284" s="95"/>
      <c r="Q284" s="95"/>
      <c r="R284" s="95"/>
      <c r="S284" s="95"/>
      <c r="T284" s="95"/>
      <c r="U284" s="95"/>
      <c r="V284" s="95"/>
      <c r="W284" s="93">
        <v>27993</v>
      </c>
      <c r="X284" s="93"/>
      <c r="Y284" s="93"/>
      <c r="Z284" s="93"/>
      <c r="AA284" s="93"/>
      <c r="AB284" s="93"/>
      <c r="AC284" s="93"/>
      <c r="AD284" s="93"/>
      <c r="AE284" s="95">
        <v>0.12501060622976401</v>
      </c>
      <c r="AF284" s="95"/>
      <c r="AG284" s="95"/>
      <c r="AH284" s="95"/>
      <c r="AI284" s="95"/>
      <c r="AJ284" s="95"/>
      <c r="AK284" s="95"/>
      <c r="AL284" s="95"/>
      <c r="AM284" s="40">
        <v>4</v>
      </c>
    </row>
    <row r="285" spans="2:41" s="1" customFormat="1" ht="11.1" customHeight="1" x14ac:dyDescent="0.15">
      <c r="B285" s="97" t="s">
        <v>1173</v>
      </c>
      <c r="C285" s="97"/>
      <c r="D285" s="102">
        <v>2755575782.1100001</v>
      </c>
      <c r="E285" s="102"/>
      <c r="F285" s="102"/>
      <c r="G285" s="102"/>
      <c r="H285" s="102"/>
      <c r="I285" s="102"/>
      <c r="J285" s="102"/>
      <c r="K285" s="102"/>
      <c r="L285" s="102"/>
      <c r="M285" s="102"/>
      <c r="N285" s="95">
        <v>0.180709288258036</v>
      </c>
      <c r="O285" s="95"/>
      <c r="P285" s="95"/>
      <c r="Q285" s="95"/>
      <c r="R285" s="95"/>
      <c r="S285" s="95"/>
      <c r="T285" s="95"/>
      <c r="U285" s="95"/>
      <c r="V285" s="95"/>
      <c r="W285" s="93">
        <v>33868</v>
      </c>
      <c r="X285" s="93"/>
      <c r="Y285" s="93"/>
      <c r="Z285" s="93"/>
      <c r="AA285" s="93"/>
      <c r="AB285" s="93"/>
      <c r="AC285" s="93"/>
      <c r="AD285" s="93"/>
      <c r="AE285" s="95">
        <v>0.15124706933124901</v>
      </c>
      <c r="AF285" s="95"/>
      <c r="AG285" s="95"/>
      <c r="AH285" s="95"/>
      <c r="AI285" s="95"/>
      <c r="AJ285" s="95"/>
      <c r="AK285" s="95"/>
      <c r="AL285" s="95"/>
      <c r="AM285" s="40">
        <v>5</v>
      </c>
    </row>
    <row r="286" spans="2:41" s="1" customFormat="1" ht="11.1" customHeight="1" x14ac:dyDescent="0.15">
      <c r="B286" s="97" t="s">
        <v>1174</v>
      </c>
      <c r="C286" s="97"/>
      <c r="D286" s="102">
        <v>766955151.62000096</v>
      </c>
      <c r="E286" s="102"/>
      <c r="F286" s="102"/>
      <c r="G286" s="102"/>
      <c r="H286" s="102"/>
      <c r="I286" s="102"/>
      <c r="J286" s="102"/>
      <c r="K286" s="102"/>
      <c r="L286" s="102"/>
      <c r="M286" s="102"/>
      <c r="N286" s="95">
        <v>5.0296537106651003E-2</v>
      </c>
      <c r="O286" s="95"/>
      <c r="P286" s="95"/>
      <c r="Q286" s="95"/>
      <c r="R286" s="95"/>
      <c r="S286" s="95"/>
      <c r="T286" s="95"/>
      <c r="U286" s="95"/>
      <c r="V286" s="95"/>
      <c r="W286" s="93">
        <v>15052</v>
      </c>
      <c r="X286" s="93"/>
      <c r="Y286" s="93"/>
      <c r="Z286" s="93"/>
      <c r="AA286" s="93"/>
      <c r="AB286" s="93"/>
      <c r="AC286" s="93"/>
      <c r="AD286" s="93"/>
      <c r="AE286" s="95">
        <v>6.7218934911242603E-2</v>
      </c>
      <c r="AF286" s="95"/>
      <c r="AG286" s="95"/>
      <c r="AH286" s="95"/>
      <c r="AI286" s="95"/>
      <c r="AJ286" s="95"/>
      <c r="AK286" s="95"/>
      <c r="AL286" s="95"/>
      <c r="AM286" s="40">
        <v>6</v>
      </c>
    </row>
    <row r="287" spans="2:41" s="1" customFormat="1" ht="11.1" customHeight="1" x14ac:dyDescent="0.15">
      <c r="B287" s="97" t="s">
        <v>1175</v>
      </c>
      <c r="C287" s="97"/>
      <c r="D287" s="102">
        <v>752323420.39000106</v>
      </c>
      <c r="E287" s="102"/>
      <c r="F287" s="102"/>
      <c r="G287" s="102"/>
      <c r="H287" s="102"/>
      <c r="I287" s="102"/>
      <c r="J287" s="102"/>
      <c r="K287" s="102"/>
      <c r="L287" s="102"/>
      <c r="M287" s="102"/>
      <c r="N287" s="95">
        <v>4.9336995455239202E-2</v>
      </c>
      <c r="O287" s="95"/>
      <c r="P287" s="95"/>
      <c r="Q287" s="95"/>
      <c r="R287" s="95"/>
      <c r="S287" s="95"/>
      <c r="T287" s="95"/>
      <c r="U287" s="95"/>
      <c r="V287" s="95"/>
      <c r="W287" s="93">
        <v>13060</v>
      </c>
      <c r="X287" s="93"/>
      <c r="Y287" s="93"/>
      <c r="Z287" s="93"/>
      <c r="AA287" s="93"/>
      <c r="AB287" s="93"/>
      <c r="AC287" s="93"/>
      <c r="AD287" s="93"/>
      <c r="AE287" s="95">
        <v>5.8323099251981703E-2</v>
      </c>
      <c r="AF287" s="95"/>
      <c r="AG287" s="95"/>
      <c r="AH287" s="95"/>
      <c r="AI287" s="95"/>
      <c r="AJ287" s="95"/>
      <c r="AK287" s="95"/>
      <c r="AL287" s="95"/>
      <c r="AM287" s="40">
        <v>7</v>
      </c>
    </row>
    <row r="288" spans="2:41" s="1" customFormat="1" ht="11.1" customHeight="1" x14ac:dyDescent="0.15">
      <c r="B288" s="97" t="s">
        <v>1176</v>
      </c>
      <c r="C288" s="97"/>
      <c r="D288" s="102">
        <v>798296933.46000302</v>
      </c>
      <c r="E288" s="102"/>
      <c r="F288" s="102"/>
      <c r="G288" s="102"/>
      <c r="H288" s="102"/>
      <c r="I288" s="102"/>
      <c r="J288" s="102"/>
      <c r="K288" s="102"/>
      <c r="L288" s="102"/>
      <c r="M288" s="102"/>
      <c r="N288" s="95">
        <v>5.2351915559973199E-2</v>
      </c>
      <c r="O288" s="95"/>
      <c r="P288" s="95"/>
      <c r="Q288" s="95"/>
      <c r="R288" s="95"/>
      <c r="S288" s="95"/>
      <c r="T288" s="95"/>
      <c r="U288" s="95"/>
      <c r="V288" s="95"/>
      <c r="W288" s="93">
        <v>12777</v>
      </c>
      <c r="X288" s="93"/>
      <c r="Y288" s="93"/>
      <c r="Z288" s="93"/>
      <c r="AA288" s="93"/>
      <c r="AB288" s="93"/>
      <c r="AC288" s="93"/>
      <c r="AD288" s="93"/>
      <c r="AE288" s="95">
        <v>5.7059283242156998E-2</v>
      </c>
      <c r="AF288" s="95"/>
      <c r="AG288" s="95"/>
      <c r="AH288" s="95"/>
      <c r="AI288" s="95"/>
      <c r="AJ288" s="95"/>
      <c r="AK288" s="95"/>
      <c r="AL288" s="95"/>
      <c r="AM288" s="40">
        <v>8</v>
      </c>
    </row>
    <row r="289" spans="2:41" s="1" customFormat="1" ht="11.1" customHeight="1" x14ac:dyDescent="0.15">
      <c r="B289" s="97" t="s">
        <v>1177</v>
      </c>
      <c r="C289" s="97"/>
      <c r="D289" s="102">
        <v>889782550.65999997</v>
      </c>
      <c r="E289" s="102"/>
      <c r="F289" s="102"/>
      <c r="G289" s="102"/>
      <c r="H289" s="102"/>
      <c r="I289" s="102"/>
      <c r="J289" s="102"/>
      <c r="K289" s="102"/>
      <c r="L289" s="102"/>
      <c r="M289" s="102"/>
      <c r="N289" s="95">
        <v>5.8351496800812599E-2</v>
      </c>
      <c r="O289" s="95"/>
      <c r="P289" s="95"/>
      <c r="Q289" s="95"/>
      <c r="R289" s="95"/>
      <c r="S289" s="95"/>
      <c r="T289" s="95"/>
      <c r="U289" s="95"/>
      <c r="V289" s="95"/>
      <c r="W289" s="93">
        <v>12499</v>
      </c>
      <c r="X289" s="93"/>
      <c r="Y289" s="93"/>
      <c r="Z289" s="93"/>
      <c r="AA289" s="93"/>
      <c r="AB289" s="93"/>
      <c r="AC289" s="93"/>
      <c r="AD289" s="93"/>
      <c r="AE289" s="95">
        <v>5.5817796137099501E-2</v>
      </c>
      <c r="AF289" s="95"/>
      <c r="AG289" s="95"/>
      <c r="AH289" s="95"/>
      <c r="AI289" s="95"/>
      <c r="AJ289" s="95"/>
      <c r="AK289" s="95"/>
      <c r="AL289" s="95"/>
      <c r="AM289" s="40">
        <v>9</v>
      </c>
    </row>
    <row r="290" spans="2:41" s="1" customFormat="1" ht="11.1" customHeight="1" x14ac:dyDescent="0.15">
      <c r="B290" s="97" t="s">
        <v>1178</v>
      </c>
      <c r="C290" s="97"/>
      <c r="D290" s="102">
        <v>1040491640.3200001</v>
      </c>
      <c r="E290" s="102"/>
      <c r="F290" s="102"/>
      <c r="G290" s="102"/>
      <c r="H290" s="102"/>
      <c r="I290" s="102"/>
      <c r="J290" s="102"/>
      <c r="K290" s="102"/>
      <c r="L290" s="102"/>
      <c r="M290" s="102"/>
      <c r="N290" s="95">
        <v>6.8234923888280105E-2</v>
      </c>
      <c r="O290" s="95"/>
      <c r="P290" s="95"/>
      <c r="Q290" s="95"/>
      <c r="R290" s="95"/>
      <c r="S290" s="95"/>
      <c r="T290" s="95"/>
      <c r="U290" s="95"/>
      <c r="V290" s="95"/>
      <c r="W290" s="93">
        <v>11889</v>
      </c>
      <c r="X290" s="93"/>
      <c r="Y290" s="93"/>
      <c r="Z290" s="93"/>
      <c r="AA290" s="93"/>
      <c r="AB290" s="93"/>
      <c r="AC290" s="93"/>
      <c r="AD290" s="93"/>
      <c r="AE290" s="95">
        <v>5.30936697554985E-2</v>
      </c>
      <c r="AF290" s="95"/>
      <c r="AG290" s="95"/>
      <c r="AH290" s="95"/>
      <c r="AI290" s="95"/>
      <c r="AJ290" s="95"/>
      <c r="AK290" s="95"/>
      <c r="AL290" s="95"/>
      <c r="AM290" s="40">
        <v>10</v>
      </c>
    </row>
    <row r="291" spans="2:41" s="1" customFormat="1" ht="11.1" customHeight="1" x14ac:dyDescent="0.15">
      <c r="B291" s="97" t="s">
        <v>1179</v>
      </c>
      <c r="C291" s="97"/>
      <c r="D291" s="102">
        <v>2604173407.9099998</v>
      </c>
      <c r="E291" s="102"/>
      <c r="F291" s="102"/>
      <c r="G291" s="102"/>
      <c r="H291" s="102"/>
      <c r="I291" s="102"/>
      <c r="J291" s="102"/>
      <c r="K291" s="102"/>
      <c r="L291" s="102"/>
      <c r="M291" s="102"/>
      <c r="N291" s="95">
        <v>0.17078039591550401</v>
      </c>
      <c r="O291" s="95"/>
      <c r="P291" s="95"/>
      <c r="Q291" s="95"/>
      <c r="R291" s="95"/>
      <c r="S291" s="95"/>
      <c r="T291" s="95"/>
      <c r="U291" s="95"/>
      <c r="V291" s="95"/>
      <c r="W291" s="93">
        <v>29491</v>
      </c>
      <c r="X291" s="93"/>
      <c r="Y291" s="93"/>
      <c r="Z291" s="93"/>
      <c r="AA291" s="93"/>
      <c r="AB291" s="93"/>
      <c r="AC291" s="93"/>
      <c r="AD291" s="93"/>
      <c r="AE291" s="95">
        <v>0.131700346098024</v>
      </c>
      <c r="AF291" s="95"/>
      <c r="AG291" s="95"/>
      <c r="AH291" s="95"/>
      <c r="AI291" s="95"/>
      <c r="AJ291" s="95"/>
      <c r="AK291" s="95"/>
      <c r="AL291" s="95"/>
      <c r="AM291" s="40">
        <v>11</v>
      </c>
    </row>
    <row r="292" spans="2:41" s="1" customFormat="1" ht="11.1" customHeight="1" x14ac:dyDescent="0.15">
      <c r="B292" s="97" t="s">
        <v>1180</v>
      </c>
      <c r="C292" s="97"/>
      <c r="D292" s="102">
        <v>1157239680.3499999</v>
      </c>
      <c r="E292" s="102"/>
      <c r="F292" s="102"/>
      <c r="G292" s="102"/>
      <c r="H292" s="102"/>
      <c r="I292" s="102"/>
      <c r="J292" s="102"/>
      <c r="K292" s="102"/>
      <c r="L292" s="102"/>
      <c r="M292" s="102"/>
      <c r="N292" s="95">
        <v>7.5891202244444997E-2</v>
      </c>
      <c r="O292" s="95"/>
      <c r="P292" s="95"/>
      <c r="Q292" s="95"/>
      <c r="R292" s="95"/>
      <c r="S292" s="95"/>
      <c r="T292" s="95"/>
      <c r="U292" s="95"/>
      <c r="V292" s="95"/>
      <c r="W292" s="93">
        <v>10905</v>
      </c>
      <c r="X292" s="93"/>
      <c r="Y292" s="93"/>
      <c r="Z292" s="93"/>
      <c r="AA292" s="93"/>
      <c r="AB292" s="93"/>
      <c r="AC292" s="93"/>
      <c r="AD292" s="93"/>
      <c r="AE292" s="95">
        <v>4.8699341297309399E-2</v>
      </c>
      <c r="AF292" s="95"/>
      <c r="AG292" s="95"/>
      <c r="AH292" s="95"/>
      <c r="AI292" s="95"/>
      <c r="AJ292" s="95"/>
      <c r="AK292" s="95"/>
      <c r="AL292" s="95"/>
      <c r="AM292" s="40">
        <v>12</v>
      </c>
    </row>
    <row r="293" spans="2:41" s="1" customFormat="1" ht="11.1" customHeight="1" x14ac:dyDescent="0.15">
      <c r="B293" s="97" t="s">
        <v>1181</v>
      </c>
      <c r="C293" s="97"/>
      <c r="D293" s="102">
        <v>467972159.06000102</v>
      </c>
      <c r="E293" s="102"/>
      <c r="F293" s="102"/>
      <c r="G293" s="102"/>
      <c r="H293" s="102"/>
      <c r="I293" s="102"/>
      <c r="J293" s="102"/>
      <c r="K293" s="102"/>
      <c r="L293" s="102"/>
      <c r="M293" s="102"/>
      <c r="N293" s="95">
        <v>3.0689381267371401E-2</v>
      </c>
      <c r="O293" s="95"/>
      <c r="P293" s="95"/>
      <c r="Q293" s="95"/>
      <c r="R293" s="95"/>
      <c r="S293" s="95"/>
      <c r="T293" s="95"/>
      <c r="U293" s="95"/>
      <c r="V293" s="95"/>
      <c r="W293" s="93">
        <v>4128</v>
      </c>
      <c r="X293" s="93"/>
      <c r="Y293" s="93"/>
      <c r="Z293" s="93"/>
      <c r="AA293" s="93"/>
      <c r="AB293" s="93"/>
      <c r="AC293" s="93"/>
      <c r="AD293" s="93"/>
      <c r="AE293" s="95">
        <v>1.8434743775817799E-2</v>
      </c>
      <c r="AF293" s="95"/>
      <c r="AG293" s="95"/>
      <c r="AH293" s="95"/>
      <c r="AI293" s="95"/>
      <c r="AJ293" s="95"/>
      <c r="AK293" s="95"/>
      <c r="AL293" s="95"/>
      <c r="AM293" s="40">
        <v>13</v>
      </c>
    </row>
    <row r="294" spans="2:41" s="1" customFormat="1" ht="11.1" customHeight="1" x14ac:dyDescent="0.15">
      <c r="B294" s="97" t="s">
        <v>1182</v>
      </c>
      <c r="C294" s="97"/>
      <c r="D294" s="102">
        <v>1182471341.6300001</v>
      </c>
      <c r="E294" s="102"/>
      <c r="F294" s="102"/>
      <c r="G294" s="102"/>
      <c r="H294" s="102"/>
      <c r="I294" s="102"/>
      <c r="J294" s="102"/>
      <c r="K294" s="102"/>
      <c r="L294" s="102"/>
      <c r="M294" s="102"/>
      <c r="N294" s="95">
        <v>7.7545882032632796E-2</v>
      </c>
      <c r="O294" s="95"/>
      <c r="P294" s="95"/>
      <c r="Q294" s="95"/>
      <c r="R294" s="95"/>
      <c r="S294" s="95"/>
      <c r="T294" s="95"/>
      <c r="U294" s="95"/>
      <c r="V294" s="95"/>
      <c r="W294" s="93">
        <v>7903</v>
      </c>
      <c r="X294" s="93"/>
      <c r="Y294" s="93"/>
      <c r="Z294" s="93"/>
      <c r="AA294" s="93"/>
      <c r="AB294" s="93"/>
      <c r="AC294" s="93"/>
      <c r="AD294" s="93"/>
      <c r="AE294" s="95">
        <v>3.5293066875069799E-2</v>
      </c>
      <c r="AF294" s="95"/>
      <c r="AG294" s="95"/>
      <c r="AH294" s="95"/>
      <c r="AI294" s="95"/>
      <c r="AJ294" s="95"/>
      <c r="AK294" s="95"/>
      <c r="AL294" s="95"/>
      <c r="AM294" s="40">
        <v>14</v>
      </c>
    </row>
    <row r="295" spans="2:41" s="1" customFormat="1" ht="11.1" customHeight="1" x14ac:dyDescent="0.15">
      <c r="B295" s="100"/>
      <c r="C295" s="100"/>
      <c r="D295" s="103">
        <v>15248667119.84</v>
      </c>
      <c r="E295" s="103"/>
      <c r="F295" s="103"/>
      <c r="G295" s="103"/>
      <c r="H295" s="103"/>
      <c r="I295" s="103"/>
      <c r="J295" s="103"/>
      <c r="K295" s="103"/>
      <c r="L295" s="103"/>
      <c r="M295" s="103"/>
      <c r="N295" s="96">
        <v>1</v>
      </c>
      <c r="O295" s="96"/>
      <c r="P295" s="96"/>
      <c r="Q295" s="96"/>
      <c r="R295" s="96"/>
      <c r="S295" s="96"/>
      <c r="T295" s="96"/>
      <c r="U295" s="96"/>
      <c r="V295" s="96"/>
      <c r="W295" s="94">
        <v>223925</v>
      </c>
      <c r="X295" s="94"/>
      <c r="Y295" s="94"/>
      <c r="Z295" s="94"/>
      <c r="AA295" s="94"/>
      <c r="AB295" s="94"/>
      <c r="AC295" s="94"/>
      <c r="AD295" s="94"/>
      <c r="AE295" s="96">
        <v>1</v>
      </c>
      <c r="AF295" s="96"/>
      <c r="AG295" s="96"/>
      <c r="AH295" s="96"/>
      <c r="AI295" s="96"/>
      <c r="AJ295" s="96"/>
      <c r="AK295" s="96"/>
      <c r="AL295" s="96"/>
      <c r="AM295" s="41"/>
    </row>
    <row r="296" spans="2:41" s="1" customFormat="1" ht="9" customHeight="1" x14ac:dyDescent="0.15"/>
    <row r="297" spans="2:41" s="1" customFormat="1" ht="19.149999999999999" customHeight="1" x14ac:dyDescent="0.15">
      <c r="B297" s="73" t="s">
        <v>1198</v>
      </c>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row>
    <row r="298" spans="2:41" s="1" customFormat="1" ht="7.9" customHeight="1" x14ac:dyDescent="0.15"/>
    <row r="299" spans="2:41" s="1" customFormat="1" ht="10.7" customHeight="1" x14ac:dyDescent="0.15">
      <c r="B299" s="71" t="s">
        <v>1064</v>
      </c>
      <c r="C299" s="71"/>
      <c r="D299" s="71" t="s">
        <v>1061</v>
      </c>
      <c r="E299" s="71"/>
      <c r="F299" s="71"/>
      <c r="G299" s="71"/>
      <c r="H299" s="71"/>
      <c r="I299" s="71"/>
      <c r="J299" s="71"/>
      <c r="K299" s="71"/>
      <c r="L299" s="71"/>
      <c r="M299" s="71"/>
      <c r="N299" s="71" t="s">
        <v>1062</v>
      </c>
      <c r="O299" s="71"/>
      <c r="P299" s="71"/>
      <c r="Q299" s="71"/>
      <c r="R299" s="71"/>
      <c r="S299" s="71"/>
      <c r="T299" s="71"/>
      <c r="U299" s="71"/>
      <c r="V299" s="71"/>
      <c r="W299" s="71" t="s">
        <v>1063</v>
      </c>
      <c r="X299" s="71"/>
      <c r="Y299" s="71"/>
      <c r="Z299" s="71"/>
      <c r="AA299" s="71"/>
      <c r="AB299" s="71"/>
      <c r="AC299" s="71"/>
      <c r="AD299" s="71"/>
      <c r="AE299" s="71" t="s">
        <v>1062</v>
      </c>
      <c r="AF299" s="71"/>
      <c r="AG299" s="71"/>
      <c r="AH299" s="71"/>
      <c r="AI299" s="71"/>
      <c r="AJ299" s="71"/>
      <c r="AK299" s="71"/>
      <c r="AL299" s="71"/>
    </row>
    <row r="300" spans="2:41" s="1" customFormat="1" ht="10.7" customHeight="1" x14ac:dyDescent="0.15">
      <c r="B300" s="97" t="s">
        <v>1183</v>
      </c>
      <c r="C300" s="97"/>
      <c r="D300" s="102">
        <v>313003297.219998</v>
      </c>
      <c r="E300" s="102"/>
      <c r="F300" s="102"/>
      <c r="G300" s="102"/>
      <c r="H300" s="102"/>
      <c r="I300" s="102"/>
      <c r="J300" s="102"/>
      <c r="K300" s="102"/>
      <c r="L300" s="102"/>
      <c r="M300" s="102"/>
      <c r="N300" s="95">
        <v>2.05266004405559E-2</v>
      </c>
      <c r="O300" s="95"/>
      <c r="P300" s="95"/>
      <c r="Q300" s="95"/>
      <c r="R300" s="95"/>
      <c r="S300" s="95"/>
      <c r="T300" s="95"/>
      <c r="U300" s="95"/>
      <c r="V300" s="95"/>
      <c r="W300" s="93">
        <v>11891</v>
      </c>
      <c r="X300" s="93"/>
      <c r="Y300" s="93"/>
      <c r="Z300" s="93"/>
      <c r="AA300" s="93"/>
      <c r="AB300" s="93"/>
      <c r="AC300" s="93"/>
      <c r="AD300" s="93"/>
      <c r="AE300" s="95">
        <v>5.31026013174054E-2</v>
      </c>
      <c r="AF300" s="95"/>
      <c r="AG300" s="95"/>
      <c r="AH300" s="95"/>
      <c r="AI300" s="95"/>
      <c r="AJ300" s="95"/>
      <c r="AK300" s="95"/>
      <c r="AL300" s="95"/>
    </row>
    <row r="301" spans="2:41" s="1" customFormat="1" ht="10.7" customHeight="1" x14ac:dyDescent="0.15">
      <c r="B301" s="97" t="s">
        <v>1066</v>
      </c>
      <c r="C301" s="97"/>
      <c r="D301" s="102">
        <v>458119076.09999901</v>
      </c>
      <c r="E301" s="102"/>
      <c r="F301" s="102"/>
      <c r="G301" s="102"/>
      <c r="H301" s="102"/>
      <c r="I301" s="102"/>
      <c r="J301" s="102"/>
      <c r="K301" s="102"/>
      <c r="L301" s="102"/>
      <c r="M301" s="102"/>
      <c r="N301" s="95">
        <v>3.0043220991029601E-2</v>
      </c>
      <c r="O301" s="95"/>
      <c r="P301" s="95"/>
      <c r="Q301" s="95"/>
      <c r="R301" s="95"/>
      <c r="S301" s="95"/>
      <c r="T301" s="95"/>
      <c r="U301" s="95"/>
      <c r="V301" s="95"/>
      <c r="W301" s="93">
        <v>14804</v>
      </c>
      <c r="X301" s="93"/>
      <c r="Y301" s="93"/>
      <c r="Z301" s="93"/>
      <c r="AA301" s="93"/>
      <c r="AB301" s="93"/>
      <c r="AC301" s="93"/>
      <c r="AD301" s="93"/>
      <c r="AE301" s="95">
        <v>6.6111421234788401E-2</v>
      </c>
      <c r="AF301" s="95"/>
      <c r="AG301" s="95"/>
      <c r="AH301" s="95"/>
      <c r="AI301" s="95"/>
      <c r="AJ301" s="95"/>
      <c r="AK301" s="95"/>
      <c r="AL301" s="95"/>
    </row>
    <row r="302" spans="2:41" s="1" customFormat="1" ht="10.7" customHeight="1" x14ac:dyDescent="0.15">
      <c r="B302" s="97" t="s">
        <v>1067</v>
      </c>
      <c r="C302" s="97"/>
      <c r="D302" s="102">
        <v>613494841.79999995</v>
      </c>
      <c r="E302" s="102"/>
      <c r="F302" s="102"/>
      <c r="G302" s="102"/>
      <c r="H302" s="102"/>
      <c r="I302" s="102"/>
      <c r="J302" s="102"/>
      <c r="K302" s="102"/>
      <c r="L302" s="102"/>
      <c r="M302" s="102"/>
      <c r="N302" s="95">
        <v>4.02326863704556E-2</v>
      </c>
      <c r="O302" s="95"/>
      <c r="P302" s="95"/>
      <c r="Q302" s="95"/>
      <c r="R302" s="95"/>
      <c r="S302" s="95"/>
      <c r="T302" s="95"/>
      <c r="U302" s="95"/>
      <c r="V302" s="95"/>
      <c r="W302" s="93">
        <v>18995</v>
      </c>
      <c r="X302" s="93"/>
      <c r="Y302" s="93"/>
      <c r="Z302" s="93"/>
      <c r="AA302" s="93"/>
      <c r="AB302" s="93"/>
      <c r="AC302" s="93"/>
      <c r="AD302" s="93"/>
      <c r="AE302" s="95">
        <v>8.4827509210673196E-2</v>
      </c>
      <c r="AF302" s="95"/>
      <c r="AG302" s="95"/>
      <c r="AH302" s="95"/>
      <c r="AI302" s="95"/>
      <c r="AJ302" s="95"/>
      <c r="AK302" s="95"/>
      <c r="AL302" s="95"/>
    </row>
    <row r="303" spans="2:41" s="1" customFormat="1" ht="10.7" customHeight="1" x14ac:dyDescent="0.15">
      <c r="B303" s="97" t="s">
        <v>1068</v>
      </c>
      <c r="C303" s="97"/>
      <c r="D303" s="102">
        <v>1047283356.22</v>
      </c>
      <c r="E303" s="102"/>
      <c r="F303" s="102"/>
      <c r="G303" s="102"/>
      <c r="H303" s="102"/>
      <c r="I303" s="102"/>
      <c r="J303" s="102"/>
      <c r="K303" s="102"/>
      <c r="L303" s="102"/>
      <c r="M303" s="102"/>
      <c r="N303" s="95">
        <v>6.8680321236561204E-2</v>
      </c>
      <c r="O303" s="95"/>
      <c r="P303" s="95"/>
      <c r="Q303" s="95"/>
      <c r="R303" s="95"/>
      <c r="S303" s="95"/>
      <c r="T303" s="95"/>
      <c r="U303" s="95"/>
      <c r="V303" s="95"/>
      <c r="W303" s="93">
        <v>24831</v>
      </c>
      <c r="X303" s="93"/>
      <c r="Y303" s="93"/>
      <c r="Z303" s="93"/>
      <c r="AA303" s="93"/>
      <c r="AB303" s="93"/>
      <c r="AC303" s="93"/>
      <c r="AD303" s="93"/>
      <c r="AE303" s="95">
        <v>0.110889806854974</v>
      </c>
      <c r="AF303" s="95"/>
      <c r="AG303" s="95"/>
      <c r="AH303" s="95"/>
      <c r="AI303" s="95"/>
      <c r="AJ303" s="95"/>
      <c r="AK303" s="95"/>
      <c r="AL303" s="95"/>
    </row>
    <row r="304" spans="2:41" s="1" customFormat="1" ht="10.7" customHeight="1" x14ac:dyDescent="0.15">
      <c r="B304" s="97" t="s">
        <v>1069</v>
      </c>
      <c r="C304" s="97"/>
      <c r="D304" s="102">
        <v>954557634.47999799</v>
      </c>
      <c r="E304" s="102"/>
      <c r="F304" s="102"/>
      <c r="G304" s="102"/>
      <c r="H304" s="102"/>
      <c r="I304" s="102"/>
      <c r="J304" s="102"/>
      <c r="K304" s="102"/>
      <c r="L304" s="102"/>
      <c r="M304" s="102"/>
      <c r="N304" s="95">
        <v>6.2599414557225605E-2</v>
      </c>
      <c r="O304" s="95"/>
      <c r="P304" s="95"/>
      <c r="Q304" s="95"/>
      <c r="R304" s="95"/>
      <c r="S304" s="95"/>
      <c r="T304" s="95"/>
      <c r="U304" s="95"/>
      <c r="V304" s="95"/>
      <c r="W304" s="93">
        <v>19168</v>
      </c>
      <c r="X304" s="93"/>
      <c r="Y304" s="93"/>
      <c r="Z304" s="93"/>
      <c r="AA304" s="93"/>
      <c r="AB304" s="93"/>
      <c r="AC304" s="93"/>
      <c r="AD304" s="93"/>
      <c r="AE304" s="95">
        <v>8.5600089315619105E-2</v>
      </c>
      <c r="AF304" s="95"/>
      <c r="AG304" s="95"/>
      <c r="AH304" s="95"/>
      <c r="AI304" s="95"/>
      <c r="AJ304" s="95"/>
      <c r="AK304" s="95"/>
      <c r="AL304" s="95"/>
    </row>
    <row r="305" spans="2:41" s="1" customFormat="1" ht="10.7" customHeight="1" x14ac:dyDescent="0.15">
      <c r="B305" s="97" t="s">
        <v>1070</v>
      </c>
      <c r="C305" s="97"/>
      <c r="D305" s="102">
        <v>1131645153.6800001</v>
      </c>
      <c r="E305" s="102"/>
      <c r="F305" s="102"/>
      <c r="G305" s="102"/>
      <c r="H305" s="102"/>
      <c r="I305" s="102"/>
      <c r="J305" s="102"/>
      <c r="K305" s="102"/>
      <c r="L305" s="102"/>
      <c r="M305" s="102"/>
      <c r="N305" s="95">
        <v>7.4212725924590398E-2</v>
      </c>
      <c r="O305" s="95"/>
      <c r="P305" s="95"/>
      <c r="Q305" s="95"/>
      <c r="R305" s="95"/>
      <c r="S305" s="95"/>
      <c r="T305" s="95"/>
      <c r="U305" s="95"/>
      <c r="V305" s="95"/>
      <c r="W305" s="93">
        <v>18079</v>
      </c>
      <c r="X305" s="93"/>
      <c r="Y305" s="93"/>
      <c r="Z305" s="93"/>
      <c r="AA305" s="93"/>
      <c r="AB305" s="93"/>
      <c r="AC305" s="93"/>
      <c r="AD305" s="93"/>
      <c r="AE305" s="95">
        <v>8.0736853857318297E-2</v>
      </c>
      <c r="AF305" s="95"/>
      <c r="AG305" s="95"/>
      <c r="AH305" s="95"/>
      <c r="AI305" s="95"/>
      <c r="AJ305" s="95"/>
      <c r="AK305" s="95"/>
      <c r="AL305" s="95"/>
    </row>
    <row r="306" spans="2:41" s="1" customFormat="1" ht="10.7" customHeight="1" x14ac:dyDescent="0.15">
      <c r="B306" s="97" t="s">
        <v>1071</v>
      </c>
      <c r="C306" s="97"/>
      <c r="D306" s="102">
        <v>1476274266.3799901</v>
      </c>
      <c r="E306" s="102"/>
      <c r="F306" s="102"/>
      <c r="G306" s="102"/>
      <c r="H306" s="102"/>
      <c r="I306" s="102"/>
      <c r="J306" s="102"/>
      <c r="K306" s="102"/>
      <c r="L306" s="102"/>
      <c r="M306" s="102"/>
      <c r="N306" s="95">
        <v>9.6813331603207195E-2</v>
      </c>
      <c r="O306" s="95"/>
      <c r="P306" s="95"/>
      <c r="Q306" s="95"/>
      <c r="R306" s="95"/>
      <c r="S306" s="95"/>
      <c r="T306" s="95"/>
      <c r="U306" s="95"/>
      <c r="V306" s="95"/>
      <c r="W306" s="93">
        <v>21098</v>
      </c>
      <c r="X306" s="93"/>
      <c r="Y306" s="93"/>
      <c r="Z306" s="93"/>
      <c r="AA306" s="93"/>
      <c r="AB306" s="93"/>
      <c r="AC306" s="93"/>
      <c r="AD306" s="93"/>
      <c r="AE306" s="95">
        <v>9.4219046555766406E-2</v>
      </c>
      <c r="AF306" s="95"/>
      <c r="AG306" s="95"/>
      <c r="AH306" s="95"/>
      <c r="AI306" s="95"/>
      <c r="AJ306" s="95"/>
      <c r="AK306" s="95"/>
      <c r="AL306" s="95"/>
    </row>
    <row r="307" spans="2:41" s="1" customFormat="1" ht="10.7" customHeight="1" x14ac:dyDescent="0.15">
      <c r="B307" s="97" t="s">
        <v>1072</v>
      </c>
      <c r="C307" s="97"/>
      <c r="D307" s="102">
        <v>1259245759.1199901</v>
      </c>
      <c r="E307" s="102"/>
      <c r="F307" s="102"/>
      <c r="G307" s="102"/>
      <c r="H307" s="102"/>
      <c r="I307" s="102"/>
      <c r="J307" s="102"/>
      <c r="K307" s="102"/>
      <c r="L307" s="102"/>
      <c r="M307" s="102"/>
      <c r="N307" s="95">
        <v>8.2580710118695902E-2</v>
      </c>
      <c r="O307" s="95"/>
      <c r="P307" s="95"/>
      <c r="Q307" s="95"/>
      <c r="R307" s="95"/>
      <c r="S307" s="95"/>
      <c r="T307" s="95"/>
      <c r="U307" s="95"/>
      <c r="V307" s="95"/>
      <c r="W307" s="93">
        <v>16153</v>
      </c>
      <c r="X307" s="93"/>
      <c r="Y307" s="93"/>
      <c r="Z307" s="93"/>
      <c r="AA307" s="93"/>
      <c r="AB307" s="93"/>
      <c r="AC307" s="93"/>
      <c r="AD307" s="93"/>
      <c r="AE307" s="95">
        <v>7.2135759740984698E-2</v>
      </c>
      <c r="AF307" s="95"/>
      <c r="AG307" s="95"/>
      <c r="AH307" s="95"/>
      <c r="AI307" s="95"/>
      <c r="AJ307" s="95"/>
      <c r="AK307" s="95"/>
      <c r="AL307" s="95"/>
    </row>
    <row r="308" spans="2:41" s="1" customFormat="1" ht="10.7" customHeight="1" x14ac:dyDescent="0.15">
      <c r="B308" s="97" t="s">
        <v>1073</v>
      </c>
      <c r="C308" s="97"/>
      <c r="D308" s="102">
        <v>1621893940.6700001</v>
      </c>
      <c r="E308" s="102"/>
      <c r="F308" s="102"/>
      <c r="G308" s="102"/>
      <c r="H308" s="102"/>
      <c r="I308" s="102"/>
      <c r="J308" s="102"/>
      <c r="K308" s="102"/>
      <c r="L308" s="102"/>
      <c r="M308" s="102"/>
      <c r="N308" s="95">
        <v>0.10636299736386499</v>
      </c>
      <c r="O308" s="95"/>
      <c r="P308" s="95"/>
      <c r="Q308" s="95"/>
      <c r="R308" s="95"/>
      <c r="S308" s="95"/>
      <c r="T308" s="95"/>
      <c r="U308" s="95"/>
      <c r="V308" s="95"/>
      <c r="W308" s="93">
        <v>18980</v>
      </c>
      <c r="X308" s="93"/>
      <c r="Y308" s="93"/>
      <c r="Z308" s="93"/>
      <c r="AA308" s="93"/>
      <c r="AB308" s="93"/>
      <c r="AC308" s="93"/>
      <c r="AD308" s="93"/>
      <c r="AE308" s="95">
        <v>8.4760522496371601E-2</v>
      </c>
      <c r="AF308" s="95"/>
      <c r="AG308" s="95"/>
      <c r="AH308" s="95"/>
      <c r="AI308" s="95"/>
      <c r="AJ308" s="95"/>
      <c r="AK308" s="95"/>
      <c r="AL308" s="95"/>
    </row>
    <row r="309" spans="2:41" s="1" customFormat="1" ht="10.7" customHeight="1" x14ac:dyDescent="0.15">
      <c r="B309" s="97" t="s">
        <v>1074</v>
      </c>
      <c r="C309" s="97"/>
      <c r="D309" s="102">
        <v>2224707318.1500001</v>
      </c>
      <c r="E309" s="102"/>
      <c r="F309" s="102"/>
      <c r="G309" s="102"/>
      <c r="H309" s="102"/>
      <c r="I309" s="102"/>
      <c r="J309" s="102"/>
      <c r="K309" s="102"/>
      <c r="L309" s="102"/>
      <c r="M309" s="102"/>
      <c r="N309" s="95">
        <v>0.14589519862070099</v>
      </c>
      <c r="O309" s="95"/>
      <c r="P309" s="95"/>
      <c r="Q309" s="95"/>
      <c r="R309" s="95"/>
      <c r="S309" s="95"/>
      <c r="T309" s="95"/>
      <c r="U309" s="95"/>
      <c r="V309" s="95"/>
      <c r="W309" s="93">
        <v>23728</v>
      </c>
      <c r="X309" s="93"/>
      <c r="Y309" s="93"/>
      <c r="Z309" s="93"/>
      <c r="AA309" s="93"/>
      <c r="AB309" s="93"/>
      <c r="AC309" s="93"/>
      <c r="AD309" s="93"/>
      <c r="AE309" s="95">
        <v>0.10596405046332499</v>
      </c>
      <c r="AF309" s="95"/>
      <c r="AG309" s="95"/>
      <c r="AH309" s="95"/>
      <c r="AI309" s="95"/>
      <c r="AJ309" s="95"/>
      <c r="AK309" s="95"/>
      <c r="AL309" s="95"/>
    </row>
    <row r="310" spans="2:41" s="1" customFormat="1" ht="10.7" customHeight="1" x14ac:dyDescent="0.15">
      <c r="B310" s="97" t="s">
        <v>1075</v>
      </c>
      <c r="C310" s="97"/>
      <c r="D310" s="102">
        <v>1035075073.28</v>
      </c>
      <c r="E310" s="102"/>
      <c r="F310" s="102"/>
      <c r="G310" s="102"/>
      <c r="H310" s="102"/>
      <c r="I310" s="102"/>
      <c r="J310" s="102"/>
      <c r="K310" s="102"/>
      <c r="L310" s="102"/>
      <c r="M310" s="102"/>
      <c r="N310" s="95">
        <v>6.7879708117785098E-2</v>
      </c>
      <c r="O310" s="95"/>
      <c r="P310" s="95"/>
      <c r="Q310" s="95"/>
      <c r="R310" s="95"/>
      <c r="S310" s="95"/>
      <c r="T310" s="95"/>
      <c r="U310" s="95"/>
      <c r="V310" s="95"/>
      <c r="W310" s="93">
        <v>10745</v>
      </c>
      <c r="X310" s="93"/>
      <c r="Y310" s="93"/>
      <c r="Z310" s="93"/>
      <c r="AA310" s="93"/>
      <c r="AB310" s="93"/>
      <c r="AC310" s="93"/>
      <c r="AD310" s="93"/>
      <c r="AE310" s="95">
        <v>4.7984816344758298E-2</v>
      </c>
      <c r="AF310" s="95"/>
      <c r="AG310" s="95"/>
      <c r="AH310" s="95"/>
      <c r="AI310" s="95"/>
      <c r="AJ310" s="95"/>
      <c r="AK310" s="95"/>
      <c r="AL310" s="95"/>
    </row>
    <row r="311" spans="2:41" s="1" customFormat="1" ht="10.7" customHeight="1" x14ac:dyDescent="0.15">
      <c r="B311" s="97" t="s">
        <v>1076</v>
      </c>
      <c r="C311" s="97"/>
      <c r="D311" s="102">
        <v>1760701468.3499999</v>
      </c>
      <c r="E311" s="102"/>
      <c r="F311" s="102"/>
      <c r="G311" s="102"/>
      <c r="H311" s="102"/>
      <c r="I311" s="102"/>
      <c r="J311" s="102"/>
      <c r="K311" s="102"/>
      <c r="L311" s="102"/>
      <c r="M311" s="102"/>
      <c r="N311" s="95">
        <v>0.11546592594044899</v>
      </c>
      <c r="O311" s="95"/>
      <c r="P311" s="95"/>
      <c r="Q311" s="95"/>
      <c r="R311" s="95"/>
      <c r="S311" s="95"/>
      <c r="T311" s="95"/>
      <c r="U311" s="95"/>
      <c r="V311" s="95"/>
      <c r="W311" s="93">
        <v>15642</v>
      </c>
      <c r="X311" s="93"/>
      <c r="Y311" s="93"/>
      <c r="Z311" s="93"/>
      <c r="AA311" s="93"/>
      <c r="AB311" s="93"/>
      <c r="AC311" s="93"/>
      <c r="AD311" s="93"/>
      <c r="AE311" s="95">
        <v>6.9853745673774698E-2</v>
      </c>
      <c r="AF311" s="95"/>
      <c r="AG311" s="95"/>
      <c r="AH311" s="95"/>
      <c r="AI311" s="95"/>
      <c r="AJ311" s="95"/>
      <c r="AK311" s="95"/>
      <c r="AL311" s="95"/>
    </row>
    <row r="312" spans="2:41" s="1" customFormat="1" ht="10.7" customHeight="1" x14ac:dyDescent="0.15">
      <c r="B312" s="97" t="s">
        <v>1077</v>
      </c>
      <c r="C312" s="97"/>
      <c r="D312" s="102">
        <v>1306644385.29</v>
      </c>
      <c r="E312" s="102"/>
      <c r="F312" s="102"/>
      <c r="G312" s="102"/>
      <c r="H312" s="102"/>
      <c r="I312" s="102"/>
      <c r="J312" s="102"/>
      <c r="K312" s="102"/>
      <c r="L312" s="102"/>
      <c r="M312" s="102"/>
      <c r="N312" s="95">
        <v>8.5689088431206401E-2</v>
      </c>
      <c r="O312" s="95"/>
      <c r="P312" s="95"/>
      <c r="Q312" s="95"/>
      <c r="R312" s="95"/>
      <c r="S312" s="95"/>
      <c r="T312" s="95"/>
      <c r="U312" s="95"/>
      <c r="V312" s="95"/>
      <c r="W312" s="93">
        <v>9391</v>
      </c>
      <c r="X312" s="93"/>
      <c r="Y312" s="93"/>
      <c r="Z312" s="93"/>
      <c r="AA312" s="93"/>
      <c r="AB312" s="93"/>
      <c r="AC312" s="93"/>
      <c r="AD312" s="93"/>
      <c r="AE312" s="95">
        <v>4.19381489337948E-2</v>
      </c>
      <c r="AF312" s="95"/>
      <c r="AG312" s="95"/>
      <c r="AH312" s="95"/>
      <c r="AI312" s="95"/>
      <c r="AJ312" s="95"/>
      <c r="AK312" s="95"/>
      <c r="AL312" s="95"/>
    </row>
    <row r="313" spans="2:41" s="1" customFormat="1" ht="10.7" customHeight="1" x14ac:dyDescent="0.15">
      <c r="B313" s="97" t="s">
        <v>1078</v>
      </c>
      <c r="C313" s="97"/>
      <c r="D313" s="102">
        <v>29776511.920000002</v>
      </c>
      <c r="E313" s="102"/>
      <c r="F313" s="102"/>
      <c r="G313" s="102"/>
      <c r="H313" s="102"/>
      <c r="I313" s="102"/>
      <c r="J313" s="102"/>
      <c r="K313" s="102"/>
      <c r="L313" s="102"/>
      <c r="M313" s="102"/>
      <c r="N313" s="95">
        <v>1.95272883105028E-3</v>
      </c>
      <c r="O313" s="95"/>
      <c r="P313" s="95"/>
      <c r="Q313" s="95"/>
      <c r="R313" s="95"/>
      <c r="S313" s="95"/>
      <c r="T313" s="95"/>
      <c r="U313" s="95"/>
      <c r="V313" s="95"/>
      <c r="W313" s="93">
        <v>268</v>
      </c>
      <c r="X313" s="93"/>
      <c r="Y313" s="93"/>
      <c r="Z313" s="93"/>
      <c r="AA313" s="93"/>
      <c r="AB313" s="93"/>
      <c r="AC313" s="93"/>
      <c r="AD313" s="93"/>
      <c r="AE313" s="95">
        <v>1.19682929552305E-3</v>
      </c>
      <c r="AF313" s="95"/>
      <c r="AG313" s="95"/>
      <c r="AH313" s="95"/>
      <c r="AI313" s="95"/>
      <c r="AJ313" s="95"/>
      <c r="AK313" s="95"/>
      <c r="AL313" s="95"/>
    </row>
    <row r="314" spans="2:41" s="1" customFormat="1" ht="10.7" customHeight="1" x14ac:dyDescent="0.15">
      <c r="B314" s="97" t="s">
        <v>1079</v>
      </c>
      <c r="C314" s="97"/>
      <c r="D314" s="102">
        <v>11988218.630000001</v>
      </c>
      <c r="E314" s="102"/>
      <c r="F314" s="102"/>
      <c r="G314" s="102"/>
      <c r="H314" s="102"/>
      <c r="I314" s="102"/>
      <c r="J314" s="102"/>
      <c r="K314" s="102"/>
      <c r="L314" s="102"/>
      <c r="M314" s="102"/>
      <c r="N314" s="95">
        <v>7.86181410859326E-4</v>
      </c>
      <c r="O314" s="95"/>
      <c r="P314" s="95"/>
      <c r="Q314" s="95"/>
      <c r="R314" s="95"/>
      <c r="S314" s="95"/>
      <c r="T314" s="95"/>
      <c r="U314" s="95"/>
      <c r="V314" s="95"/>
      <c r="W314" s="93">
        <v>115</v>
      </c>
      <c r="X314" s="93"/>
      <c r="Y314" s="93"/>
      <c r="Z314" s="93"/>
      <c r="AA314" s="93"/>
      <c r="AB314" s="93"/>
      <c r="AC314" s="93"/>
      <c r="AD314" s="93"/>
      <c r="AE314" s="95">
        <v>5.1356480964608704E-4</v>
      </c>
      <c r="AF314" s="95"/>
      <c r="AG314" s="95"/>
      <c r="AH314" s="95"/>
      <c r="AI314" s="95"/>
      <c r="AJ314" s="95"/>
      <c r="AK314" s="95"/>
      <c r="AL314" s="95"/>
    </row>
    <row r="315" spans="2:41" s="1" customFormat="1" ht="10.7" customHeight="1" x14ac:dyDescent="0.15">
      <c r="B315" s="97" t="s">
        <v>1080</v>
      </c>
      <c r="C315" s="97"/>
      <c r="D315" s="102">
        <v>3575571.77</v>
      </c>
      <c r="E315" s="102"/>
      <c r="F315" s="102"/>
      <c r="G315" s="102"/>
      <c r="H315" s="102"/>
      <c r="I315" s="102"/>
      <c r="J315" s="102"/>
      <c r="K315" s="102"/>
      <c r="L315" s="102"/>
      <c r="M315" s="102"/>
      <c r="N315" s="95">
        <v>2.34484217007258E-4</v>
      </c>
      <c r="O315" s="95"/>
      <c r="P315" s="95"/>
      <c r="Q315" s="95"/>
      <c r="R315" s="95"/>
      <c r="S315" s="95"/>
      <c r="T315" s="95"/>
      <c r="U315" s="95"/>
      <c r="V315" s="95"/>
      <c r="W315" s="93">
        <v>27</v>
      </c>
      <c r="X315" s="93"/>
      <c r="Y315" s="93"/>
      <c r="Z315" s="93"/>
      <c r="AA315" s="93"/>
      <c r="AB315" s="93"/>
      <c r="AC315" s="93"/>
      <c r="AD315" s="93"/>
      <c r="AE315" s="95">
        <v>1.20576085742994E-4</v>
      </c>
      <c r="AF315" s="95"/>
      <c r="AG315" s="95"/>
      <c r="AH315" s="95"/>
      <c r="AI315" s="95"/>
      <c r="AJ315" s="95"/>
      <c r="AK315" s="95"/>
      <c r="AL315" s="95"/>
    </row>
    <row r="316" spans="2:41" s="1" customFormat="1" ht="10.7" customHeight="1" x14ac:dyDescent="0.15">
      <c r="B316" s="97" t="s">
        <v>1081</v>
      </c>
      <c r="C316" s="97"/>
      <c r="D316" s="102">
        <v>681246.78</v>
      </c>
      <c r="E316" s="102"/>
      <c r="F316" s="102"/>
      <c r="G316" s="102"/>
      <c r="H316" s="102"/>
      <c r="I316" s="102"/>
      <c r="J316" s="102"/>
      <c r="K316" s="102"/>
      <c r="L316" s="102"/>
      <c r="M316" s="102"/>
      <c r="N316" s="95">
        <v>4.4675824755439299E-5</v>
      </c>
      <c r="O316" s="95"/>
      <c r="P316" s="95"/>
      <c r="Q316" s="95"/>
      <c r="R316" s="95"/>
      <c r="S316" s="95"/>
      <c r="T316" s="95"/>
      <c r="U316" s="95"/>
      <c r="V316" s="95"/>
      <c r="W316" s="93">
        <v>10</v>
      </c>
      <c r="X316" s="93"/>
      <c r="Y316" s="93"/>
      <c r="Z316" s="93"/>
      <c r="AA316" s="93"/>
      <c r="AB316" s="93"/>
      <c r="AC316" s="93"/>
      <c r="AD316" s="93"/>
      <c r="AE316" s="95">
        <v>4.4657809534442298E-5</v>
      </c>
      <c r="AF316" s="95"/>
      <c r="AG316" s="95"/>
      <c r="AH316" s="95"/>
      <c r="AI316" s="95"/>
      <c r="AJ316" s="95"/>
      <c r="AK316" s="95"/>
      <c r="AL316" s="95"/>
    </row>
    <row r="317" spans="2:41" s="1" customFormat="1" ht="9.6" customHeight="1" x14ac:dyDescent="0.15">
      <c r="B317" s="100"/>
      <c r="C317" s="100"/>
      <c r="D317" s="103">
        <v>15248667119.84</v>
      </c>
      <c r="E317" s="103"/>
      <c r="F317" s="103"/>
      <c r="G317" s="103"/>
      <c r="H317" s="103"/>
      <c r="I317" s="103"/>
      <c r="J317" s="103"/>
      <c r="K317" s="103"/>
      <c r="L317" s="103"/>
      <c r="M317" s="103"/>
      <c r="N317" s="96">
        <v>1</v>
      </c>
      <c r="O317" s="96"/>
      <c r="P317" s="96"/>
      <c r="Q317" s="96"/>
      <c r="R317" s="96"/>
      <c r="S317" s="96"/>
      <c r="T317" s="96"/>
      <c r="U317" s="96"/>
      <c r="V317" s="96"/>
      <c r="W317" s="94">
        <v>223925</v>
      </c>
      <c r="X317" s="94"/>
      <c r="Y317" s="94"/>
      <c r="Z317" s="94"/>
      <c r="AA317" s="94"/>
      <c r="AB317" s="94"/>
      <c r="AC317" s="94"/>
      <c r="AD317" s="94"/>
      <c r="AE317" s="96">
        <v>1</v>
      </c>
      <c r="AF317" s="96"/>
      <c r="AG317" s="96"/>
      <c r="AH317" s="96"/>
      <c r="AI317" s="96"/>
      <c r="AJ317" s="96"/>
      <c r="AK317" s="96"/>
      <c r="AL317" s="96"/>
    </row>
    <row r="318" spans="2:41" s="1" customFormat="1" ht="9" customHeight="1" x14ac:dyDescent="0.15"/>
    <row r="319" spans="2:41" s="1" customFormat="1" ht="19.149999999999999" customHeight="1" x14ac:dyDescent="0.15">
      <c r="B319" s="73" t="s">
        <v>1199</v>
      </c>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row>
    <row r="320" spans="2:41" s="1" customFormat="1" ht="7.9" customHeight="1" x14ac:dyDescent="0.15"/>
    <row r="321" spans="2:39" s="1" customFormat="1" ht="12.2" customHeight="1" x14ac:dyDescent="0.15">
      <c r="B321" s="71" t="s">
        <v>1064</v>
      </c>
      <c r="C321" s="71"/>
      <c r="D321" s="71" t="s">
        <v>1061</v>
      </c>
      <c r="E321" s="71"/>
      <c r="F321" s="71"/>
      <c r="G321" s="71"/>
      <c r="H321" s="71"/>
      <c r="I321" s="71"/>
      <c r="J321" s="71"/>
      <c r="K321" s="71"/>
      <c r="L321" s="71"/>
      <c r="M321" s="71"/>
      <c r="N321" s="71" t="s">
        <v>1062</v>
      </c>
      <c r="O321" s="71"/>
      <c r="P321" s="71"/>
      <c r="Q321" s="71"/>
      <c r="R321" s="71"/>
      <c r="S321" s="71"/>
      <c r="T321" s="71"/>
      <c r="U321" s="71"/>
      <c r="V321" s="71"/>
      <c r="W321" s="71" t="s">
        <v>1063</v>
      </c>
      <c r="X321" s="71"/>
      <c r="Y321" s="71"/>
      <c r="Z321" s="71"/>
      <c r="AA321" s="71"/>
      <c r="AB321" s="71"/>
      <c r="AC321" s="71"/>
      <c r="AD321" s="71"/>
      <c r="AE321" s="71" t="s">
        <v>1062</v>
      </c>
      <c r="AF321" s="71"/>
      <c r="AG321" s="71"/>
      <c r="AH321" s="71"/>
      <c r="AI321" s="71"/>
      <c r="AJ321" s="71"/>
      <c r="AK321" s="71"/>
      <c r="AL321" s="71"/>
      <c r="AM321" s="71"/>
    </row>
    <row r="322" spans="2:39" s="1" customFormat="1" ht="12.2" customHeight="1" x14ac:dyDescent="0.15">
      <c r="B322" s="97" t="s">
        <v>1150</v>
      </c>
      <c r="C322" s="97"/>
      <c r="D322" s="102">
        <v>12779027451.5301</v>
      </c>
      <c r="E322" s="102"/>
      <c r="F322" s="102"/>
      <c r="G322" s="102"/>
      <c r="H322" s="102"/>
      <c r="I322" s="102"/>
      <c r="J322" s="102"/>
      <c r="K322" s="102"/>
      <c r="L322" s="102"/>
      <c r="M322" s="102"/>
      <c r="N322" s="95">
        <v>0.83804225976598701</v>
      </c>
      <c r="O322" s="95"/>
      <c r="P322" s="95"/>
      <c r="Q322" s="95"/>
      <c r="R322" s="95"/>
      <c r="S322" s="95"/>
      <c r="T322" s="95"/>
      <c r="U322" s="95"/>
      <c r="V322" s="95"/>
      <c r="W322" s="93">
        <v>186658</v>
      </c>
      <c r="X322" s="93"/>
      <c r="Y322" s="93"/>
      <c r="Z322" s="93"/>
      <c r="AA322" s="93"/>
      <c r="AB322" s="93"/>
      <c r="AC322" s="93"/>
      <c r="AD322" s="93"/>
      <c r="AE322" s="95">
        <v>0.83357374120799399</v>
      </c>
      <c r="AF322" s="95"/>
      <c r="AG322" s="95"/>
      <c r="AH322" s="95"/>
      <c r="AI322" s="95"/>
      <c r="AJ322" s="95"/>
      <c r="AK322" s="95"/>
      <c r="AL322" s="95"/>
      <c r="AM322" s="95"/>
    </row>
    <row r="323" spans="2:39" s="1" customFormat="1" ht="12.2" customHeight="1" x14ac:dyDescent="0.15">
      <c r="B323" s="97" t="s">
        <v>1183</v>
      </c>
      <c r="C323" s="97"/>
      <c r="D323" s="102">
        <v>1341203439.5799999</v>
      </c>
      <c r="E323" s="102"/>
      <c r="F323" s="102"/>
      <c r="G323" s="102"/>
      <c r="H323" s="102"/>
      <c r="I323" s="102"/>
      <c r="J323" s="102"/>
      <c r="K323" s="102"/>
      <c r="L323" s="102"/>
      <c r="M323" s="102"/>
      <c r="N323" s="95">
        <v>8.7955454010465797E-2</v>
      </c>
      <c r="O323" s="95"/>
      <c r="P323" s="95"/>
      <c r="Q323" s="95"/>
      <c r="R323" s="95"/>
      <c r="S323" s="95"/>
      <c r="T323" s="95"/>
      <c r="U323" s="95"/>
      <c r="V323" s="95"/>
      <c r="W323" s="93">
        <v>24721</v>
      </c>
      <c r="X323" s="93"/>
      <c r="Y323" s="93"/>
      <c r="Z323" s="93"/>
      <c r="AA323" s="93"/>
      <c r="AB323" s="93"/>
      <c r="AC323" s="93"/>
      <c r="AD323" s="93"/>
      <c r="AE323" s="95">
        <v>0.110398570950095</v>
      </c>
      <c r="AF323" s="95"/>
      <c r="AG323" s="95"/>
      <c r="AH323" s="95"/>
      <c r="AI323" s="95"/>
      <c r="AJ323" s="95"/>
      <c r="AK323" s="95"/>
      <c r="AL323" s="95"/>
      <c r="AM323" s="95"/>
    </row>
    <row r="324" spans="2:39" s="1" customFormat="1" ht="12.2" customHeight="1" x14ac:dyDescent="0.15">
      <c r="B324" s="97" t="s">
        <v>1066</v>
      </c>
      <c r="C324" s="97"/>
      <c r="D324" s="102">
        <v>292670509.87</v>
      </c>
      <c r="E324" s="102"/>
      <c r="F324" s="102"/>
      <c r="G324" s="102"/>
      <c r="H324" s="102"/>
      <c r="I324" s="102"/>
      <c r="J324" s="102"/>
      <c r="K324" s="102"/>
      <c r="L324" s="102"/>
      <c r="M324" s="102"/>
      <c r="N324" s="95">
        <v>1.9193186366381201E-2</v>
      </c>
      <c r="O324" s="95"/>
      <c r="P324" s="95"/>
      <c r="Q324" s="95"/>
      <c r="R324" s="95"/>
      <c r="S324" s="95"/>
      <c r="T324" s="95"/>
      <c r="U324" s="95"/>
      <c r="V324" s="95"/>
      <c r="W324" s="93">
        <v>3663</v>
      </c>
      <c r="X324" s="93"/>
      <c r="Y324" s="93"/>
      <c r="Z324" s="93"/>
      <c r="AA324" s="93"/>
      <c r="AB324" s="93"/>
      <c r="AC324" s="93"/>
      <c r="AD324" s="93"/>
      <c r="AE324" s="95">
        <v>1.63581556324662E-2</v>
      </c>
      <c r="AF324" s="95"/>
      <c r="AG324" s="95"/>
      <c r="AH324" s="95"/>
      <c r="AI324" s="95"/>
      <c r="AJ324" s="95"/>
      <c r="AK324" s="95"/>
      <c r="AL324" s="95"/>
      <c r="AM324" s="95"/>
    </row>
    <row r="325" spans="2:39" s="1" customFormat="1" ht="12.2" customHeight="1" x14ac:dyDescent="0.15">
      <c r="B325" s="97" t="s">
        <v>1067</v>
      </c>
      <c r="C325" s="97"/>
      <c r="D325" s="102">
        <v>272179741.39999902</v>
      </c>
      <c r="E325" s="102"/>
      <c r="F325" s="102"/>
      <c r="G325" s="102"/>
      <c r="H325" s="102"/>
      <c r="I325" s="102"/>
      <c r="J325" s="102"/>
      <c r="K325" s="102"/>
      <c r="L325" s="102"/>
      <c r="M325" s="102"/>
      <c r="N325" s="95">
        <v>1.7849411968988701E-2</v>
      </c>
      <c r="O325" s="95"/>
      <c r="P325" s="95"/>
      <c r="Q325" s="95"/>
      <c r="R325" s="95"/>
      <c r="S325" s="95"/>
      <c r="T325" s="95"/>
      <c r="U325" s="95"/>
      <c r="V325" s="95"/>
      <c r="W325" s="93">
        <v>3159</v>
      </c>
      <c r="X325" s="93"/>
      <c r="Y325" s="93"/>
      <c r="Z325" s="93"/>
      <c r="AA325" s="93"/>
      <c r="AB325" s="93"/>
      <c r="AC325" s="93"/>
      <c r="AD325" s="93"/>
      <c r="AE325" s="95">
        <v>1.41074020319303E-2</v>
      </c>
      <c r="AF325" s="95"/>
      <c r="AG325" s="95"/>
      <c r="AH325" s="95"/>
      <c r="AI325" s="95"/>
      <c r="AJ325" s="95"/>
      <c r="AK325" s="95"/>
      <c r="AL325" s="95"/>
      <c r="AM325" s="95"/>
    </row>
    <row r="326" spans="2:39" s="1" customFormat="1" ht="12.2" customHeight="1" x14ac:dyDescent="0.15">
      <c r="B326" s="97" t="s">
        <v>1068</v>
      </c>
      <c r="C326" s="97"/>
      <c r="D326" s="102">
        <v>127190465.69</v>
      </c>
      <c r="E326" s="102"/>
      <c r="F326" s="102"/>
      <c r="G326" s="102"/>
      <c r="H326" s="102"/>
      <c r="I326" s="102"/>
      <c r="J326" s="102"/>
      <c r="K326" s="102"/>
      <c r="L326" s="102"/>
      <c r="M326" s="102"/>
      <c r="N326" s="95">
        <v>8.3410874334394602E-3</v>
      </c>
      <c r="O326" s="95"/>
      <c r="P326" s="95"/>
      <c r="Q326" s="95"/>
      <c r="R326" s="95"/>
      <c r="S326" s="95"/>
      <c r="T326" s="95"/>
      <c r="U326" s="95"/>
      <c r="V326" s="95"/>
      <c r="W326" s="93">
        <v>1279</v>
      </c>
      <c r="X326" s="93"/>
      <c r="Y326" s="93"/>
      <c r="Z326" s="93"/>
      <c r="AA326" s="93"/>
      <c r="AB326" s="93"/>
      <c r="AC326" s="93"/>
      <c r="AD326" s="93"/>
      <c r="AE326" s="95">
        <v>5.7117338394551704E-3</v>
      </c>
      <c r="AF326" s="95"/>
      <c r="AG326" s="95"/>
      <c r="AH326" s="95"/>
      <c r="AI326" s="95"/>
      <c r="AJ326" s="95"/>
      <c r="AK326" s="95"/>
      <c r="AL326" s="95"/>
      <c r="AM326" s="95"/>
    </row>
    <row r="327" spans="2:39" s="1" customFormat="1" ht="12.2" customHeight="1" x14ac:dyDescent="0.15">
      <c r="B327" s="97" t="s">
        <v>1069</v>
      </c>
      <c r="C327" s="97"/>
      <c r="D327" s="102">
        <v>63409865.18</v>
      </c>
      <c r="E327" s="102"/>
      <c r="F327" s="102"/>
      <c r="G327" s="102"/>
      <c r="H327" s="102"/>
      <c r="I327" s="102"/>
      <c r="J327" s="102"/>
      <c r="K327" s="102"/>
      <c r="L327" s="102"/>
      <c r="M327" s="102"/>
      <c r="N327" s="95">
        <v>4.15838739751208E-3</v>
      </c>
      <c r="O327" s="95"/>
      <c r="P327" s="95"/>
      <c r="Q327" s="95"/>
      <c r="R327" s="95"/>
      <c r="S327" s="95"/>
      <c r="T327" s="95"/>
      <c r="U327" s="95"/>
      <c r="V327" s="95"/>
      <c r="W327" s="93">
        <v>410</v>
      </c>
      <c r="X327" s="93"/>
      <c r="Y327" s="93"/>
      <c r="Z327" s="93"/>
      <c r="AA327" s="93"/>
      <c r="AB327" s="93"/>
      <c r="AC327" s="93"/>
      <c r="AD327" s="93"/>
      <c r="AE327" s="95">
        <v>1.83097019091214E-3</v>
      </c>
      <c r="AF327" s="95"/>
      <c r="AG327" s="95"/>
      <c r="AH327" s="95"/>
      <c r="AI327" s="95"/>
      <c r="AJ327" s="95"/>
      <c r="AK327" s="95"/>
      <c r="AL327" s="95"/>
      <c r="AM327" s="95"/>
    </row>
    <row r="328" spans="2:39" s="1" customFormat="1" ht="12.2" customHeight="1" x14ac:dyDescent="0.15">
      <c r="B328" s="97" t="s">
        <v>1070</v>
      </c>
      <c r="C328" s="97"/>
      <c r="D328" s="102">
        <v>69093342.219999999</v>
      </c>
      <c r="E328" s="102"/>
      <c r="F328" s="102"/>
      <c r="G328" s="102"/>
      <c r="H328" s="102"/>
      <c r="I328" s="102"/>
      <c r="J328" s="102"/>
      <c r="K328" s="102"/>
      <c r="L328" s="102"/>
      <c r="M328" s="102"/>
      <c r="N328" s="95">
        <v>4.53110699295824E-3</v>
      </c>
      <c r="O328" s="95"/>
      <c r="P328" s="95"/>
      <c r="Q328" s="95"/>
      <c r="R328" s="95"/>
      <c r="S328" s="95"/>
      <c r="T328" s="95"/>
      <c r="U328" s="95"/>
      <c r="V328" s="95"/>
      <c r="W328" s="93">
        <v>905</v>
      </c>
      <c r="X328" s="93"/>
      <c r="Y328" s="93"/>
      <c r="Z328" s="93"/>
      <c r="AA328" s="93"/>
      <c r="AB328" s="93"/>
      <c r="AC328" s="93"/>
      <c r="AD328" s="93"/>
      <c r="AE328" s="95">
        <v>4.0415317628670301E-3</v>
      </c>
      <c r="AF328" s="95"/>
      <c r="AG328" s="95"/>
      <c r="AH328" s="95"/>
      <c r="AI328" s="95"/>
      <c r="AJ328" s="95"/>
      <c r="AK328" s="95"/>
      <c r="AL328" s="95"/>
      <c r="AM328" s="95"/>
    </row>
    <row r="329" spans="2:39" s="1" customFormat="1" ht="12.2" customHeight="1" x14ac:dyDescent="0.15">
      <c r="B329" s="97" t="s">
        <v>1072</v>
      </c>
      <c r="C329" s="97"/>
      <c r="D329" s="102">
        <v>14068006.6</v>
      </c>
      <c r="E329" s="102"/>
      <c r="F329" s="102"/>
      <c r="G329" s="102"/>
      <c r="H329" s="102"/>
      <c r="I329" s="102"/>
      <c r="J329" s="102"/>
      <c r="K329" s="102"/>
      <c r="L329" s="102"/>
      <c r="M329" s="102"/>
      <c r="N329" s="95">
        <v>9.2257287075904698E-4</v>
      </c>
      <c r="O329" s="95"/>
      <c r="P329" s="95"/>
      <c r="Q329" s="95"/>
      <c r="R329" s="95"/>
      <c r="S329" s="95"/>
      <c r="T329" s="95"/>
      <c r="U329" s="95"/>
      <c r="V329" s="95"/>
      <c r="W329" s="93">
        <v>82</v>
      </c>
      <c r="X329" s="93"/>
      <c r="Y329" s="93"/>
      <c r="Z329" s="93"/>
      <c r="AA329" s="93"/>
      <c r="AB329" s="93"/>
      <c r="AC329" s="93"/>
      <c r="AD329" s="93"/>
      <c r="AE329" s="95">
        <v>3.6619403818242703E-4</v>
      </c>
      <c r="AF329" s="95"/>
      <c r="AG329" s="95"/>
      <c r="AH329" s="95"/>
      <c r="AI329" s="95"/>
      <c r="AJ329" s="95"/>
      <c r="AK329" s="95"/>
      <c r="AL329" s="95"/>
      <c r="AM329" s="95"/>
    </row>
    <row r="330" spans="2:39" s="1" customFormat="1" ht="12.2" customHeight="1" x14ac:dyDescent="0.15">
      <c r="B330" s="97" t="s">
        <v>1071</v>
      </c>
      <c r="C330" s="97"/>
      <c r="D330" s="102">
        <v>289824297.76999998</v>
      </c>
      <c r="E330" s="102"/>
      <c r="F330" s="102"/>
      <c r="G330" s="102"/>
      <c r="H330" s="102"/>
      <c r="I330" s="102"/>
      <c r="J330" s="102"/>
      <c r="K330" s="102"/>
      <c r="L330" s="102"/>
      <c r="M330" s="102"/>
      <c r="N330" s="95">
        <v>1.9006533193508299E-2</v>
      </c>
      <c r="O330" s="95"/>
      <c r="P330" s="95"/>
      <c r="Q330" s="95"/>
      <c r="R330" s="95"/>
      <c r="S330" s="95"/>
      <c r="T330" s="95"/>
      <c r="U330" s="95"/>
      <c r="V330" s="95"/>
      <c r="W330" s="93">
        <v>3048</v>
      </c>
      <c r="X330" s="93"/>
      <c r="Y330" s="93"/>
      <c r="Z330" s="93"/>
      <c r="AA330" s="93"/>
      <c r="AB330" s="93"/>
      <c r="AC330" s="93"/>
      <c r="AD330" s="93"/>
      <c r="AE330" s="95">
        <v>1.3611700346098E-2</v>
      </c>
      <c r="AF330" s="95"/>
      <c r="AG330" s="95"/>
      <c r="AH330" s="95"/>
      <c r="AI330" s="95"/>
      <c r="AJ330" s="95"/>
      <c r="AK330" s="95"/>
      <c r="AL330" s="95"/>
      <c r="AM330" s="95"/>
    </row>
    <row r="331" spans="2:39" s="1" customFormat="1" ht="9.6" customHeight="1" x14ac:dyDescent="0.15">
      <c r="B331" s="100"/>
      <c r="C331" s="100"/>
      <c r="D331" s="103">
        <v>15248667119.840099</v>
      </c>
      <c r="E331" s="103"/>
      <c r="F331" s="103"/>
      <c r="G331" s="103"/>
      <c r="H331" s="103"/>
      <c r="I331" s="103"/>
      <c r="J331" s="103"/>
      <c r="K331" s="103"/>
      <c r="L331" s="103"/>
      <c r="M331" s="103"/>
      <c r="N331" s="96">
        <v>1</v>
      </c>
      <c r="O331" s="96"/>
      <c r="P331" s="96"/>
      <c r="Q331" s="96"/>
      <c r="R331" s="96"/>
      <c r="S331" s="96"/>
      <c r="T331" s="96"/>
      <c r="U331" s="96"/>
      <c r="V331" s="96"/>
      <c r="W331" s="94">
        <v>223925</v>
      </c>
      <c r="X331" s="94"/>
      <c r="Y331" s="94"/>
      <c r="Z331" s="94"/>
      <c r="AA331" s="94"/>
      <c r="AB331" s="94"/>
      <c r="AC331" s="94"/>
      <c r="AD331" s="94"/>
      <c r="AE331" s="96">
        <v>1</v>
      </c>
      <c r="AF331" s="96"/>
      <c r="AG331" s="96"/>
      <c r="AH331" s="96"/>
      <c r="AI331" s="96"/>
      <c r="AJ331" s="96"/>
      <c r="AK331" s="96"/>
      <c r="AL331" s="96"/>
      <c r="AM331" s="96"/>
    </row>
    <row r="332" spans="2:39" s="1" customFormat="1" ht="28.7" customHeight="1" x14ac:dyDescent="0.15"/>
  </sheetData>
  <mergeCells count="1375">
    <mergeCell ref="W330:AD330"/>
    <mergeCell ref="W331:AD331"/>
    <mergeCell ref="X246:AF246"/>
    <mergeCell ref="X247:AF247"/>
    <mergeCell ref="X248:AF248"/>
    <mergeCell ref="X249:AF249"/>
    <mergeCell ref="Y224:AG224"/>
    <mergeCell ref="Y225:AG225"/>
    <mergeCell ref="Y226:AG226"/>
    <mergeCell ref="Y227:AG227"/>
    <mergeCell ref="Y228:AG228"/>
    <mergeCell ref="Y229:AG229"/>
    <mergeCell ref="Y230:AG230"/>
    <mergeCell ref="Y231:AG231"/>
    <mergeCell ref="Y232:AG232"/>
    <mergeCell ref="Y233:AG233"/>
    <mergeCell ref="Y234:AG234"/>
    <mergeCell ref="Y235:AG235"/>
    <mergeCell ref="Y236:AG236"/>
    <mergeCell ref="Y237:AG237"/>
    <mergeCell ref="Y238:AG238"/>
    <mergeCell ref="Y239:AG239"/>
    <mergeCell ref="Y240:AG240"/>
    <mergeCell ref="Y241:AG241"/>
    <mergeCell ref="Y242:AG242"/>
    <mergeCell ref="W310:AD310"/>
    <mergeCell ref="W311:AD311"/>
    <mergeCell ref="W312:AD312"/>
    <mergeCell ref="W313:AD313"/>
    <mergeCell ref="W314:AD314"/>
    <mergeCell ref="W315:AD315"/>
    <mergeCell ref="W316:AD316"/>
    <mergeCell ref="W317:AD317"/>
    <mergeCell ref="W321:AD321"/>
    <mergeCell ref="W322:AD322"/>
    <mergeCell ref="W323:AD323"/>
    <mergeCell ref="W324:AD324"/>
    <mergeCell ref="W325:AD325"/>
    <mergeCell ref="W326:AD326"/>
    <mergeCell ref="W327:AD327"/>
    <mergeCell ref="W328:AD328"/>
    <mergeCell ref="W329:AD329"/>
    <mergeCell ref="W290:AD290"/>
    <mergeCell ref="W291:AD291"/>
    <mergeCell ref="W292:AD292"/>
    <mergeCell ref="W293:AD293"/>
    <mergeCell ref="W294:AD294"/>
    <mergeCell ref="W295:AD295"/>
    <mergeCell ref="W299:AD299"/>
    <mergeCell ref="W300:AD300"/>
    <mergeCell ref="W301:AD301"/>
    <mergeCell ref="W302:AD302"/>
    <mergeCell ref="W303:AD303"/>
    <mergeCell ref="W304:AD304"/>
    <mergeCell ref="W305:AD305"/>
    <mergeCell ref="W306:AD306"/>
    <mergeCell ref="W307:AD307"/>
    <mergeCell ref="W308:AD308"/>
    <mergeCell ref="W309:AD309"/>
    <mergeCell ref="V270:AC270"/>
    <mergeCell ref="V271:AC271"/>
    <mergeCell ref="V272:AC272"/>
    <mergeCell ref="V273:AC273"/>
    <mergeCell ref="V274:AC274"/>
    <mergeCell ref="V275:AC275"/>
    <mergeCell ref="V276:AC276"/>
    <mergeCell ref="W253:AD253"/>
    <mergeCell ref="W254:AD254"/>
    <mergeCell ref="W255:AD255"/>
    <mergeCell ref="W256:AD256"/>
    <mergeCell ref="W257:AD257"/>
    <mergeCell ref="W280:AD280"/>
    <mergeCell ref="W281:AD281"/>
    <mergeCell ref="W282:AD282"/>
    <mergeCell ref="W283:AD283"/>
    <mergeCell ref="W284:AD284"/>
    <mergeCell ref="T92:AB92"/>
    <mergeCell ref="T93:AB93"/>
    <mergeCell ref="T94:AB94"/>
    <mergeCell ref="T95:AB95"/>
    <mergeCell ref="T96:AB96"/>
    <mergeCell ref="T97:AB97"/>
    <mergeCell ref="T98:AB98"/>
    <mergeCell ref="T99:AB99"/>
    <mergeCell ref="V261:AC261"/>
    <mergeCell ref="V262:AC262"/>
    <mergeCell ref="V263:AC263"/>
    <mergeCell ref="V264:AC264"/>
    <mergeCell ref="V265:AC265"/>
    <mergeCell ref="V266:AC266"/>
    <mergeCell ref="V267:AC267"/>
    <mergeCell ref="V268:AC268"/>
    <mergeCell ref="V269:AC269"/>
    <mergeCell ref="Z216:AG216"/>
    <mergeCell ref="Z217:AG217"/>
    <mergeCell ref="Z218:AG218"/>
    <mergeCell ref="Z219:AG219"/>
    <mergeCell ref="Z220:AG220"/>
    <mergeCell ref="T75:AB75"/>
    <mergeCell ref="T76:AB76"/>
    <mergeCell ref="T77:AB77"/>
    <mergeCell ref="T78:AB78"/>
    <mergeCell ref="T79:AB79"/>
    <mergeCell ref="T80:AB80"/>
    <mergeCell ref="T81:AB81"/>
    <mergeCell ref="T82:AB82"/>
    <mergeCell ref="T83:AB83"/>
    <mergeCell ref="T84:AB84"/>
    <mergeCell ref="T85:AB85"/>
    <mergeCell ref="T86:AB86"/>
    <mergeCell ref="T87:AB87"/>
    <mergeCell ref="T88:AB88"/>
    <mergeCell ref="T89:AB89"/>
    <mergeCell ref="T90:AB90"/>
    <mergeCell ref="T91:AB91"/>
    <mergeCell ref="T55:AB55"/>
    <mergeCell ref="T56:AB56"/>
    <mergeCell ref="T57:AB57"/>
    <mergeCell ref="T58:AB58"/>
    <mergeCell ref="T59:AB59"/>
    <mergeCell ref="T60:AB60"/>
    <mergeCell ref="T61:AB61"/>
    <mergeCell ref="T62:AB62"/>
    <mergeCell ref="T63:AB63"/>
    <mergeCell ref="T67:AB67"/>
    <mergeCell ref="T68:AB68"/>
    <mergeCell ref="T69:AB69"/>
    <mergeCell ref="T70:AB70"/>
    <mergeCell ref="T71:AB71"/>
    <mergeCell ref="T72:AB72"/>
    <mergeCell ref="T73:AB73"/>
    <mergeCell ref="T74:AB74"/>
    <mergeCell ref="T136:AB136"/>
    <mergeCell ref="T137:AB137"/>
    <mergeCell ref="T138:AB138"/>
    <mergeCell ref="T139:AB139"/>
    <mergeCell ref="T14:AB14"/>
    <mergeCell ref="T140:AB140"/>
    <mergeCell ref="T141:AB141"/>
    <mergeCell ref="T142:AB142"/>
    <mergeCell ref="T143:AB143"/>
    <mergeCell ref="T144:AB144"/>
    <mergeCell ref="T15:AB15"/>
    <mergeCell ref="T16:AB16"/>
    <mergeCell ref="T17:AB17"/>
    <mergeCell ref="T18:AB18"/>
    <mergeCell ref="T19:AB19"/>
    <mergeCell ref="T20:AB20"/>
    <mergeCell ref="T21:AB21"/>
    <mergeCell ref="T22:AB22"/>
    <mergeCell ref="T23:AB23"/>
    <mergeCell ref="T24:AB24"/>
    <mergeCell ref="T25:AB25"/>
    <mergeCell ref="T26:AB26"/>
    <mergeCell ref="T30:AB30"/>
    <mergeCell ref="T31:AB31"/>
    <mergeCell ref="T32:AB32"/>
    <mergeCell ref="T33:AB33"/>
    <mergeCell ref="T34:AB34"/>
    <mergeCell ref="T35:AB35"/>
    <mergeCell ref="T36:AB36"/>
    <mergeCell ref="T37:AB37"/>
    <mergeCell ref="T38:AB38"/>
    <mergeCell ref="T39:AB39"/>
    <mergeCell ref="T120:AB120"/>
    <mergeCell ref="T121:AB121"/>
    <mergeCell ref="T122:AB122"/>
    <mergeCell ref="T123:AB123"/>
    <mergeCell ref="T124:AB124"/>
    <mergeCell ref="T125:AB125"/>
    <mergeCell ref="T126:AB126"/>
    <mergeCell ref="T127:AB127"/>
    <mergeCell ref="T128:AB128"/>
    <mergeCell ref="T129:AB129"/>
    <mergeCell ref="T13:AB13"/>
    <mergeCell ref="T130:AB130"/>
    <mergeCell ref="T131:AB131"/>
    <mergeCell ref="T132:AB132"/>
    <mergeCell ref="T133:AB133"/>
    <mergeCell ref="T134:AB134"/>
    <mergeCell ref="T135:AB135"/>
    <mergeCell ref="T40:AB40"/>
    <mergeCell ref="T41:AB41"/>
    <mergeCell ref="T42:AB42"/>
    <mergeCell ref="T43:AB43"/>
    <mergeCell ref="T44:AB44"/>
    <mergeCell ref="T45:AB45"/>
    <mergeCell ref="T46:AB46"/>
    <mergeCell ref="T47:AB47"/>
    <mergeCell ref="T48:AB48"/>
    <mergeCell ref="T49:AB49"/>
    <mergeCell ref="T50:AB50"/>
    <mergeCell ref="T51:AB51"/>
    <mergeCell ref="T52:AB52"/>
    <mergeCell ref="T53:AB53"/>
    <mergeCell ref="T54:AB54"/>
    <mergeCell ref="T103:AB103"/>
    <mergeCell ref="T104:AB104"/>
    <mergeCell ref="T105:AB105"/>
    <mergeCell ref="T106:AB106"/>
    <mergeCell ref="T107:AB107"/>
    <mergeCell ref="T108:AB108"/>
    <mergeCell ref="T109:AB109"/>
    <mergeCell ref="T110:AB110"/>
    <mergeCell ref="T111:AB111"/>
    <mergeCell ref="T112:AB112"/>
    <mergeCell ref="T113:AB113"/>
    <mergeCell ref="T114:AB114"/>
    <mergeCell ref="T115:AB115"/>
    <mergeCell ref="T116:AB116"/>
    <mergeCell ref="T117:AB117"/>
    <mergeCell ref="T118:AB118"/>
    <mergeCell ref="T119:AB119"/>
    <mergeCell ref="R197:Z197"/>
    <mergeCell ref="R198:Z198"/>
    <mergeCell ref="R199:Z199"/>
    <mergeCell ref="R200:Z200"/>
    <mergeCell ref="R201:Z201"/>
    <mergeCell ref="R202:Z202"/>
    <mergeCell ref="R203:Z203"/>
    <mergeCell ref="R204:Z204"/>
    <mergeCell ref="R205:Z205"/>
    <mergeCell ref="R206:Z206"/>
    <mergeCell ref="R207:Z207"/>
    <mergeCell ref="R208:Z208"/>
    <mergeCell ref="R209:Z209"/>
    <mergeCell ref="R210:Z210"/>
    <mergeCell ref="R211:Z211"/>
    <mergeCell ref="R212:Z212"/>
    <mergeCell ref="S183:AA183"/>
    <mergeCell ref="S184:AA184"/>
    <mergeCell ref="S185:AA185"/>
    <mergeCell ref="S186:AA186"/>
    <mergeCell ref="S187:AA187"/>
    <mergeCell ref="S188:AA188"/>
    <mergeCell ref="S189:AA189"/>
    <mergeCell ref="R167:AA167"/>
    <mergeCell ref="R168:AA168"/>
    <mergeCell ref="R169:AA169"/>
    <mergeCell ref="R170:AA170"/>
    <mergeCell ref="R171:AA171"/>
    <mergeCell ref="R172:AA172"/>
    <mergeCell ref="R173:AA173"/>
    <mergeCell ref="R174:AA174"/>
    <mergeCell ref="R175:AA175"/>
    <mergeCell ref="R176:AA176"/>
    <mergeCell ref="R177:AA177"/>
    <mergeCell ref="R178:AA178"/>
    <mergeCell ref="R179:AA179"/>
    <mergeCell ref="R193:Z193"/>
    <mergeCell ref="R194:Z194"/>
    <mergeCell ref="R195:Z195"/>
    <mergeCell ref="R196:Z196"/>
    <mergeCell ref="R150:AA150"/>
    <mergeCell ref="R151:AA151"/>
    <mergeCell ref="R152:AA152"/>
    <mergeCell ref="R153:AA153"/>
    <mergeCell ref="R154:AA154"/>
    <mergeCell ref="R155:AA155"/>
    <mergeCell ref="R156:AA156"/>
    <mergeCell ref="R157:AA157"/>
    <mergeCell ref="R158:AA158"/>
    <mergeCell ref="R159:AA159"/>
    <mergeCell ref="R160:AA160"/>
    <mergeCell ref="R161:AA161"/>
    <mergeCell ref="R162:AA162"/>
    <mergeCell ref="R163:AA163"/>
    <mergeCell ref="R164:AA164"/>
    <mergeCell ref="R165:AA165"/>
    <mergeCell ref="R166:AA166"/>
    <mergeCell ref="N317:V317"/>
    <mergeCell ref="N321:V321"/>
    <mergeCell ref="N322:V322"/>
    <mergeCell ref="N323:V323"/>
    <mergeCell ref="N324:V324"/>
    <mergeCell ref="N325:V325"/>
    <mergeCell ref="N326:V326"/>
    <mergeCell ref="N327:V327"/>
    <mergeCell ref="N328:V328"/>
    <mergeCell ref="N329:V329"/>
    <mergeCell ref="N330:V330"/>
    <mergeCell ref="N331:V331"/>
    <mergeCell ref="O246:W246"/>
    <mergeCell ref="O247:W247"/>
    <mergeCell ref="O248:W248"/>
    <mergeCell ref="O249:W249"/>
    <mergeCell ref="P224:X224"/>
    <mergeCell ref="P225:X225"/>
    <mergeCell ref="P226:X226"/>
    <mergeCell ref="P227:X227"/>
    <mergeCell ref="P228:X228"/>
    <mergeCell ref="P229:X229"/>
    <mergeCell ref="P230:X230"/>
    <mergeCell ref="P231:X231"/>
    <mergeCell ref="P232:X232"/>
    <mergeCell ref="P233:X233"/>
    <mergeCell ref="P234:X234"/>
    <mergeCell ref="P235:X235"/>
    <mergeCell ref="P236:X236"/>
    <mergeCell ref="P237:X237"/>
    <mergeCell ref="P238:X238"/>
    <mergeCell ref="P239:X239"/>
    <mergeCell ref="N300:V300"/>
    <mergeCell ref="N301:V301"/>
    <mergeCell ref="N302:V302"/>
    <mergeCell ref="N303:V303"/>
    <mergeCell ref="N304:V304"/>
    <mergeCell ref="N305:V305"/>
    <mergeCell ref="N306:V306"/>
    <mergeCell ref="N307:V307"/>
    <mergeCell ref="N308:V308"/>
    <mergeCell ref="N309:V309"/>
    <mergeCell ref="N310:V310"/>
    <mergeCell ref="N311:V311"/>
    <mergeCell ref="N312:V312"/>
    <mergeCell ref="N313:V313"/>
    <mergeCell ref="N314:V314"/>
    <mergeCell ref="N315:V315"/>
    <mergeCell ref="N316:V316"/>
    <mergeCell ref="N280:V280"/>
    <mergeCell ref="N281:V281"/>
    <mergeCell ref="N282:V282"/>
    <mergeCell ref="N283:V283"/>
    <mergeCell ref="N284:V284"/>
    <mergeCell ref="N285:V285"/>
    <mergeCell ref="N286:V286"/>
    <mergeCell ref="N287:V287"/>
    <mergeCell ref="N288:V288"/>
    <mergeCell ref="N289:V289"/>
    <mergeCell ref="N290:V290"/>
    <mergeCell ref="N291:V291"/>
    <mergeCell ref="N292:V292"/>
    <mergeCell ref="N293:V293"/>
    <mergeCell ref="N294:V294"/>
    <mergeCell ref="N295:V295"/>
    <mergeCell ref="N299:V299"/>
    <mergeCell ref="K92:S92"/>
    <mergeCell ref="K93:S93"/>
    <mergeCell ref="K94:S94"/>
    <mergeCell ref="K95:S95"/>
    <mergeCell ref="K96:S96"/>
    <mergeCell ref="K97:S97"/>
    <mergeCell ref="K98:S98"/>
    <mergeCell ref="K99:S99"/>
    <mergeCell ref="L2:AO2"/>
    <mergeCell ref="L8:T8"/>
    <mergeCell ref="M261:U261"/>
    <mergeCell ref="M262:U262"/>
    <mergeCell ref="M263:U263"/>
    <mergeCell ref="M264:U264"/>
    <mergeCell ref="M265:U265"/>
    <mergeCell ref="M266:U266"/>
    <mergeCell ref="M267:U267"/>
    <mergeCell ref="N253:V253"/>
    <mergeCell ref="N254:V254"/>
    <mergeCell ref="N255:V255"/>
    <mergeCell ref="N256:V256"/>
    <mergeCell ref="N257:V257"/>
    <mergeCell ref="P240:X240"/>
    <mergeCell ref="P241:X241"/>
    <mergeCell ref="P242:X242"/>
    <mergeCell ref="Q216:Y216"/>
    <mergeCell ref="Q217:Y217"/>
    <mergeCell ref="Q218:Y218"/>
    <mergeCell ref="Q219:Y219"/>
    <mergeCell ref="Q220:Y220"/>
    <mergeCell ref="R148:AA148"/>
    <mergeCell ref="R149:AA149"/>
    <mergeCell ref="J176:Q176"/>
    <mergeCell ref="J177:Q177"/>
    <mergeCell ref="J178:Q178"/>
    <mergeCell ref="J179:Q179"/>
    <mergeCell ref="J18:S18"/>
    <mergeCell ref="J19:S19"/>
    <mergeCell ref="J20:S20"/>
    <mergeCell ref="J21:S21"/>
    <mergeCell ref="J22:S22"/>
    <mergeCell ref="J23:S23"/>
    <mergeCell ref="J24:S24"/>
    <mergeCell ref="J25:S25"/>
    <mergeCell ref="J26:S26"/>
    <mergeCell ref="J30:S30"/>
    <mergeCell ref="J31:S31"/>
    <mergeCell ref="J32:S32"/>
    <mergeCell ref="J33:S33"/>
    <mergeCell ref="J34:S34"/>
    <mergeCell ref="J35:S35"/>
    <mergeCell ref="J36:S36"/>
    <mergeCell ref="J37:S37"/>
    <mergeCell ref="J38:S38"/>
    <mergeCell ref="J39:S39"/>
    <mergeCell ref="J40:S40"/>
    <mergeCell ref="J41:S41"/>
    <mergeCell ref="J42:S42"/>
    <mergeCell ref="J43:S43"/>
    <mergeCell ref="J44:S44"/>
    <mergeCell ref="J45:S45"/>
    <mergeCell ref="J46:S46"/>
    <mergeCell ref="J47:S47"/>
    <mergeCell ref="J48:S48"/>
    <mergeCell ref="J160:Q160"/>
    <mergeCell ref="J161:Q161"/>
    <mergeCell ref="J162:Q162"/>
    <mergeCell ref="J163:Q163"/>
    <mergeCell ref="J164:Q164"/>
    <mergeCell ref="J165:Q165"/>
    <mergeCell ref="J166:Q166"/>
    <mergeCell ref="J167:Q167"/>
    <mergeCell ref="J168:Q168"/>
    <mergeCell ref="J169:Q169"/>
    <mergeCell ref="J17:S17"/>
    <mergeCell ref="J170:Q170"/>
    <mergeCell ref="J171:Q171"/>
    <mergeCell ref="J172:Q172"/>
    <mergeCell ref="J173:Q173"/>
    <mergeCell ref="J174:Q174"/>
    <mergeCell ref="J175:Q175"/>
    <mergeCell ref="J49:S49"/>
    <mergeCell ref="J50:S50"/>
    <mergeCell ref="J51:S51"/>
    <mergeCell ref="J52:S52"/>
    <mergeCell ref="J53:S53"/>
    <mergeCell ref="J54:S54"/>
    <mergeCell ref="J55:S55"/>
    <mergeCell ref="J56:S56"/>
    <mergeCell ref="J57:S57"/>
    <mergeCell ref="J58:S58"/>
    <mergeCell ref="J59:S59"/>
    <mergeCell ref="J60:S60"/>
    <mergeCell ref="J61:S61"/>
    <mergeCell ref="J62:S62"/>
    <mergeCell ref="J63:S63"/>
    <mergeCell ref="J141:S141"/>
    <mergeCell ref="J142:S142"/>
    <mergeCell ref="J143:S143"/>
    <mergeCell ref="J144:S144"/>
    <mergeCell ref="J148:Q148"/>
    <mergeCell ref="J149:Q149"/>
    <mergeCell ref="J15:S15"/>
    <mergeCell ref="J150:Q150"/>
    <mergeCell ref="J151:Q151"/>
    <mergeCell ref="J152:Q152"/>
    <mergeCell ref="J153:Q153"/>
    <mergeCell ref="J154:Q154"/>
    <mergeCell ref="J155:Q155"/>
    <mergeCell ref="J156:Q156"/>
    <mergeCell ref="J157:Q157"/>
    <mergeCell ref="J158:Q158"/>
    <mergeCell ref="J159:Q159"/>
    <mergeCell ref="J16:S16"/>
    <mergeCell ref="K67:S67"/>
    <mergeCell ref="K68:S68"/>
    <mergeCell ref="K69:S69"/>
    <mergeCell ref="K70:S70"/>
    <mergeCell ref="K71:S71"/>
    <mergeCell ref="K72:S72"/>
    <mergeCell ref="K73:S73"/>
    <mergeCell ref="K74:S74"/>
    <mergeCell ref="K75:S75"/>
    <mergeCell ref="K76:S76"/>
    <mergeCell ref="K77:S77"/>
    <mergeCell ref="K78:S78"/>
    <mergeCell ref="K79:S79"/>
    <mergeCell ref="K80:S80"/>
    <mergeCell ref="D317:M317"/>
    <mergeCell ref="D321:M321"/>
    <mergeCell ref="D322:M322"/>
    <mergeCell ref="D323:M323"/>
    <mergeCell ref="D324:M324"/>
    <mergeCell ref="D325:M325"/>
    <mergeCell ref="D326:M326"/>
    <mergeCell ref="D327:M327"/>
    <mergeCell ref="D328:M328"/>
    <mergeCell ref="D329:M329"/>
    <mergeCell ref="D330:M330"/>
    <mergeCell ref="D331:M331"/>
    <mergeCell ref="E246:N246"/>
    <mergeCell ref="E247:N247"/>
    <mergeCell ref="E248:N248"/>
    <mergeCell ref="E249:N249"/>
    <mergeCell ref="F224:O224"/>
    <mergeCell ref="F225:O225"/>
    <mergeCell ref="F226:O226"/>
    <mergeCell ref="F227:O227"/>
    <mergeCell ref="F228:O228"/>
    <mergeCell ref="F229:O229"/>
    <mergeCell ref="F230:O230"/>
    <mergeCell ref="F231:O231"/>
    <mergeCell ref="F232:O232"/>
    <mergeCell ref="F233:O233"/>
    <mergeCell ref="F234:O234"/>
    <mergeCell ref="F235:O235"/>
    <mergeCell ref="F236:O236"/>
    <mergeCell ref="F237:O237"/>
    <mergeCell ref="F238:O238"/>
    <mergeCell ref="F239:O239"/>
    <mergeCell ref="D300:M300"/>
    <mergeCell ref="D301:M301"/>
    <mergeCell ref="D302:M302"/>
    <mergeCell ref="D303:M303"/>
    <mergeCell ref="D304:M304"/>
    <mergeCell ref="D305:M305"/>
    <mergeCell ref="D306:M306"/>
    <mergeCell ref="D307:M307"/>
    <mergeCell ref="D308:M308"/>
    <mergeCell ref="D309:M309"/>
    <mergeCell ref="D310:M310"/>
    <mergeCell ref="D311:M311"/>
    <mergeCell ref="D312:M312"/>
    <mergeCell ref="D313:M313"/>
    <mergeCell ref="D314:M314"/>
    <mergeCell ref="D315:M315"/>
    <mergeCell ref="D316:M316"/>
    <mergeCell ref="D280:M280"/>
    <mergeCell ref="D281:M281"/>
    <mergeCell ref="D282:M282"/>
    <mergeCell ref="D283:M283"/>
    <mergeCell ref="D284:M284"/>
    <mergeCell ref="D285:M285"/>
    <mergeCell ref="D286:M286"/>
    <mergeCell ref="D287:M287"/>
    <mergeCell ref="D288:M288"/>
    <mergeCell ref="D289:M289"/>
    <mergeCell ref="D290:M290"/>
    <mergeCell ref="D291:M291"/>
    <mergeCell ref="D292:M292"/>
    <mergeCell ref="D293:M293"/>
    <mergeCell ref="D294:M294"/>
    <mergeCell ref="D295:M295"/>
    <mergeCell ref="D299:M299"/>
    <mergeCell ref="C263:L263"/>
    <mergeCell ref="C264:L264"/>
    <mergeCell ref="C265:L265"/>
    <mergeCell ref="C266:L266"/>
    <mergeCell ref="C267:L267"/>
    <mergeCell ref="C268:L268"/>
    <mergeCell ref="C269:L269"/>
    <mergeCell ref="C270:L270"/>
    <mergeCell ref="C271:L271"/>
    <mergeCell ref="C272:L272"/>
    <mergeCell ref="C273:L273"/>
    <mergeCell ref="C274:L274"/>
    <mergeCell ref="C275:L275"/>
    <mergeCell ref="C276:L276"/>
    <mergeCell ref="D253:M253"/>
    <mergeCell ref="D254:M254"/>
    <mergeCell ref="D255:M255"/>
    <mergeCell ref="D256:M256"/>
    <mergeCell ref="D257:M257"/>
    <mergeCell ref="M268:U268"/>
    <mergeCell ref="M269:U269"/>
    <mergeCell ref="M270:U270"/>
    <mergeCell ref="M271:U271"/>
    <mergeCell ref="M272:U272"/>
    <mergeCell ref="M273:U273"/>
    <mergeCell ref="M274:U274"/>
    <mergeCell ref="M275:U275"/>
    <mergeCell ref="M276:U276"/>
    <mergeCell ref="B322:C322"/>
    <mergeCell ref="B323:C323"/>
    <mergeCell ref="B324:C324"/>
    <mergeCell ref="B325:C325"/>
    <mergeCell ref="B326:C326"/>
    <mergeCell ref="B327:C327"/>
    <mergeCell ref="B328:C328"/>
    <mergeCell ref="B329:C329"/>
    <mergeCell ref="B33:I33"/>
    <mergeCell ref="B330:C330"/>
    <mergeCell ref="B331:C331"/>
    <mergeCell ref="B34:I34"/>
    <mergeCell ref="B35:I35"/>
    <mergeCell ref="B36:I36"/>
    <mergeCell ref="B37:I37"/>
    <mergeCell ref="B38:I38"/>
    <mergeCell ref="B39:I39"/>
    <mergeCell ref="B40:I40"/>
    <mergeCell ref="B41:I41"/>
    <mergeCell ref="B42:I42"/>
    <mergeCell ref="B43:I43"/>
    <mergeCell ref="B44:I44"/>
    <mergeCell ref="B45:I45"/>
    <mergeCell ref="B46:I46"/>
    <mergeCell ref="B47:I47"/>
    <mergeCell ref="B48:I48"/>
    <mergeCell ref="B49:I49"/>
    <mergeCell ref="B50:I50"/>
    <mergeCell ref="B51:I51"/>
    <mergeCell ref="B52:I52"/>
    <mergeCell ref="B53:I53"/>
    <mergeCell ref="B54:I54"/>
    <mergeCell ref="B305:C305"/>
    <mergeCell ref="B306:C306"/>
    <mergeCell ref="B307:C307"/>
    <mergeCell ref="B308:C308"/>
    <mergeCell ref="B309:C309"/>
    <mergeCell ref="B31:I31"/>
    <mergeCell ref="B310:C310"/>
    <mergeCell ref="B311:C311"/>
    <mergeCell ref="B312:C312"/>
    <mergeCell ref="B313:C313"/>
    <mergeCell ref="B314:C314"/>
    <mergeCell ref="B315:C315"/>
    <mergeCell ref="B316:C316"/>
    <mergeCell ref="B317:C317"/>
    <mergeCell ref="B319:AO319"/>
    <mergeCell ref="B32:I32"/>
    <mergeCell ref="B321:C321"/>
    <mergeCell ref="B55:I55"/>
    <mergeCell ref="B56:I56"/>
    <mergeCell ref="B57:I57"/>
    <mergeCell ref="B58:I58"/>
    <mergeCell ref="B59:I59"/>
    <mergeCell ref="B60:I60"/>
    <mergeCell ref="B61:I61"/>
    <mergeCell ref="B62:I62"/>
    <mergeCell ref="B63:I63"/>
    <mergeCell ref="B65:AO65"/>
    <mergeCell ref="B67:J67"/>
    <mergeCell ref="B68:J68"/>
    <mergeCell ref="B69:J69"/>
    <mergeCell ref="B70:J70"/>
    <mergeCell ref="B71:J71"/>
    <mergeCell ref="B287:C287"/>
    <mergeCell ref="B288:C288"/>
    <mergeCell ref="B289:C289"/>
    <mergeCell ref="B290:C290"/>
    <mergeCell ref="B291:C291"/>
    <mergeCell ref="B292:C292"/>
    <mergeCell ref="B293:C293"/>
    <mergeCell ref="B294:C294"/>
    <mergeCell ref="B295:C295"/>
    <mergeCell ref="B297:AO297"/>
    <mergeCell ref="B299:C299"/>
    <mergeCell ref="B30:I30"/>
    <mergeCell ref="B300:C300"/>
    <mergeCell ref="B301:C301"/>
    <mergeCell ref="B302:C302"/>
    <mergeCell ref="B303:C303"/>
    <mergeCell ref="B304:C304"/>
    <mergeCell ref="B72:J72"/>
    <mergeCell ref="B73:J73"/>
    <mergeCell ref="B74:J74"/>
    <mergeCell ref="B75:J75"/>
    <mergeCell ref="B76:J76"/>
    <mergeCell ref="B77:J77"/>
    <mergeCell ref="B78:J78"/>
    <mergeCell ref="B79:J79"/>
    <mergeCell ref="B80:J80"/>
    <mergeCell ref="B81:J81"/>
    <mergeCell ref="B82:J82"/>
    <mergeCell ref="B83:J83"/>
    <mergeCell ref="B84:J84"/>
    <mergeCell ref="B85:J85"/>
    <mergeCell ref="B86:J86"/>
    <mergeCell ref="B251:AO251"/>
    <mergeCell ref="B253:C253"/>
    <mergeCell ref="B254:C254"/>
    <mergeCell ref="B255:C255"/>
    <mergeCell ref="B256:C256"/>
    <mergeCell ref="B257:C257"/>
    <mergeCell ref="B259:AO259"/>
    <mergeCell ref="B26:I26"/>
    <mergeCell ref="B278:AO278"/>
    <mergeCell ref="B28:AO28"/>
    <mergeCell ref="B280:C280"/>
    <mergeCell ref="B281:C281"/>
    <mergeCell ref="B282:C282"/>
    <mergeCell ref="B283:C283"/>
    <mergeCell ref="B284:C284"/>
    <mergeCell ref="B285:C285"/>
    <mergeCell ref="B286:C286"/>
    <mergeCell ref="B87:J87"/>
    <mergeCell ref="B88:J88"/>
    <mergeCell ref="B89:J89"/>
    <mergeCell ref="B90:J90"/>
    <mergeCell ref="B91:J91"/>
    <mergeCell ref="B92:J92"/>
    <mergeCell ref="B93:J93"/>
    <mergeCell ref="B94:J94"/>
    <mergeCell ref="B95:J95"/>
    <mergeCell ref="B96:J96"/>
    <mergeCell ref="B97:J97"/>
    <mergeCell ref="B98:J98"/>
    <mergeCell ref="B99:J99"/>
    <mergeCell ref="C261:L261"/>
    <mergeCell ref="C262:L262"/>
    <mergeCell ref="B232:E232"/>
    <mergeCell ref="B233:E233"/>
    <mergeCell ref="B234:E234"/>
    <mergeCell ref="B235:E235"/>
    <mergeCell ref="B236:E236"/>
    <mergeCell ref="B237:E237"/>
    <mergeCell ref="B238:E238"/>
    <mergeCell ref="B239:E239"/>
    <mergeCell ref="B24:I24"/>
    <mergeCell ref="B240:E240"/>
    <mergeCell ref="B241:E241"/>
    <mergeCell ref="B242:E242"/>
    <mergeCell ref="B244:AO244"/>
    <mergeCell ref="B246:D246"/>
    <mergeCell ref="B247:D247"/>
    <mergeCell ref="B248:D248"/>
    <mergeCell ref="B249:D249"/>
    <mergeCell ref="B25:I25"/>
    <mergeCell ref="F240:O240"/>
    <mergeCell ref="F241:O241"/>
    <mergeCell ref="F242:O242"/>
    <mergeCell ref="G216:P216"/>
    <mergeCell ref="G217:P217"/>
    <mergeCell ref="G218:P218"/>
    <mergeCell ref="G219:P219"/>
    <mergeCell ref="G220:P220"/>
    <mergeCell ref="H193:Q193"/>
    <mergeCell ref="H194:Q194"/>
    <mergeCell ref="H195:Q195"/>
    <mergeCell ref="H196:Q196"/>
    <mergeCell ref="H197:Q197"/>
    <mergeCell ref="H198:Q198"/>
    <mergeCell ref="B214:AO214"/>
    <mergeCell ref="B216:F216"/>
    <mergeCell ref="B217:F217"/>
    <mergeCell ref="B218:F218"/>
    <mergeCell ref="B219:F219"/>
    <mergeCell ref="B22:I22"/>
    <mergeCell ref="B220:F220"/>
    <mergeCell ref="B222:AO222"/>
    <mergeCell ref="B224:E224"/>
    <mergeCell ref="B225:E225"/>
    <mergeCell ref="B226:E226"/>
    <mergeCell ref="B227:E227"/>
    <mergeCell ref="B228:E228"/>
    <mergeCell ref="B229:E229"/>
    <mergeCell ref="B23:I23"/>
    <mergeCell ref="B230:E230"/>
    <mergeCell ref="B231:E231"/>
    <mergeCell ref="H199:Q199"/>
    <mergeCell ref="H200:Q200"/>
    <mergeCell ref="H201:Q201"/>
    <mergeCell ref="H202:Q202"/>
    <mergeCell ref="H203:Q203"/>
    <mergeCell ref="H204:Q204"/>
    <mergeCell ref="H205:Q205"/>
    <mergeCell ref="H206:Q206"/>
    <mergeCell ref="H207:Q207"/>
    <mergeCell ref="H208:Q208"/>
    <mergeCell ref="H209:Q209"/>
    <mergeCell ref="H210:Q210"/>
    <mergeCell ref="H211:Q211"/>
    <mergeCell ref="H212:Q212"/>
    <mergeCell ref="I183:R183"/>
    <mergeCell ref="B198:G198"/>
    <mergeCell ref="B199:G199"/>
    <mergeCell ref="B20:I20"/>
    <mergeCell ref="B200:G200"/>
    <mergeCell ref="B201:G201"/>
    <mergeCell ref="B202:G202"/>
    <mergeCell ref="B203:G203"/>
    <mergeCell ref="B204:G204"/>
    <mergeCell ref="B205:G205"/>
    <mergeCell ref="B206:G206"/>
    <mergeCell ref="B207:G207"/>
    <mergeCell ref="B208:G208"/>
    <mergeCell ref="B209:G209"/>
    <mergeCell ref="B21:I21"/>
    <mergeCell ref="B210:G210"/>
    <mergeCell ref="B211:G211"/>
    <mergeCell ref="B212:G212"/>
    <mergeCell ref="I184:R184"/>
    <mergeCell ref="I185:R185"/>
    <mergeCell ref="I186:R186"/>
    <mergeCell ref="I187:R187"/>
    <mergeCell ref="I188:R188"/>
    <mergeCell ref="I189:R189"/>
    <mergeCell ref="J103:S103"/>
    <mergeCell ref="J104:S104"/>
    <mergeCell ref="J105:S105"/>
    <mergeCell ref="J106:S106"/>
    <mergeCell ref="J107:S107"/>
    <mergeCell ref="J108:S108"/>
    <mergeCell ref="J109:S109"/>
    <mergeCell ref="J110:S110"/>
    <mergeCell ref="J111:S111"/>
    <mergeCell ref="B179:I179"/>
    <mergeCell ref="B18:I18"/>
    <mergeCell ref="B181:AO181"/>
    <mergeCell ref="B183:H183"/>
    <mergeCell ref="B184:H184"/>
    <mergeCell ref="B185:H185"/>
    <mergeCell ref="B186:H186"/>
    <mergeCell ref="B187:H187"/>
    <mergeCell ref="B188:H188"/>
    <mergeCell ref="B189:H189"/>
    <mergeCell ref="B19:I19"/>
    <mergeCell ref="B191:AO191"/>
    <mergeCell ref="B193:G193"/>
    <mergeCell ref="B194:G194"/>
    <mergeCell ref="B195:G195"/>
    <mergeCell ref="B196:G196"/>
    <mergeCell ref="B197:G197"/>
    <mergeCell ref="J112:S112"/>
    <mergeCell ref="J113:S113"/>
    <mergeCell ref="J114:S114"/>
    <mergeCell ref="J115:S115"/>
    <mergeCell ref="J116:S116"/>
    <mergeCell ref="J117:S117"/>
    <mergeCell ref="J118:S118"/>
    <mergeCell ref="J119:S119"/>
    <mergeCell ref="J120:S120"/>
    <mergeCell ref="J121:S121"/>
    <mergeCell ref="J122:S122"/>
    <mergeCell ref="J123:S123"/>
    <mergeCell ref="J124:S124"/>
    <mergeCell ref="J125:S125"/>
    <mergeCell ref="J126:S126"/>
    <mergeCell ref="B163:I163"/>
    <mergeCell ref="B164:I164"/>
    <mergeCell ref="B165:I165"/>
    <mergeCell ref="B166:I166"/>
    <mergeCell ref="B167:I167"/>
    <mergeCell ref="B168:I168"/>
    <mergeCell ref="B169:I169"/>
    <mergeCell ref="B17:I17"/>
    <mergeCell ref="B170:I170"/>
    <mergeCell ref="B171:I171"/>
    <mergeCell ref="B172:I172"/>
    <mergeCell ref="B173:I173"/>
    <mergeCell ref="B174:I174"/>
    <mergeCell ref="B175:I175"/>
    <mergeCell ref="B176:I176"/>
    <mergeCell ref="B177:I177"/>
    <mergeCell ref="B178:I178"/>
    <mergeCell ref="B148:I148"/>
    <mergeCell ref="B149:I149"/>
    <mergeCell ref="B15:I15"/>
    <mergeCell ref="B150:I150"/>
    <mergeCell ref="B151:I151"/>
    <mergeCell ref="B152:I152"/>
    <mergeCell ref="B153:I153"/>
    <mergeCell ref="B154:I154"/>
    <mergeCell ref="B155:I155"/>
    <mergeCell ref="B156:I156"/>
    <mergeCell ref="B157:I157"/>
    <mergeCell ref="B158:I158"/>
    <mergeCell ref="B159:I159"/>
    <mergeCell ref="B16:I16"/>
    <mergeCell ref="B160:I160"/>
    <mergeCell ref="B161:I161"/>
    <mergeCell ref="B162:I162"/>
    <mergeCell ref="B130:I130"/>
    <mergeCell ref="B131:I131"/>
    <mergeCell ref="B132:I132"/>
    <mergeCell ref="B133:I133"/>
    <mergeCell ref="B134:I134"/>
    <mergeCell ref="B135:I135"/>
    <mergeCell ref="B136:I136"/>
    <mergeCell ref="B137:I137"/>
    <mergeCell ref="B138:I138"/>
    <mergeCell ref="B139:I139"/>
    <mergeCell ref="B14:I14"/>
    <mergeCell ref="B140:I140"/>
    <mergeCell ref="B141:I141"/>
    <mergeCell ref="B142:I142"/>
    <mergeCell ref="B143:I143"/>
    <mergeCell ref="B144:I144"/>
    <mergeCell ref="B146:AO146"/>
    <mergeCell ref="J127:S127"/>
    <mergeCell ref="J128:S128"/>
    <mergeCell ref="J129:S129"/>
    <mergeCell ref="J130:S130"/>
    <mergeCell ref="J131:S131"/>
    <mergeCell ref="J132:S132"/>
    <mergeCell ref="J133:S133"/>
    <mergeCell ref="J134:S134"/>
    <mergeCell ref="J135:S135"/>
    <mergeCell ref="J136:S136"/>
    <mergeCell ref="J137:S137"/>
    <mergeCell ref="J138:S138"/>
    <mergeCell ref="J139:S139"/>
    <mergeCell ref="J14:S14"/>
    <mergeCell ref="J140:S140"/>
    <mergeCell ref="B113:I113"/>
    <mergeCell ref="B114:I114"/>
    <mergeCell ref="B115:I115"/>
    <mergeCell ref="B116:I116"/>
    <mergeCell ref="B117:I117"/>
    <mergeCell ref="B118:I118"/>
    <mergeCell ref="B119:I119"/>
    <mergeCell ref="B120:I120"/>
    <mergeCell ref="B121:I121"/>
    <mergeCell ref="B122:I122"/>
    <mergeCell ref="B123:I123"/>
    <mergeCell ref="B124:I124"/>
    <mergeCell ref="B125:I125"/>
    <mergeCell ref="B126:I126"/>
    <mergeCell ref="B127:I127"/>
    <mergeCell ref="B128:I128"/>
    <mergeCell ref="B129:I129"/>
    <mergeCell ref="AK60:AL60"/>
    <mergeCell ref="AK61:AL61"/>
    <mergeCell ref="AK62:AL62"/>
    <mergeCell ref="AK63:AL63"/>
    <mergeCell ref="B1:K3"/>
    <mergeCell ref="B101:AO101"/>
    <mergeCell ref="B103:I103"/>
    <mergeCell ref="B104:I104"/>
    <mergeCell ref="B105:I105"/>
    <mergeCell ref="B106:I106"/>
    <mergeCell ref="B107:I107"/>
    <mergeCell ref="B108:I108"/>
    <mergeCell ref="B109:I109"/>
    <mergeCell ref="B11:AO11"/>
    <mergeCell ref="B110:I110"/>
    <mergeCell ref="B111:I111"/>
    <mergeCell ref="B112:I112"/>
    <mergeCell ref="B13:I13"/>
    <mergeCell ref="B5:AO5"/>
    <mergeCell ref="B7:J9"/>
    <mergeCell ref="J13:S13"/>
    <mergeCell ref="K81:S81"/>
    <mergeCell ref="K82:S82"/>
    <mergeCell ref="K83:S83"/>
    <mergeCell ref="K84:S84"/>
    <mergeCell ref="K85:S85"/>
    <mergeCell ref="K86:S86"/>
    <mergeCell ref="K87:S87"/>
    <mergeCell ref="K88:S88"/>
    <mergeCell ref="K89:S89"/>
    <mergeCell ref="K90:S90"/>
    <mergeCell ref="K91:S91"/>
    <mergeCell ref="AJ211:AM211"/>
    <mergeCell ref="AJ212:AM212"/>
    <mergeCell ref="AK30:AL30"/>
    <mergeCell ref="AK31:AL31"/>
    <mergeCell ref="AK32:AL32"/>
    <mergeCell ref="AK33:AL33"/>
    <mergeCell ref="AK34:AL34"/>
    <mergeCell ref="AK35:AL35"/>
    <mergeCell ref="AK36:AL36"/>
    <mergeCell ref="AK37:AL37"/>
    <mergeCell ref="AK38:AL38"/>
    <mergeCell ref="AK39:AL39"/>
    <mergeCell ref="AK40:AL40"/>
    <mergeCell ref="AK41:AL41"/>
    <mergeCell ref="AK42:AL42"/>
    <mergeCell ref="AK43:AL43"/>
    <mergeCell ref="AK44:AL44"/>
    <mergeCell ref="AK45:AL45"/>
    <mergeCell ref="AK46:AL46"/>
    <mergeCell ref="AK47:AL47"/>
    <mergeCell ref="AK48:AL48"/>
    <mergeCell ref="AK49:AL49"/>
    <mergeCell ref="AK50:AL50"/>
    <mergeCell ref="AK51:AL51"/>
    <mergeCell ref="AK52:AL52"/>
    <mergeCell ref="AK53:AL53"/>
    <mergeCell ref="AK54:AL54"/>
    <mergeCell ref="AK55:AL55"/>
    <mergeCell ref="AK56:AL56"/>
    <mergeCell ref="AK57:AL57"/>
    <mergeCell ref="AK58:AL58"/>
    <mergeCell ref="AK59:AL59"/>
    <mergeCell ref="AH86:AN86"/>
    <mergeCell ref="AH87:AN87"/>
    <mergeCell ref="AH88:AN88"/>
    <mergeCell ref="AH89:AN89"/>
    <mergeCell ref="AH90:AN90"/>
    <mergeCell ref="AH91:AN91"/>
    <mergeCell ref="AH92:AN92"/>
    <mergeCell ref="AH93:AN93"/>
    <mergeCell ref="AH94:AN94"/>
    <mergeCell ref="AH95:AN95"/>
    <mergeCell ref="AH96:AN96"/>
    <mergeCell ref="AH97:AN97"/>
    <mergeCell ref="AH98:AN98"/>
    <mergeCell ref="AH99:AN99"/>
    <mergeCell ref="AJ193:AM193"/>
    <mergeCell ref="AJ194:AM194"/>
    <mergeCell ref="AJ195:AM195"/>
    <mergeCell ref="AH230:AM230"/>
    <mergeCell ref="AH231:AM231"/>
    <mergeCell ref="AH232:AM232"/>
    <mergeCell ref="AH233:AM233"/>
    <mergeCell ref="AH234:AM234"/>
    <mergeCell ref="AH235:AM235"/>
    <mergeCell ref="AH236:AM236"/>
    <mergeCell ref="AH237:AM237"/>
    <mergeCell ref="AH238:AM238"/>
    <mergeCell ref="AH239:AM239"/>
    <mergeCell ref="AH240:AM240"/>
    <mergeCell ref="AH241:AM241"/>
    <mergeCell ref="AH242:AM242"/>
    <mergeCell ref="AH67:AN67"/>
    <mergeCell ref="AH68:AN68"/>
    <mergeCell ref="AH69:AN69"/>
    <mergeCell ref="AH70:AN70"/>
    <mergeCell ref="AH71:AN71"/>
    <mergeCell ref="AH72:AN72"/>
    <mergeCell ref="AH73:AN73"/>
    <mergeCell ref="AH74:AN74"/>
    <mergeCell ref="AH75:AN75"/>
    <mergeCell ref="AH76:AN76"/>
    <mergeCell ref="AH77:AN77"/>
    <mergeCell ref="AH78:AN78"/>
    <mergeCell ref="AH79:AN79"/>
    <mergeCell ref="AH80:AN80"/>
    <mergeCell ref="AH81:AN81"/>
    <mergeCell ref="AH82:AN82"/>
    <mergeCell ref="AH83:AN83"/>
    <mergeCell ref="AH84:AN84"/>
    <mergeCell ref="AH85:AN85"/>
    <mergeCell ref="AH139:AL139"/>
    <mergeCell ref="AH140:AL140"/>
    <mergeCell ref="AH141:AL141"/>
    <mergeCell ref="AH142:AL142"/>
    <mergeCell ref="AH143:AL143"/>
    <mergeCell ref="AH144:AL144"/>
    <mergeCell ref="AH216:AM216"/>
    <mergeCell ref="AH217:AM217"/>
    <mergeCell ref="AH218:AM218"/>
    <mergeCell ref="AH219:AM219"/>
    <mergeCell ref="AH220:AM220"/>
    <mergeCell ref="AH224:AM224"/>
    <mergeCell ref="AH225:AM225"/>
    <mergeCell ref="AH226:AM226"/>
    <mergeCell ref="AH227:AM227"/>
    <mergeCell ref="AH228:AM228"/>
    <mergeCell ref="AH229:AM229"/>
    <mergeCell ref="AJ196:AM196"/>
    <mergeCell ref="AJ197:AM197"/>
    <mergeCell ref="AJ198:AM198"/>
    <mergeCell ref="AJ199:AM199"/>
    <mergeCell ref="AJ200:AM200"/>
    <mergeCell ref="AJ201:AM201"/>
    <mergeCell ref="AJ202:AM202"/>
    <mergeCell ref="AJ203:AM203"/>
    <mergeCell ref="AJ204:AM204"/>
    <mergeCell ref="AJ205:AM205"/>
    <mergeCell ref="AJ206:AM206"/>
    <mergeCell ref="AJ207:AM207"/>
    <mergeCell ref="AJ208:AM208"/>
    <mergeCell ref="AJ209:AM209"/>
    <mergeCell ref="AJ210:AM210"/>
    <mergeCell ref="AH122:AL122"/>
    <mergeCell ref="AH123:AL123"/>
    <mergeCell ref="AH124:AL124"/>
    <mergeCell ref="AH125:AL125"/>
    <mergeCell ref="AH126:AL126"/>
    <mergeCell ref="AH127:AL127"/>
    <mergeCell ref="AH128:AL128"/>
    <mergeCell ref="AH129:AL129"/>
    <mergeCell ref="AH130:AL130"/>
    <mergeCell ref="AH131:AL131"/>
    <mergeCell ref="AH132:AL132"/>
    <mergeCell ref="AH133:AL133"/>
    <mergeCell ref="AH134:AL134"/>
    <mergeCell ref="AH135:AL135"/>
    <mergeCell ref="AH136:AL136"/>
    <mergeCell ref="AH137:AL137"/>
    <mergeCell ref="AH138:AL138"/>
    <mergeCell ref="AH105:AL105"/>
    <mergeCell ref="AH106:AL106"/>
    <mergeCell ref="AH107:AL107"/>
    <mergeCell ref="AH108:AL108"/>
    <mergeCell ref="AH109:AL109"/>
    <mergeCell ref="AH110:AL110"/>
    <mergeCell ref="AH111:AL111"/>
    <mergeCell ref="AH112:AL112"/>
    <mergeCell ref="AH113:AL113"/>
    <mergeCell ref="AH114:AL114"/>
    <mergeCell ref="AH115:AL115"/>
    <mergeCell ref="AH116:AL116"/>
    <mergeCell ref="AH117:AL117"/>
    <mergeCell ref="AH118:AL118"/>
    <mergeCell ref="AH119:AL119"/>
    <mergeCell ref="AH120:AL120"/>
    <mergeCell ref="AH121:AL121"/>
    <mergeCell ref="AE330:AM330"/>
    <mergeCell ref="AE331:AM331"/>
    <mergeCell ref="AF148:AM148"/>
    <mergeCell ref="AF149:AM149"/>
    <mergeCell ref="AF150:AM150"/>
    <mergeCell ref="AF151:AM151"/>
    <mergeCell ref="AF152:AM152"/>
    <mergeCell ref="AF153:AM153"/>
    <mergeCell ref="AF154:AM154"/>
    <mergeCell ref="AF155:AM155"/>
    <mergeCell ref="AF156:AM156"/>
    <mergeCell ref="AF157:AM157"/>
    <mergeCell ref="AF158:AM158"/>
    <mergeCell ref="AF159:AM159"/>
    <mergeCell ref="AF160:AM160"/>
    <mergeCell ref="AF161:AM161"/>
    <mergeCell ref="AF162:AM162"/>
    <mergeCell ref="AF163:AM163"/>
    <mergeCell ref="AF164:AM164"/>
    <mergeCell ref="AF165:AM165"/>
    <mergeCell ref="AF166:AM166"/>
    <mergeCell ref="AF167:AM167"/>
    <mergeCell ref="AF168:AM168"/>
    <mergeCell ref="AF169:AM169"/>
    <mergeCell ref="AF170:AM170"/>
    <mergeCell ref="AF171:AM171"/>
    <mergeCell ref="AF172:AM172"/>
    <mergeCell ref="AF173:AM173"/>
    <mergeCell ref="AF174:AM174"/>
    <mergeCell ref="AF175:AM175"/>
    <mergeCell ref="AF176:AM176"/>
    <mergeCell ref="AF177:AM177"/>
    <mergeCell ref="AE310:AL310"/>
    <mergeCell ref="AE311:AL311"/>
    <mergeCell ref="AE312:AL312"/>
    <mergeCell ref="AE313:AL313"/>
    <mergeCell ref="AE314:AL314"/>
    <mergeCell ref="AE315:AL315"/>
    <mergeCell ref="AE316:AL316"/>
    <mergeCell ref="AE317:AL317"/>
    <mergeCell ref="AE321:AM321"/>
    <mergeCell ref="AE322:AM322"/>
    <mergeCell ref="AE323:AM323"/>
    <mergeCell ref="AE324:AM324"/>
    <mergeCell ref="AE325:AM325"/>
    <mergeCell ref="AE326:AM326"/>
    <mergeCell ref="AE327:AM327"/>
    <mergeCell ref="AE328:AM328"/>
    <mergeCell ref="AE329:AM329"/>
    <mergeCell ref="AE290:AL290"/>
    <mergeCell ref="AE291:AL291"/>
    <mergeCell ref="AE292:AL292"/>
    <mergeCell ref="AE293:AL293"/>
    <mergeCell ref="AE294:AL294"/>
    <mergeCell ref="AE295:AL295"/>
    <mergeCell ref="AE299:AL299"/>
    <mergeCell ref="AE300:AL300"/>
    <mergeCell ref="AE301:AL301"/>
    <mergeCell ref="AE302:AL302"/>
    <mergeCell ref="AE303:AL303"/>
    <mergeCell ref="AE304:AL304"/>
    <mergeCell ref="AE305:AL305"/>
    <mergeCell ref="AE306:AL306"/>
    <mergeCell ref="AE307:AL307"/>
    <mergeCell ref="AE308:AL308"/>
    <mergeCell ref="AE309:AL309"/>
    <mergeCell ref="AD275:AL275"/>
    <mergeCell ref="AD276:AL276"/>
    <mergeCell ref="AE253:AL253"/>
    <mergeCell ref="AE254:AL254"/>
    <mergeCell ref="AE255:AL255"/>
    <mergeCell ref="AE256:AL256"/>
    <mergeCell ref="AE257:AL257"/>
    <mergeCell ref="AE280:AL280"/>
    <mergeCell ref="AE281:AL281"/>
    <mergeCell ref="AE282:AL282"/>
    <mergeCell ref="AE283:AL283"/>
    <mergeCell ref="AE284:AL284"/>
    <mergeCell ref="AE285:AL285"/>
    <mergeCell ref="AE286:AL286"/>
    <mergeCell ref="AE287:AL287"/>
    <mergeCell ref="AE288:AL288"/>
    <mergeCell ref="AE289:AL289"/>
    <mergeCell ref="W285:AD285"/>
    <mergeCell ref="W286:AD286"/>
    <mergeCell ref="W287:AD287"/>
    <mergeCell ref="W288:AD288"/>
    <mergeCell ref="W289:AD289"/>
    <mergeCell ref="AC97:AG97"/>
    <mergeCell ref="AC98:AG98"/>
    <mergeCell ref="AC99:AG99"/>
    <mergeCell ref="AD261:AL261"/>
    <mergeCell ref="AD262:AL262"/>
    <mergeCell ref="AD263:AL263"/>
    <mergeCell ref="AD264:AL264"/>
    <mergeCell ref="AD265:AL265"/>
    <mergeCell ref="AD266:AL266"/>
    <mergeCell ref="AD267:AL267"/>
    <mergeCell ref="AD268:AL268"/>
    <mergeCell ref="AD269:AL269"/>
    <mergeCell ref="AD270:AL270"/>
    <mergeCell ref="AD271:AL271"/>
    <mergeCell ref="AD272:AL272"/>
    <mergeCell ref="AD273:AL273"/>
    <mergeCell ref="AD274:AL274"/>
    <mergeCell ref="AF178:AM178"/>
    <mergeCell ref="AF179:AM179"/>
    <mergeCell ref="AG183:AM183"/>
    <mergeCell ref="AG184:AM184"/>
    <mergeCell ref="AG185:AM185"/>
    <mergeCell ref="AG186:AM186"/>
    <mergeCell ref="AG187:AM187"/>
    <mergeCell ref="AG188:AM188"/>
    <mergeCell ref="AG189:AM189"/>
    <mergeCell ref="AG246:AM246"/>
    <mergeCell ref="AG247:AM247"/>
    <mergeCell ref="AG248:AM248"/>
    <mergeCell ref="AG249:AM249"/>
    <mergeCell ref="AH103:AL103"/>
    <mergeCell ref="AH104:AL104"/>
    <mergeCell ref="AC80:AG80"/>
    <mergeCell ref="AC81:AG81"/>
    <mergeCell ref="AC82:AG82"/>
    <mergeCell ref="AC83:AG83"/>
    <mergeCell ref="AC84:AG84"/>
    <mergeCell ref="AC85:AG85"/>
    <mergeCell ref="AC86:AG86"/>
    <mergeCell ref="AC87:AG87"/>
    <mergeCell ref="AC88:AG88"/>
    <mergeCell ref="AC89:AG89"/>
    <mergeCell ref="AC90:AG90"/>
    <mergeCell ref="AC91:AG91"/>
    <mergeCell ref="AC92:AG92"/>
    <mergeCell ref="AC93:AG93"/>
    <mergeCell ref="AC94:AG94"/>
    <mergeCell ref="AC95:AG95"/>
    <mergeCell ref="AC96:AG96"/>
    <mergeCell ref="AC60:AJ60"/>
    <mergeCell ref="AC61:AJ61"/>
    <mergeCell ref="AC62:AJ62"/>
    <mergeCell ref="AC63:AJ63"/>
    <mergeCell ref="AC67:AG67"/>
    <mergeCell ref="AC68:AG68"/>
    <mergeCell ref="AC69:AG69"/>
    <mergeCell ref="AC70:AG70"/>
    <mergeCell ref="AC71:AG71"/>
    <mergeCell ref="AC72:AG72"/>
    <mergeCell ref="AC73:AG73"/>
    <mergeCell ref="AC74:AG74"/>
    <mergeCell ref="AC75:AG75"/>
    <mergeCell ref="AC76:AG76"/>
    <mergeCell ref="AC77:AG77"/>
    <mergeCell ref="AC78:AG78"/>
    <mergeCell ref="AC79:AG79"/>
    <mergeCell ref="AC140:AG140"/>
    <mergeCell ref="AC141:AG141"/>
    <mergeCell ref="AC142:AG142"/>
    <mergeCell ref="AC143:AG143"/>
    <mergeCell ref="AC144:AG144"/>
    <mergeCell ref="AC15:AK15"/>
    <mergeCell ref="AC16:AK16"/>
    <mergeCell ref="AC17:AK17"/>
    <mergeCell ref="AC18:AK18"/>
    <mergeCell ref="AC19:AK19"/>
    <mergeCell ref="AC20:AK20"/>
    <mergeCell ref="AC21:AK21"/>
    <mergeCell ref="AC22:AK22"/>
    <mergeCell ref="AC23:AK23"/>
    <mergeCell ref="AC24:AK24"/>
    <mergeCell ref="AC25:AK25"/>
    <mergeCell ref="AC26:AK26"/>
    <mergeCell ref="AC30:AJ30"/>
    <mergeCell ref="AC31:AJ31"/>
    <mergeCell ref="AC32:AJ32"/>
    <mergeCell ref="AC33:AJ33"/>
    <mergeCell ref="AC34:AJ34"/>
    <mergeCell ref="AC35:AJ35"/>
    <mergeCell ref="AC36:AJ36"/>
    <mergeCell ref="AC37:AJ37"/>
    <mergeCell ref="AC38:AJ38"/>
    <mergeCell ref="AC39:AJ39"/>
    <mergeCell ref="AC40:AJ40"/>
    <mergeCell ref="AC41:AJ41"/>
    <mergeCell ref="AC42:AJ42"/>
    <mergeCell ref="AC43:AJ43"/>
    <mergeCell ref="AC44:AJ44"/>
    <mergeCell ref="AC125:AG125"/>
    <mergeCell ref="AC126:AG126"/>
    <mergeCell ref="AC127:AG127"/>
    <mergeCell ref="AC128:AG128"/>
    <mergeCell ref="AC129:AG129"/>
    <mergeCell ref="AC13:AK13"/>
    <mergeCell ref="AC130:AG130"/>
    <mergeCell ref="AC131:AG131"/>
    <mergeCell ref="AC132:AG132"/>
    <mergeCell ref="AC133:AG133"/>
    <mergeCell ref="AC134:AG134"/>
    <mergeCell ref="AC135:AG135"/>
    <mergeCell ref="AC136:AG136"/>
    <mergeCell ref="AC137:AG137"/>
    <mergeCell ref="AC138:AG138"/>
    <mergeCell ref="AC139:AG139"/>
    <mergeCell ref="AC14:AK14"/>
    <mergeCell ref="AC45:AJ45"/>
    <mergeCell ref="AC46:AJ46"/>
    <mergeCell ref="AC47:AJ47"/>
    <mergeCell ref="AC48:AJ48"/>
    <mergeCell ref="AC49:AJ49"/>
    <mergeCell ref="AC50:AJ50"/>
    <mergeCell ref="AC51:AJ51"/>
    <mergeCell ref="AC52:AJ52"/>
    <mergeCell ref="AC53:AJ53"/>
    <mergeCell ref="AC54:AJ54"/>
    <mergeCell ref="AC55:AJ55"/>
    <mergeCell ref="AC56:AJ56"/>
    <mergeCell ref="AC57:AJ57"/>
    <mergeCell ref="AC58:AJ58"/>
    <mergeCell ref="AC59:AJ59"/>
    <mergeCell ref="AB177:AE177"/>
    <mergeCell ref="AB178:AE178"/>
    <mergeCell ref="AB179:AE179"/>
    <mergeCell ref="AB183:AF183"/>
    <mergeCell ref="AB184:AF184"/>
    <mergeCell ref="AB185:AF185"/>
    <mergeCell ref="AB186:AF186"/>
    <mergeCell ref="AB187:AF187"/>
    <mergeCell ref="AB188:AF188"/>
    <mergeCell ref="AB189:AF189"/>
    <mergeCell ref="AC103:AG103"/>
    <mergeCell ref="AC104:AG104"/>
    <mergeCell ref="AC105:AG105"/>
    <mergeCell ref="AC106:AG106"/>
    <mergeCell ref="AC107:AG107"/>
    <mergeCell ref="AC108:AG108"/>
    <mergeCell ref="AC109:AG109"/>
    <mergeCell ref="AC110:AG110"/>
    <mergeCell ref="AC111:AG111"/>
    <mergeCell ref="AC112:AG112"/>
    <mergeCell ref="AC113:AG113"/>
    <mergeCell ref="AC114:AG114"/>
    <mergeCell ref="AC115:AG115"/>
    <mergeCell ref="AC116:AG116"/>
    <mergeCell ref="AC117:AG117"/>
    <mergeCell ref="AC118:AG118"/>
    <mergeCell ref="AC119:AG119"/>
    <mergeCell ref="AC120:AG120"/>
    <mergeCell ref="AC121:AG121"/>
    <mergeCell ref="AC122:AG122"/>
    <mergeCell ref="AC123:AG123"/>
    <mergeCell ref="AC124:AG124"/>
    <mergeCell ref="AA210:AI210"/>
    <mergeCell ref="AA211:AI211"/>
    <mergeCell ref="AA212:AI212"/>
    <mergeCell ref="AB148:AE148"/>
    <mergeCell ref="AB149:AE149"/>
    <mergeCell ref="AB150:AE150"/>
    <mergeCell ref="AB151:AE151"/>
    <mergeCell ref="AB152:AE152"/>
    <mergeCell ref="AB153:AE153"/>
    <mergeCell ref="AB154:AE154"/>
    <mergeCell ref="AB155:AE155"/>
    <mergeCell ref="AB156:AE156"/>
    <mergeCell ref="AB157:AE157"/>
    <mergeCell ref="AB158:AE158"/>
    <mergeCell ref="AB159:AE159"/>
    <mergeCell ref="AB160:AE160"/>
    <mergeCell ref="AB161:AE161"/>
    <mergeCell ref="AB162:AE162"/>
    <mergeCell ref="AB163:AE163"/>
    <mergeCell ref="AB164:AE164"/>
    <mergeCell ref="AB165:AE165"/>
    <mergeCell ref="AB166:AE166"/>
    <mergeCell ref="AB167:AE167"/>
    <mergeCell ref="AB168:AE168"/>
    <mergeCell ref="AB169:AE169"/>
    <mergeCell ref="AB170:AE170"/>
    <mergeCell ref="AB171:AE171"/>
    <mergeCell ref="AB172:AE172"/>
    <mergeCell ref="AB173:AE173"/>
    <mergeCell ref="AB174:AE174"/>
    <mergeCell ref="AB175:AE175"/>
    <mergeCell ref="AB176:AE176"/>
    <mergeCell ref="AA193:AI193"/>
    <mergeCell ref="AA194:AI194"/>
    <mergeCell ref="AA195:AI195"/>
    <mergeCell ref="AA196:AI196"/>
    <mergeCell ref="AA197:AI197"/>
    <mergeCell ref="AA198:AI198"/>
    <mergeCell ref="AA199:AI199"/>
    <mergeCell ref="AA200:AI200"/>
    <mergeCell ref="AA201:AI201"/>
    <mergeCell ref="AA202:AI202"/>
    <mergeCell ref="AA203:AI203"/>
    <mergeCell ref="AA204:AI204"/>
    <mergeCell ref="AA205:AI205"/>
    <mergeCell ref="AA206:AI206"/>
    <mergeCell ref="AA207:AI207"/>
    <mergeCell ref="AA208:AI208"/>
    <mergeCell ref="AA209:AI209"/>
  </mergeCells>
  <pageMargins left="0.7" right="0.7" top="0.75" bottom="0.75" header="0.3" footer="0.3"/>
  <pageSetup paperSize="9" scale="85" orientation="portrait" r:id="rId1"/>
  <headerFooter alignWithMargins="0">
    <oddFooter>&amp;R&amp;1#&amp;"Calibri"&amp;10&amp;K0000FFClassification : Internal</oddFooter>
  </headerFooter>
  <rowBreaks count="2" manualBreakCount="2">
    <brk id="64" max="16383" man="1"/>
    <brk id="14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42"/>
  <sheetViews>
    <sheetView zoomScaleNormal="100" workbookViewId="0"/>
  </sheetViews>
  <sheetFormatPr defaultRowHeight="15" x14ac:dyDescent="0.2"/>
  <cols>
    <col min="1" max="1" width="0.7109375" customWidth="1"/>
    <col min="2" max="2" width="21.85546875" customWidth="1"/>
    <col min="3" max="3" width="0.85546875" customWidth="1"/>
    <col min="4" max="4" width="14.5703125" customWidth="1"/>
    <col min="5" max="5" width="48.85546875" customWidth="1"/>
    <col min="6" max="6" width="0.28515625" customWidth="1"/>
    <col min="7" max="7" width="4.7109375" customWidth="1"/>
  </cols>
  <sheetData>
    <row r="1" spans="2:5" s="1" customFormat="1" ht="9" customHeight="1" x14ac:dyDescent="0.15">
      <c r="B1" s="62"/>
      <c r="C1" s="62"/>
    </row>
    <row r="2" spans="2:5" s="1" customFormat="1" ht="22.9" customHeight="1" x14ac:dyDescent="0.15">
      <c r="B2" s="62"/>
      <c r="C2" s="62"/>
      <c r="D2" s="68" t="s">
        <v>908</v>
      </c>
      <c r="E2" s="68"/>
    </row>
    <row r="3" spans="2:5" s="1" customFormat="1" ht="6.4" customHeight="1" x14ac:dyDescent="0.15">
      <c r="B3" s="62"/>
      <c r="C3" s="62"/>
    </row>
    <row r="4" spans="2:5" s="1" customFormat="1" ht="9.6" customHeight="1" x14ac:dyDescent="0.15"/>
    <row r="5" spans="2:5" s="1" customFormat="1" ht="33" customHeight="1" x14ac:dyDescent="0.15">
      <c r="B5" s="64" t="s">
        <v>1184</v>
      </c>
      <c r="C5" s="64"/>
      <c r="D5" s="64"/>
      <c r="E5" s="64"/>
    </row>
    <row r="6" spans="2:5" s="1" customFormat="1" ht="6.95" customHeight="1" x14ac:dyDescent="0.15"/>
    <row r="7" spans="2:5" s="1" customFormat="1" ht="5.25" customHeight="1" x14ac:dyDescent="0.15">
      <c r="B7" s="57" t="s">
        <v>1054</v>
      </c>
    </row>
    <row r="8" spans="2:5" s="1" customFormat="1" ht="21.4" customHeight="1" x14ac:dyDescent="0.15">
      <c r="B8" s="57"/>
      <c r="D8" s="4">
        <v>44681</v>
      </c>
    </row>
    <row r="9" spans="2:5" s="1" customFormat="1" ht="2.65" customHeight="1" x14ac:dyDescent="0.15">
      <c r="B9" s="57"/>
    </row>
    <row r="10" spans="2:5" s="1" customFormat="1" ht="2.1" customHeight="1" x14ac:dyDescent="0.15"/>
    <row r="11" spans="2:5" s="1" customFormat="1" ht="19.149999999999999" customHeight="1" x14ac:dyDescent="0.15">
      <c r="B11" s="73" t="s">
        <v>1185</v>
      </c>
      <c r="C11" s="73"/>
      <c r="D11" s="73"/>
      <c r="E11" s="73"/>
    </row>
    <row r="12" spans="2:5" s="1" customFormat="1" ht="238.35" customHeight="1" x14ac:dyDescent="0.15"/>
    <row r="13" spans="2:5" s="1" customFormat="1" ht="19.149999999999999" customHeight="1" x14ac:dyDescent="0.15">
      <c r="B13" s="73" t="s">
        <v>1186</v>
      </c>
      <c r="C13" s="73"/>
      <c r="D13" s="73"/>
      <c r="E13" s="73"/>
    </row>
    <row r="14" spans="2:5" s="1" customFormat="1" ht="371.1" customHeight="1" x14ac:dyDescent="0.15"/>
    <row r="15" spans="2:5" s="1" customFormat="1" ht="19.149999999999999" customHeight="1" x14ac:dyDescent="0.15">
      <c r="B15" s="73" t="s">
        <v>1187</v>
      </c>
      <c r="C15" s="73"/>
      <c r="D15" s="73"/>
      <c r="E15" s="73"/>
    </row>
    <row r="16" spans="2:5" s="1" customFormat="1" ht="354.6" customHeight="1" x14ac:dyDescent="0.15"/>
    <row r="17" spans="2:5" s="1" customFormat="1" ht="19.149999999999999" customHeight="1" x14ac:dyDescent="0.15">
      <c r="B17" s="73" t="s">
        <v>1188</v>
      </c>
      <c r="C17" s="73"/>
      <c r="D17" s="73"/>
      <c r="E17" s="73"/>
    </row>
    <row r="18" spans="2:5" s="1" customFormat="1" ht="365.25" customHeight="1" x14ac:dyDescent="0.15"/>
    <row r="19" spans="2:5" s="1" customFormat="1" ht="19.149999999999999" customHeight="1" x14ac:dyDescent="0.15">
      <c r="B19" s="73" t="s">
        <v>1189</v>
      </c>
      <c r="C19" s="73"/>
      <c r="D19" s="73"/>
      <c r="E19" s="73"/>
    </row>
    <row r="20" spans="2:5" s="1" customFormat="1" ht="352.5" customHeight="1" x14ac:dyDescent="0.15"/>
    <row r="21" spans="2:5" s="1" customFormat="1" ht="19.149999999999999" customHeight="1" x14ac:dyDescent="0.15">
      <c r="B21" s="73" t="s">
        <v>1190</v>
      </c>
      <c r="C21" s="73"/>
      <c r="D21" s="73"/>
      <c r="E21" s="73"/>
    </row>
    <row r="22" spans="2:5" s="1" customFormat="1" ht="374.85" customHeight="1" x14ac:dyDescent="0.15"/>
    <row r="23" spans="2:5" s="1" customFormat="1" ht="19.7" customHeight="1" x14ac:dyDescent="0.15">
      <c r="B23" s="73" t="s">
        <v>1191</v>
      </c>
      <c r="C23" s="73"/>
      <c r="D23" s="73"/>
      <c r="E23" s="73"/>
    </row>
    <row r="24" spans="2:5" s="1" customFormat="1" ht="233.65" customHeight="1" x14ac:dyDescent="0.15"/>
    <row r="25" spans="2:5" s="1" customFormat="1" ht="19.149999999999999" customHeight="1" x14ac:dyDescent="0.15">
      <c r="B25" s="73" t="s">
        <v>1192</v>
      </c>
      <c r="C25" s="73"/>
      <c r="D25" s="73"/>
      <c r="E25" s="73"/>
    </row>
    <row r="26" spans="2:5" s="1" customFormat="1" ht="175.9" customHeight="1" x14ac:dyDescent="0.15"/>
    <row r="27" spans="2:5" s="1" customFormat="1" ht="19.149999999999999" customHeight="1" x14ac:dyDescent="0.15">
      <c r="B27" s="73" t="s">
        <v>1193</v>
      </c>
      <c r="C27" s="73"/>
      <c r="D27" s="73"/>
      <c r="E27" s="73"/>
    </row>
    <row r="28" spans="2:5" s="1" customFormat="1" ht="256.5" customHeight="1" x14ac:dyDescent="0.15"/>
    <row r="29" spans="2:5" s="1" customFormat="1" ht="19.149999999999999" customHeight="1" x14ac:dyDescent="0.15">
      <c r="B29" s="73" t="s">
        <v>1194</v>
      </c>
      <c r="C29" s="73"/>
      <c r="D29" s="73"/>
      <c r="E29" s="73"/>
    </row>
    <row r="30" spans="2:5" s="1" customFormat="1" ht="195.2" customHeight="1" x14ac:dyDescent="0.15"/>
    <row r="31" spans="2:5" s="1" customFormat="1" ht="19.149999999999999" customHeight="1" x14ac:dyDescent="0.15">
      <c r="B31" s="73" t="s">
        <v>1195</v>
      </c>
      <c r="C31" s="73"/>
      <c r="D31" s="73"/>
      <c r="E31" s="73"/>
    </row>
    <row r="32" spans="2:5" s="1" customFormat="1" ht="193.15" customHeight="1" x14ac:dyDescent="0.15"/>
    <row r="33" spans="2:5" s="1" customFormat="1" ht="19.149999999999999" customHeight="1" x14ac:dyDescent="0.15">
      <c r="B33" s="73" t="s">
        <v>1196</v>
      </c>
      <c r="C33" s="73"/>
      <c r="D33" s="73"/>
      <c r="E33" s="73"/>
    </row>
    <row r="34" spans="2:5" s="1" customFormat="1" ht="318.39999999999998" customHeight="1" x14ac:dyDescent="0.15"/>
    <row r="35" spans="2:5" s="1" customFormat="1" ht="19.149999999999999" customHeight="1" x14ac:dyDescent="0.15">
      <c r="B35" s="73" t="s">
        <v>1197</v>
      </c>
      <c r="C35" s="73"/>
      <c r="D35" s="73"/>
      <c r="E35" s="73"/>
    </row>
    <row r="36" spans="2:5" s="1" customFormat="1" ht="278.85000000000002" customHeight="1" x14ac:dyDescent="0.15"/>
    <row r="37" spans="2:5" s="1" customFormat="1" ht="19.149999999999999" customHeight="1" x14ac:dyDescent="0.15">
      <c r="B37" s="73" t="s">
        <v>1198</v>
      </c>
      <c r="C37" s="73"/>
      <c r="D37" s="73"/>
      <c r="E37" s="73"/>
    </row>
    <row r="38" spans="2:5" s="1" customFormat="1" ht="409.6" customHeight="1" x14ac:dyDescent="0.15"/>
    <row r="39" spans="2:5" s="1" customFormat="1" ht="1.1499999999999999" customHeight="1" x14ac:dyDescent="0.15">
      <c r="B39" s="73" t="s">
        <v>1199</v>
      </c>
      <c r="C39" s="73"/>
      <c r="D39" s="73"/>
      <c r="E39" s="73"/>
    </row>
    <row r="40" spans="2:5" s="1" customFormat="1" ht="19.149999999999999" customHeight="1" x14ac:dyDescent="0.15">
      <c r="B40" s="73"/>
      <c r="C40" s="73"/>
      <c r="D40" s="73"/>
      <c r="E40" s="73"/>
    </row>
    <row r="41" spans="2:5" s="1" customFormat="1" ht="409.6" customHeight="1" x14ac:dyDescent="0.15"/>
    <row r="42" spans="2:5" s="1" customFormat="1" ht="30.4" customHeight="1" x14ac:dyDescent="0.15"/>
  </sheetData>
  <mergeCells count="19">
    <mergeCell ref="B39:E40"/>
    <mergeCell ref="B5:E5"/>
    <mergeCell ref="B7:B9"/>
    <mergeCell ref="D2:E2"/>
    <mergeCell ref="B29:E29"/>
    <mergeCell ref="B31:E31"/>
    <mergeCell ref="B33:E33"/>
    <mergeCell ref="B35:E35"/>
    <mergeCell ref="B37:E37"/>
    <mergeCell ref="B19:E19"/>
    <mergeCell ref="B21:E21"/>
    <mergeCell ref="B23:E23"/>
    <mergeCell ref="B25:E25"/>
    <mergeCell ref="B27:E27"/>
    <mergeCell ref="B1:C3"/>
    <mergeCell ref="B11:E11"/>
    <mergeCell ref="B13:E13"/>
    <mergeCell ref="B15:E15"/>
    <mergeCell ref="B17:E17"/>
  </mergeCells>
  <pageMargins left="0.7" right="0.7" top="0.75" bottom="0.75" header="0.3" footer="0.3"/>
  <pageSetup paperSize="9" scale="97" orientation="portrait" r:id="rId1"/>
  <headerFooter alignWithMargins="0">
    <oddFooter>&amp;R&amp;1#&amp;"Calibri"&amp;10&amp;K0000FFClassification : Internal</oddFooter>
  </headerFooter>
  <rowBreaks count="4" manualBreakCount="4">
    <brk id="18" max="5" man="1"/>
    <brk id="22" max="5" man="1"/>
    <brk id="28" max="5" man="1"/>
    <brk id="39"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18"/>
  <sheetViews>
    <sheetView zoomScaleNormal="100" workbookViewId="0"/>
  </sheetViews>
  <sheetFormatPr defaultRowHeight="15" x14ac:dyDescent="0.2"/>
  <cols>
    <col min="1" max="1" width="0.7109375" customWidth="1"/>
    <col min="2" max="2" width="13.7109375" customWidth="1"/>
    <col min="3" max="3" width="6.7109375" customWidth="1"/>
    <col min="4" max="4" width="13.5703125" customWidth="1"/>
    <col min="5" max="5" width="14.5703125" customWidth="1"/>
    <col min="6" max="6" width="21.28515625" customWidth="1"/>
    <col min="7" max="7" width="14.5703125" customWidth="1"/>
    <col min="8" max="9" width="0.28515625" customWidth="1"/>
    <col min="10" max="10" width="4.7109375" customWidth="1"/>
  </cols>
  <sheetData>
    <row r="1" spans="2:8" s="1" customFormat="1" ht="9" customHeight="1" x14ac:dyDescent="0.15">
      <c r="B1" s="62"/>
      <c r="C1" s="62"/>
    </row>
    <row r="2" spans="2:8" s="1" customFormat="1" ht="22.9" customHeight="1" x14ac:dyDescent="0.15">
      <c r="B2" s="62"/>
      <c r="C2" s="62"/>
      <c r="D2" s="68" t="s">
        <v>908</v>
      </c>
      <c r="E2" s="68"/>
      <c r="F2" s="68"/>
      <c r="G2" s="68"/>
      <c r="H2" s="68"/>
    </row>
    <row r="3" spans="2:8" s="1" customFormat="1" ht="6.4" customHeight="1" x14ac:dyDescent="0.15">
      <c r="B3" s="62"/>
      <c r="C3" s="62"/>
    </row>
    <row r="4" spans="2:8" s="1" customFormat="1" ht="9" customHeight="1" x14ac:dyDescent="0.15"/>
    <row r="5" spans="2:8" s="1" customFormat="1" ht="33" customHeight="1" x14ac:dyDescent="0.15">
      <c r="B5" s="64" t="s">
        <v>1205</v>
      </c>
      <c r="C5" s="64"/>
      <c r="D5" s="64"/>
      <c r="E5" s="64"/>
      <c r="F5" s="64"/>
      <c r="G5" s="64"/>
      <c r="H5" s="64"/>
    </row>
    <row r="6" spans="2:8" s="1" customFormat="1" ht="14.45" customHeight="1" x14ac:dyDescent="0.15"/>
    <row r="7" spans="2:8" s="1" customFormat="1" ht="22.9" customHeight="1" x14ac:dyDescent="0.15">
      <c r="B7" s="9" t="s">
        <v>1054</v>
      </c>
      <c r="D7" s="4">
        <v>44681</v>
      </c>
    </row>
    <row r="8" spans="2:8" s="1" customFormat="1" ht="12.75" customHeight="1" x14ac:dyDescent="0.15"/>
    <row r="9" spans="2:8" s="1" customFormat="1" ht="19.149999999999999" customHeight="1" x14ac:dyDescent="0.15">
      <c r="B9" s="104" t="s">
        <v>1206</v>
      </c>
      <c r="C9" s="104"/>
      <c r="D9" s="104"/>
      <c r="E9" s="104"/>
      <c r="F9" s="104"/>
      <c r="G9" s="104"/>
    </row>
    <row r="10" spans="2:8" s="1" customFormat="1" ht="14.85" customHeight="1" x14ac:dyDescent="0.15"/>
    <row r="11" spans="2:8" s="1" customFormat="1" ht="14.85" customHeight="1" x14ac:dyDescent="0.15">
      <c r="B11" s="5"/>
      <c r="C11" s="105" t="s">
        <v>1061</v>
      </c>
      <c r="D11" s="105"/>
      <c r="E11" s="25" t="s">
        <v>1062</v>
      </c>
      <c r="F11" s="25" t="s">
        <v>1063</v>
      </c>
      <c r="G11" s="25" t="s">
        <v>1062</v>
      </c>
    </row>
    <row r="12" spans="2:8" s="1" customFormat="1" ht="14.85" customHeight="1" x14ac:dyDescent="0.15">
      <c r="B12" s="8" t="s">
        <v>1200</v>
      </c>
      <c r="C12" s="106">
        <v>15221690534.7101</v>
      </c>
      <c r="D12" s="106"/>
      <c r="E12" s="42">
        <v>0.99823088897423795</v>
      </c>
      <c r="F12" s="43">
        <v>223647</v>
      </c>
      <c r="G12" s="42">
        <v>0.998758512894943</v>
      </c>
    </row>
    <row r="13" spans="2:8" s="1" customFormat="1" ht="2.65" customHeight="1" x14ac:dyDescent="0.15"/>
    <row r="14" spans="2:8" s="1" customFormat="1" ht="14.85" customHeight="1" x14ac:dyDescent="0.15">
      <c r="B14" s="8" t="s">
        <v>1201</v>
      </c>
      <c r="C14" s="106">
        <v>18748715.359999999</v>
      </c>
      <c r="D14" s="106"/>
      <c r="E14" s="42">
        <v>1.2295314215106799E-3</v>
      </c>
      <c r="F14" s="43">
        <v>194</v>
      </c>
      <c r="G14" s="42">
        <v>8.6636150496818105E-4</v>
      </c>
    </row>
    <row r="15" spans="2:8" s="1" customFormat="1" ht="16.5" customHeight="1" x14ac:dyDescent="0.15">
      <c r="B15" s="8" t="s">
        <v>1202</v>
      </c>
      <c r="C15" s="106">
        <v>3583090.25</v>
      </c>
      <c r="D15" s="106"/>
      <c r="E15" s="42">
        <v>2.34977275183485E-4</v>
      </c>
      <c r="F15" s="43">
        <v>40</v>
      </c>
      <c r="G15" s="42">
        <v>1.78631238137769E-4</v>
      </c>
    </row>
    <row r="16" spans="2:8" s="1" customFormat="1" ht="17.649999999999999" customHeight="1" x14ac:dyDescent="0.15">
      <c r="B16" s="8" t="s">
        <v>1203</v>
      </c>
      <c r="C16" s="106">
        <v>1503727.79</v>
      </c>
      <c r="D16" s="106"/>
      <c r="E16" s="42">
        <v>9.8613720017764906E-5</v>
      </c>
      <c r="F16" s="43">
        <v>16</v>
      </c>
      <c r="G16" s="42">
        <v>7.1452495255107696E-5</v>
      </c>
    </row>
    <row r="17" spans="2:7" s="1" customFormat="1" ht="17.649999999999999" customHeight="1" x14ac:dyDescent="0.15">
      <c r="B17" s="8" t="s">
        <v>1204</v>
      </c>
      <c r="C17" s="106">
        <v>3141051.73</v>
      </c>
      <c r="D17" s="106"/>
      <c r="E17" s="42">
        <v>2.0598860905771799E-4</v>
      </c>
      <c r="F17" s="43">
        <v>28</v>
      </c>
      <c r="G17" s="42">
        <v>1.2504186669643901E-4</v>
      </c>
    </row>
    <row r="18" spans="2:7" s="1" customFormat="1" ht="16.5" customHeight="1" x14ac:dyDescent="0.15">
      <c r="B18" s="6" t="s">
        <v>67</v>
      </c>
      <c r="C18" s="107">
        <v>15248667119.84</v>
      </c>
      <c r="D18" s="107"/>
      <c r="E18" s="44">
        <v>1</v>
      </c>
      <c r="F18" s="45">
        <v>223925</v>
      </c>
      <c r="G18" s="44">
        <v>1</v>
      </c>
    </row>
  </sheetData>
  <mergeCells count="11">
    <mergeCell ref="C14:D14"/>
    <mergeCell ref="C15:D15"/>
    <mergeCell ref="C16:D16"/>
    <mergeCell ref="C17:D17"/>
    <mergeCell ref="C18:D18"/>
    <mergeCell ref="B1:C3"/>
    <mergeCell ref="B5:H5"/>
    <mergeCell ref="B9:G9"/>
    <mergeCell ref="C11:D11"/>
    <mergeCell ref="C12:D12"/>
    <mergeCell ref="D2:H2"/>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47681-2B92-4045-AEE7-5FBFD0D475EE}">
  <dimension ref="B1:M369"/>
  <sheetViews>
    <sheetView zoomScaleNormal="100" workbookViewId="0"/>
  </sheetViews>
  <sheetFormatPr defaultRowHeight="12.75" x14ac:dyDescent="0.2"/>
  <cols>
    <col min="1" max="1" width="0.42578125" customWidth="1"/>
    <col min="2" max="2" width="0.5703125" customWidth="1"/>
    <col min="3" max="3" width="8.42578125" customWidth="1"/>
    <col min="4" max="4" width="5.28515625" customWidth="1"/>
    <col min="5" max="5" width="0.5703125" customWidth="1"/>
    <col min="6" max="6" width="7.28515625" customWidth="1"/>
    <col min="7" max="7" width="4.5703125" customWidth="1"/>
    <col min="8" max="8" width="9.28515625" customWidth="1"/>
    <col min="9" max="9" width="2.28515625" customWidth="1"/>
    <col min="10" max="10" width="12.28515625" customWidth="1"/>
    <col min="11" max="11" width="12" customWidth="1"/>
    <col min="12" max="12" width="12.28515625" customWidth="1"/>
    <col min="13" max="13" width="1" customWidth="1"/>
    <col min="14" max="14" width="5.5703125" customWidth="1"/>
    <col min="15" max="15" width="4.7109375" customWidth="1"/>
  </cols>
  <sheetData>
    <row r="1" spans="2:13" s="1" customFormat="1" ht="9" customHeight="1" x14ac:dyDescent="0.15">
      <c r="B1" s="62"/>
      <c r="C1" s="62"/>
      <c r="D1" s="62"/>
      <c r="E1" s="62"/>
      <c r="F1" s="62"/>
    </row>
    <row r="2" spans="2:13" s="1" customFormat="1" ht="22.9" customHeight="1" x14ac:dyDescent="0.15">
      <c r="B2" s="62"/>
      <c r="C2" s="62"/>
      <c r="D2" s="62"/>
      <c r="E2" s="62"/>
      <c r="F2" s="62"/>
      <c r="H2" s="68" t="s">
        <v>908</v>
      </c>
      <c r="I2" s="68"/>
      <c r="J2" s="68"/>
      <c r="K2" s="68"/>
      <c r="L2" s="68"/>
      <c r="M2" s="68"/>
    </row>
    <row r="3" spans="2:13" s="1" customFormat="1" ht="5.85" customHeight="1" x14ac:dyDescent="0.15">
      <c r="B3" s="62"/>
      <c r="C3" s="62"/>
      <c r="D3" s="62"/>
      <c r="E3" s="62"/>
      <c r="F3" s="62"/>
    </row>
    <row r="4" spans="2:13" s="1" customFormat="1" ht="2.1" customHeight="1" x14ac:dyDescent="0.15"/>
    <row r="5" spans="2:13" s="1" customFormat="1" ht="31.9" customHeight="1" x14ac:dyDescent="0.15">
      <c r="B5" s="64" t="s">
        <v>1216</v>
      </c>
      <c r="C5" s="64"/>
      <c r="D5" s="64"/>
      <c r="E5" s="64"/>
      <c r="F5" s="64"/>
      <c r="G5" s="64"/>
      <c r="H5" s="64"/>
      <c r="I5" s="64"/>
      <c r="J5" s="64"/>
      <c r="K5" s="64"/>
      <c r="L5" s="64"/>
      <c r="M5" s="64"/>
    </row>
    <row r="6" spans="2:13" s="1" customFormat="1" ht="2.1" customHeight="1" x14ac:dyDescent="0.15"/>
    <row r="7" spans="2:13" s="1" customFormat="1" ht="2.1" customHeight="1" x14ac:dyDescent="0.15">
      <c r="B7" s="57" t="s">
        <v>1054</v>
      </c>
      <c r="C7" s="57"/>
      <c r="D7" s="57"/>
    </row>
    <row r="8" spans="2:13" s="1" customFormat="1" ht="20.25" customHeight="1" x14ac:dyDescent="0.15">
      <c r="B8" s="57"/>
      <c r="C8" s="57"/>
      <c r="D8" s="57"/>
      <c r="G8" s="113">
        <v>44652</v>
      </c>
      <c r="H8" s="113"/>
    </row>
    <row r="9" spans="2:13" s="1" customFormat="1" ht="5.25" customHeight="1" x14ac:dyDescent="0.15"/>
    <row r="10" spans="2:13" s="1" customFormat="1" ht="17.649999999999999" customHeight="1" x14ac:dyDescent="0.15">
      <c r="B10" s="108" t="s">
        <v>1217</v>
      </c>
      <c r="C10" s="108"/>
      <c r="D10" s="108"/>
      <c r="E10" s="108"/>
      <c r="F10" s="109" t="s">
        <v>1218</v>
      </c>
      <c r="G10" s="109"/>
      <c r="H10" s="114" t="s">
        <v>1219</v>
      </c>
      <c r="I10" s="114"/>
      <c r="J10" s="114"/>
      <c r="K10" s="114"/>
      <c r="L10" s="114"/>
    </row>
    <row r="11" spans="2:13" s="1" customFormat="1" ht="27.2" customHeight="1" x14ac:dyDescent="0.15">
      <c r="B11" s="46" t="s">
        <v>1207</v>
      </c>
      <c r="C11" s="6" t="s">
        <v>1208</v>
      </c>
      <c r="D11" s="25" t="s">
        <v>1209</v>
      </c>
      <c r="E11" s="46" t="s">
        <v>1210</v>
      </c>
      <c r="F11" s="110" t="s">
        <v>1211</v>
      </c>
      <c r="G11" s="110"/>
      <c r="H11" s="105" t="s">
        <v>1212</v>
      </c>
      <c r="I11" s="105"/>
      <c r="J11" s="25" t="s">
        <v>1213</v>
      </c>
      <c r="K11" s="25" t="s">
        <v>1214</v>
      </c>
      <c r="L11" s="25" t="s">
        <v>1215</v>
      </c>
    </row>
    <row r="12" spans="2:13" s="1" customFormat="1" ht="12.75" customHeight="1" x14ac:dyDescent="0.15">
      <c r="B12" s="47">
        <v>44652</v>
      </c>
      <c r="C12" s="48">
        <v>44682</v>
      </c>
      <c r="D12" s="13">
        <v>1</v>
      </c>
      <c r="E12" s="49">
        <v>30</v>
      </c>
      <c r="F12" s="111">
        <v>11500000000</v>
      </c>
      <c r="G12" s="111"/>
      <c r="H12" s="93">
        <v>15151782696.5207</v>
      </c>
      <c r="I12" s="93"/>
      <c r="J12" s="13">
        <v>15126912456.389999</v>
      </c>
      <c r="K12" s="13">
        <v>15089681071.5509</v>
      </c>
      <c r="L12" s="13">
        <v>15027825527.7024</v>
      </c>
    </row>
    <row r="13" spans="2:13" s="1" customFormat="1" ht="12.75" customHeight="1" x14ac:dyDescent="0.15">
      <c r="B13" s="47">
        <v>44652</v>
      </c>
      <c r="C13" s="48">
        <v>44713</v>
      </c>
      <c r="D13" s="13">
        <v>2</v>
      </c>
      <c r="E13" s="49">
        <v>61</v>
      </c>
      <c r="F13" s="111">
        <v>11500000000</v>
      </c>
      <c r="G13" s="111"/>
      <c r="H13" s="93">
        <v>15051438936.2348</v>
      </c>
      <c r="I13" s="93"/>
      <c r="J13" s="13">
        <v>15001246949.185699</v>
      </c>
      <c r="K13" s="13">
        <v>14926267502.9844</v>
      </c>
      <c r="L13" s="13">
        <v>14802120100.720699</v>
      </c>
    </row>
    <row r="14" spans="2:13" s="1" customFormat="1" ht="12.75" customHeight="1" x14ac:dyDescent="0.15">
      <c r="B14" s="47">
        <v>44652</v>
      </c>
      <c r="C14" s="48">
        <v>44743</v>
      </c>
      <c r="D14" s="13">
        <v>3</v>
      </c>
      <c r="E14" s="49">
        <v>91</v>
      </c>
      <c r="F14" s="111">
        <v>11500000000</v>
      </c>
      <c r="G14" s="111"/>
      <c r="H14" s="93">
        <v>14954669938.8626</v>
      </c>
      <c r="I14" s="93"/>
      <c r="J14" s="13">
        <v>14880335804.9916</v>
      </c>
      <c r="K14" s="13">
        <v>14769519262.0301</v>
      </c>
      <c r="L14" s="13">
        <v>14586636016.017099</v>
      </c>
    </row>
    <row r="15" spans="2:13" s="1" customFormat="1" ht="12.75" customHeight="1" x14ac:dyDescent="0.15">
      <c r="B15" s="47">
        <v>44652</v>
      </c>
      <c r="C15" s="48">
        <v>44774</v>
      </c>
      <c r="D15" s="13">
        <v>4</v>
      </c>
      <c r="E15" s="49">
        <v>122</v>
      </c>
      <c r="F15" s="111">
        <v>11500000000</v>
      </c>
      <c r="G15" s="111"/>
      <c r="H15" s="93">
        <v>14858679097.539101</v>
      </c>
      <c r="I15" s="93"/>
      <c r="J15" s="13">
        <v>14759745946.257401</v>
      </c>
      <c r="K15" s="13">
        <v>14612569931.483801</v>
      </c>
      <c r="L15" s="13">
        <v>14370504288.8398</v>
      </c>
    </row>
    <row r="16" spans="2:13" s="1" customFormat="1" ht="12.75" customHeight="1" x14ac:dyDescent="0.15">
      <c r="B16" s="47">
        <v>44652</v>
      </c>
      <c r="C16" s="48">
        <v>44805</v>
      </c>
      <c r="D16" s="13">
        <v>5</v>
      </c>
      <c r="E16" s="49">
        <v>153</v>
      </c>
      <c r="F16" s="111">
        <v>11500000000</v>
      </c>
      <c r="G16" s="111"/>
      <c r="H16" s="93">
        <v>14759360498.218201</v>
      </c>
      <c r="I16" s="93"/>
      <c r="J16" s="13">
        <v>14636222346.0702</v>
      </c>
      <c r="K16" s="13">
        <v>14453426281.026199</v>
      </c>
      <c r="L16" s="13">
        <v>14153792921.4678</v>
      </c>
    </row>
    <row r="17" spans="2:12" s="1" customFormat="1" ht="12.75" customHeight="1" x14ac:dyDescent="0.15">
      <c r="B17" s="47">
        <v>44652</v>
      </c>
      <c r="C17" s="48">
        <v>44835</v>
      </c>
      <c r="D17" s="13">
        <v>6</v>
      </c>
      <c r="E17" s="49">
        <v>183</v>
      </c>
      <c r="F17" s="111">
        <v>11500000000</v>
      </c>
      <c r="G17" s="111"/>
      <c r="H17" s="93">
        <v>14662692991.4216</v>
      </c>
      <c r="I17" s="93"/>
      <c r="J17" s="13">
        <v>14516494692.6502</v>
      </c>
      <c r="K17" s="13">
        <v>14299911187.884199</v>
      </c>
      <c r="L17" s="13">
        <v>13946057429.7624</v>
      </c>
    </row>
    <row r="18" spans="2:12" s="1" customFormat="1" ht="12.75" customHeight="1" x14ac:dyDescent="0.15">
      <c r="B18" s="47">
        <v>44652</v>
      </c>
      <c r="C18" s="48">
        <v>44866</v>
      </c>
      <c r="D18" s="13">
        <v>7</v>
      </c>
      <c r="E18" s="49">
        <v>214</v>
      </c>
      <c r="F18" s="111">
        <v>11500000000</v>
      </c>
      <c r="G18" s="111"/>
      <c r="H18" s="93">
        <v>14566279658.931999</v>
      </c>
      <c r="I18" s="93"/>
      <c r="J18" s="13">
        <v>14396583519.4949</v>
      </c>
      <c r="K18" s="13">
        <v>14145721859.711</v>
      </c>
      <c r="L18" s="13">
        <v>13737251305.0128</v>
      </c>
    </row>
    <row r="19" spans="2:12" s="1" customFormat="1" ht="12.75" customHeight="1" x14ac:dyDescent="0.15">
      <c r="B19" s="47">
        <v>44652</v>
      </c>
      <c r="C19" s="48">
        <v>44896</v>
      </c>
      <c r="D19" s="13">
        <v>8</v>
      </c>
      <c r="E19" s="49">
        <v>244</v>
      </c>
      <c r="F19" s="111">
        <v>11500000000</v>
      </c>
      <c r="G19" s="111"/>
      <c r="H19" s="93">
        <v>14466462100.6404</v>
      </c>
      <c r="I19" s="93"/>
      <c r="J19" s="13">
        <v>14274460110.246599</v>
      </c>
      <c r="K19" s="13">
        <v>13991205389.940399</v>
      </c>
      <c r="L19" s="13">
        <v>13531500071.2094</v>
      </c>
    </row>
    <row r="20" spans="2:12" s="1" customFormat="1" ht="12.75" customHeight="1" x14ac:dyDescent="0.15">
      <c r="B20" s="47">
        <v>44652</v>
      </c>
      <c r="C20" s="48">
        <v>44927</v>
      </c>
      <c r="D20" s="13">
        <v>9</v>
      </c>
      <c r="E20" s="49">
        <v>275</v>
      </c>
      <c r="F20" s="111">
        <v>11500000000</v>
      </c>
      <c r="G20" s="111"/>
      <c r="H20" s="93">
        <v>14369489200.7418</v>
      </c>
      <c r="I20" s="93"/>
      <c r="J20" s="13">
        <v>14154726005.098</v>
      </c>
      <c r="K20" s="13">
        <v>13838563175.278799</v>
      </c>
      <c r="L20" s="13">
        <v>13327185184.568501</v>
      </c>
    </row>
    <row r="21" spans="2:12" s="1" customFormat="1" ht="12.75" customHeight="1" x14ac:dyDescent="0.15">
      <c r="B21" s="47">
        <v>44652</v>
      </c>
      <c r="C21" s="48">
        <v>44958</v>
      </c>
      <c r="D21" s="13">
        <v>10</v>
      </c>
      <c r="E21" s="49">
        <v>306</v>
      </c>
      <c r="F21" s="111">
        <v>11500000000</v>
      </c>
      <c r="G21" s="111"/>
      <c r="H21" s="93">
        <v>14270571544.858299</v>
      </c>
      <c r="I21" s="93"/>
      <c r="J21" s="13">
        <v>14033444551.945101</v>
      </c>
      <c r="K21" s="13">
        <v>13685097929.292601</v>
      </c>
      <c r="L21" s="13">
        <v>13123569054.158199</v>
      </c>
    </row>
    <row r="22" spans="2:12" s="1" customFormat="1" ht="12.75" customHeight="1" x14ac:dyDescent="0.15">
      <c r="B22" s="47">
        <v>44652</v>
      </c>
      <c r="C22" s="48">
        <v>44986</v>
      </c>
      <c r="D22" s="13">
        <v>11</v>
      </c>
      <c r="E22" s="49">
        <v>334</v>
      </c>
      <c r="F22" s="111">
        <v>11500000000</v>
      </c>
      <c r="G22" s="111"/>
      <c r="H22" s="93">
        <v>14171320476.593</v>
      </c>
      <c r="I22" s="93"/>
      <c r="J22" s="13">
        <v>13914492091.8885</v>
      </c>
      <c r="K22" s="13">
        <v>13537924911.986</v>
      </c>
      <c r="L22" s="13">
        <v>12932758368.6429</v>
      </c>
    </row>
    <row r="23" spans="2:12" s="1" customFormat="1" ht="12.75" customHeight="1" x14ac:dyDescent="0.15">
      <c r="B23" s="47">
        <v>44652</v>
      </c>
      <c r="C23" s="48">
        <v>45017</v>
      </c>
      <c r="D23" s="13">
        <v>12</v>
      </c>
      <c r="E23" s="49">
        <v>365</v>
      </c>
      <c r="F23" s="111">
        <v>11500000000</v>
      </c>
      <c r="G23" s="111"/>
      <c r="H23" s="93">
        <v>14076902890.2805</v>
      </c>
      <c r="I23" s="93"/>
      <c r="J23" s="13">
        <v>13798342874.4839</v>
      </c>
      <c r="K23" s="13">
        <v>13390776702.829901</v>
      </c>
      <c r="L23" s="13">
        <v>12738006028.8204</v>
      </c>
    </row>
    <row r="24" spans="2:12" s="1" customFormat="1" ht="12.75" customHeight="1" x14ac:dyDescent="0.15">
      <c r="B24" s="47">
        <v>44652</v>
      </c>
      <c r="C24" s="48">
        <v>45047</v>
      </c>
      <c r="D24" s="13">
        <v>13</v>
      </c>
      <c r="E24" s="49">
        <v>395</v>
      </c>
      <c r="F24" s="111">
        <v>11500000000</v>
      </c>
      <c r="G24" s="111"/>
      <c r="H24" s="93">
        <v>13975800996.446699</v>
      </c>
      <c r="I24" s="93"/>
      <c r="J24" s="13">
        <v>13676755600.6427</v>
      </c>
      <c r="K24" s="13">
        <v>13240112922.113701</v>
      </c>
      <c r="L24" s="13">
        <v>12543058697.440001</v>
      </c>
    </row>
    <row r="25" spans="2:12" s="1" customFormat="1" ht="12.75" customHeight="1" x14ac:dyDescent="0.15">
      <c r="B25" s="47">
        <v>44652</v>
      </c>
      <c r="C25" s="48">
        <v>45078</v>
      </c>
      <c r="D25" s="13">
        <v>14</v>
      </c>
      <c r="E25" s="49">
        <v>426</v>
      </c>
      <c r="F25" s="111">
        <v>11500000000</v>
      </c>
      <c r="G25" s="111"/>
      <c r="H25" s="93">
        <v>13876837874.316401</v>
      </c>
      <c r="I25" s="93"/>
      <c r="J25" s="13">
        <v>13556877496.781</v>
      </c>
      <c r="K25" s="13">
        <v>13090684843.3976</v>
      </c>
      <c r="L25" s="13">
        <v>12348970480.7022</v>
      </c>
    </row>
    <row r="26" spans="2:12" s="1" customFormat="1" ht="12.75" customHeight="1" x14ac:dyDescent="0.15">
      <c r="B26" s="47">
        <v>44652</v>
      </c>
      <c r="C26" s="48">
        <v>45108</v>
      </c>
      <c r="D26" s="13">
        <v>15</v>
      </c>
      <c r="E26" s="49">
        <v>456</v>
      </c>
      <c r="F26" s="111">
        <v>11500000000</v>
      </c>
      <c r="G26" s="111"/>
      <c r="H26" s="93">
        <v>13777062298.126499</v>
      </c>
      <c r="I26" s="93"/>
      <c r="J26" s="13">
        <v>13437310105.7472</v>
      </c>
      <c r="K26" s="13">
        <v>12943293609.169701</v>
      </c>
      <c r="L26" s="13">
        <v>12159879506.050501</v>
      </c>
    </row>
    <row r="27" spans="2:12" s="1" customFormat="1" ht="12.75" customHeight="1" x14ac:dyDescent="0.15">
      <c r="B27" s="47">
        <v>44652</v>
      </c>
      <c r="C27" s="48">
        <v>45139</v>
      </c>
      <c r="D27" s="13">
        <v>16</v>
      </c>
      <c r="E27" s="49">
        <v>487</v>
      </c>
      <c r="F27" s="111">
        <v>11500000000</v>
      </c>
      <c r="G27" s="111"/>
      <c r="H27" s="93">
        <v>13680068768.390499</v>
      </c>
      <c r="I27" s="93"/>
      <c r="J27" s="13">
        <v>13320078284.691099</v>
      </c>
      <c r="K27" s="13">
        <v>12797741485.9016</v>
      </c>
      <c r="L27" s="13">
        <v>11972212626.0012</v>
      </c>
    </row>
    <row r="28" spans="2:12" s="1" customFormat="1" ht="12.75" customHeight="1" x14ac:dyDescent="0.15">
      <c r="B28" s="47">
        <v>44652</v>
      </c>
      <c r="C28" s="48">
        <v>45170</v>
      </c>
      <c r="D28" s="13">
        <v>17</v>
      </c>
      <c r="E28" s="49">
        <v>518</v>
      </c>
      <c r="F28" s="111">
        <v>11500000000</v>
      </c>
      <c r="G28" s="111"/>
      <c r="H28" s="93">
        <v>13580649113.0564</v>
      </c>
      <c r="I28" s="93"/>
      <c r="J28" s="13">
        <v>13200847201.065201</v>
      </c>
      <c r="K28" s="13">
        <v>12650930006.9191</v>
      </c>
      <c r="L28" s="13">
        <v>11784744212.7069</v>
      </c>
    </row>
    <row r="29" spans="2:12" s="1" customFormat="1" ht="12.75" customHeight="1" x14ac:dyDescent="0.15">
      <c r="B29" s="47">
        <v>44652</v>
      </c>
      <c r="C29" s="48">
        <v>45200</v>
      </c>
      <c r="D29" s="13">
        <v>18</v>
      </c>
      <c r="E29" s="49">
        <v>548</v>
      </c>
      <c r="F29" s="111">
        <v>11500000000</v>
      </c>
      <c r="G29" s="111"/>
      <c r="H29" s="93">
        <v>13484391147.5228</v>
      </c>
      <c r="I29" s="93"/>
      <c r="J29" s="13">
        <v>13085766843.249599</v>
      </c>
      <c r="K29" s="13">
        <v>12509777750.134001</v>
      </c>
      <c r="L29" s="13">
        <v>11605487420.7609</v>
      </c>
    </row>
    <row r="30" spans="2:12" s="1" customFormat="1" ht="12.75" customHeight="1" x14ac:dyDescent="0.15">
      <c r="B30" s="47">
        <v>44652</v>
      </c>
      <c r="C30" s="48">
        <v>45231</v>
      </c>
      <c r="D30" s="13">
        <v>19</v>
      </c>
      <c r="E30" s="49">
        <v>579</v>
      </c>
      <c r="F30" s="111">
        <v>11500000000</v>
      </c>
      <c r="G30" s="111"/>
      <c r="H30" s="93">
        <v>13385388362.4002</v>
      </c>
      <c r="I30" s="93"/>
      <c r="J30" s="13">
        <v>12967659292.3531</v>
      </c>
      <c r="K30" s="13">
        <v>12365341086.2868</v>
      </c>
      <c r="L30" s="13">
        <v>11422903585.624901</v>
      </c>
    </row>
    <row r="31" spans="2:12" s="1" customFormat="1" ht="12.75" customHeight="1" x14ac:dyDescent="0.15">
      <c r="B31" s="47">
        <v>44652</v>
      </c>
      <c r="C31" s="48">
        <v>45261</v>
      </c>
      <c r="D31" s="13">
        <v>20</v>
      </c>
      <c r="E31" s="49">
        <v>609</v>
      </c>
      <c r="F31" s="111">
        <v>11500000000</v>
      </c>
      <c r="G31" s="111"/>
      <c r="H31" s="93">
        <v>13284940303.2516</v>
      </c>
      <c r="I31" s="93"/>
      <c r="J31" s="13">
        <v>12849220525.974501</v>
      </c>
      <c r="K31" s="13">
        <v>12222247082.407</v>
      </c>
      <c r="L31" s="13">
        <v>11244432797.9387</v>
      </c>
    </row>
    <row r="32" spans="2:12" s="1" customFormat="1" ht="12.75" customHeight="1" x14ac:dyDescent="0.15">
      <c r="B32" s="47">
        <v>44652</v>
      </c>
      <c r="C32" s="48">
        <v>45292</v>
      </c>
      <c r="D32" s="13">
        <v>21</v>
      </c>
      <c r="E32" s="49">
        <v>640</v>
      </c>
      <c r="F32" s="111">
        <v>11500000000</v>
      </c>
      <c r="G32" s="111"/>
      <c r="H32" s="93">
        <v>13189596147.373199</v>
      </c>
      <c r="I32" s="93"/>
      <c r="J32" s="13">
        <v>12735366647.9834</v>
      </c>
      <c r="K32" s="13">
        <v>12083140401.9741</v>
      </c>
      <c r="L32" s="13">
        <v>11069370799.5998</v>
      </c>
    </row>
    <row r="33" spans="2:12" s="1" customFormat="1" ht="12.75" customHeight="1" x14ac:dyDescent="0.15">
      <c r="B33" s="47">
        <v>44652</v>
      </c>
      <c r="C33" s="48">
        <v>45323</v>
      </c>
      <c r="D33" s="13">
        <v>22</v>
      </c>
      <c r="E33" s="49">
        <v>671</v>
      </c>
      <c r="F33" s="111">
        <v>11500000000</v>
      </c>
      <c r="G33" s="111"/>
      <c r="H33" s="93">
        <v>13091271320.647301</v>
      </c>
      <c r="I33" s="93"/>
      <c r="J33" s="13">
        <v>12618988876.4984</v>
      </c>
      <c r="K33" s="13">
        <v>11942273677.8342</v>
      </c>
      <c r="L33" s="13">
        <v>10893984496.252899</v>
      </c>
    </row>
    <row r="34" spans="2:12" s="1" customFormat="1" ht="12.75" customHeight="1" x14ac:dyDescent="0.15">
      <c r="B34" s="47">
        <v>44652</v>
      </c>
      <c r="C34" s="48">
        <v>45352</v>
      </c>
      <c r="D34" s="13">
        <v>23</v>
      </c>
      <c r="E34" s="49">
        <v>700</v>
      </c>
      <c r="F34" s="111">
        <v>11500000000</v>
      </c>
      <c r="G34" s="111"/>
      <c r="H34" s="93">
        <v>12994042051.778601</v>
      </c>
      <c r="I34" s="93"/>
      <c r="J34" s="13">
        <v>12505392961.9867</v>
      </c>
      <c r="K34" s="13">
        <v>11806610797.836201</v>
      </c>
      <c r="L34" s="13">
        <v>10727549513.2374</v>
      </c>
    </row>
    <row r="35" spans="2:12" s="1" customFormat="1" ht="12.75" customHeight="1" x14ac:dyDescent="0.15">
      <c r="B35" s="47">
        <v>44652</v>
      </c>
      <c r="C35" s="48">
        <v>45383</v>
      </c>
      <c r="D35" s="13">
        <v>24</v>
      </c>
      <c r="E35" s="49">
        <v>731</v>
      </c>
      <c r="F35" s="111">
        <v>11500000000</v>
      </c>
      <c r="G35" s="111"/>
      <c r="H35" s="93">
        <v>12897218935.045099</v>
      </c>
      <c r="I35" s="93"/>
      <c r="J35" s="13">
        <v>12391158910.919901</v>
      </c>
      <c r="K35" s="13">
        <v>11669007615.9422</v>
      </c>
      <c r="L35" s="13">
        <v>10557615067.6693</v>
      </c>
    </row>
    <row r="36" spans="2:12" s="1" customFormat="1" ht="12.75" customHeight="1" x14ac:dyDescent="0.15">
      <c r="B36" s="47">
        <v>44652</v>
      </c>
      <c r="C36" s="48">
        <v>45413</v>
      </c>
      <c r="D36" s="13">
        <v>25</v>
      </c>
      <c r="E36" s="49">
        <v>761</v>
      </c>
      <c r="F36" s="111">
        <v>11500000000</v>
      </c>
      <c r="G36" s="111"/>
      <c r="H36" s="93">
        <v>12800429802.0082</v>
      </c>
      <c r="I36" s="93"/>
      <c r="J36" s="13">
        <v>12277981285.294399</v>
      </c>
      <c r="K36" s="13">
        <v>11533967704.1992</v>
      </c>
      <c r="L36" s="13">
        <v>10392659887.451</v>
      </c>
    </row>
    <row r="37" spans="2:12" s="1" customFormat="1" ht="12.75" customHeight="1" x14ac:dyDescent="0.15">
      <c r="B37" s="47">
        <v>44652</v>
      </c>
      <c r="C37" s="48">
        <v>45444</v>
      </c>
      <c r="D37" s="13">
        <v>26</v>
      </c>
      <c r="E37" s="49">
        <v>792</v>
      </c>
      <c r="F37" s="111">
        <v>11500000000</v>
      </c>
      <c r="G37" s="111"/>
      <c r="H37" s="93">
        <v>12695923480.8974</v>
      </c>
      <c r="I37" s="93"/>
      <c r="J37" s="13">
        <v>12157086032.4431</v>
      </c>
      <c r="K37" s="13">
        <v>11391353964.2771</v>
      </c>
      <c r="L37" s="13">
        <v>10220683742.6222</v>
      </c>
    </row>
    <row r="38" spans="2:12" s="1" customFormat="1" ht="12.75" customHeight="1" x14ac:dyDescent="0.15">
      <c r="B38" s="47">
        <v>44652</v>
      </c>
      <c r="C38" s="48">
        <v>45474</v>
      </c>
      <c r="D38" s="13">
        <v>27</v>
      </c>
      <c r="E38" s="49">
        <v>822</v>
      </c>
      <c r="F38" s="111">
        <v>11500000000</v>
      </c>
      <c r="G38" s="111"/>
      <c r="H38" s="93">
        <v>12595893896.889601</v>
      </c>
      <c r="I38" s="93"/>
      <c r="J38" s="13">
        <v>12041504377.2033</v>
      </c>
      <c r="K38" s="13">
        <v>11255281775.5186</v>
      </c>
      <c r="L38" s="13">
        <v>10057199351.9279</v>
      </c>
    </row>
    <row r="39" spans="2:12" s="1" customFormat="1" ht="12.75" customHeight="1" x14ac:dyDescent="0.15">
      <c r="B39" s="47">
        <v>44652</v>
      </c>
      <c r="C39" s="48">
        <v>45505</v>
      </c>
      <c r="D39" s="13">
        <v>28</v>
      </c>
      <c r="E39" s="49">
        <v>853</v>
      </c>
      <c r="F39" s="111">
        <v>11500000000</v>
      </c>
      <c r="G39" s="111"/>
      <c r="H39" s="93">
        <v>12501697435.603001</v>
      </c>
      <c r="I39" s="93"/>
      <c r="J39" s="13">
        <v>11931183282.808599</v>
      </c>
      <c r="K39" s="13">
        <v>11123801597.8808</v>
      </c>
      <c r="L39" s="13">
        <v>9897614636.0662708</v>
      </c>
    </row>
    <row r="40" spans="2:12" s="1" customFormat="1" ht="12.75" customHeight="1" x14ac:dyDescent="0.15">
      <c r="B40" s="47">
        <v>44652</v>
      </c>
      <c r="C40" s="48">
        <v>45536</v>
      </c>
      <c r="D40" s="13">
        <v>29</v>
      </c>
      <c r="E40" s="49">
        <v>884</v>
      </c>
      <c r="F40" s="111">
        <v>11500000000</v>
      </c>
      <c r="G40" s="111"/>
      <c r="H40" s="93">
        <v>12403916628.7484</v>
      </c>
      <c r="I40" s="93"/>
      <c r="J40" s="13">
        <v>11817786802.191601</v>
      </c>
      <c r="K40" s="13">
        <v>10990057401.406401</v>
      </c>
      <c r="L40" s="13">
        <v>9737195430.4943199</v>
      </c>
    </row>
    <row r="41" spans="2:12" s="1" customFormat="1" ht="12.75" customHeight="1" x14ac:dyDescent="0.15">
      <c r="B41" s="47">
        <v>44652</v>
      </c>
      <c r="C41" s="48">
        <v>45566</v>
      </c>
      <c r="D41" s="13">
        <v>30</v>
      </c>
      <c r="E41" s="49">
        <v>914</v>
      </c>
      <c r="F41" s="111">
        <v>11500000000</v>
      </c>
      <c r="G41" s="111"/>
      <c r="H41" s="93">
        <v>12300512395.6765</v>
      </c>
      <c r="I41" s="93"/>
      <c r="J41" s="13">
        <v>11700032704.073999</v>
      </c>
      <c r="K41" s="13">
        <v>10853770964.7682</v>
      </c>
      <c r="L41" s="13">
        <v>9577025906.1027794</v>
      </c>
    </row>
    <row r="42" spans="2:12" s="1" customFormat="1" ht="12.75" customHeight="1" x14ac:dyDescent="0.15">
      <c r="B42" s="47">
        <v>44652</v>
      </c>
      <c r="C42" s="48">
        <v>45597</v>
      </c>
      <c r="D42" s="13">
        <v>31</v>
      </c>
      <c r="E42" s="49">
        <v>945</v>
      </c>
      <c r="F42" s="111">
        <v>11500000000</v>
      </c>
      <c r="G42" s="111"/>
      <c r="H42" s="93">
        <v>12198789723.9757</v>
      </c>
      <c r="I42" s="93"/>
      <c r="J42" s="13">
        <v>11583595859.6192</v>
      </c>
      <c r="K42" s="13">
        <v>10718427312.1035</v>
      </c>
      <c r="L42" s="13">
        <v>9417544824.1033993</v>
      </c>
    </row>
    <row r="43" spans="2:12" s="1" customFormat="1" ht="12.75" customHeight="1" x14ac:dyDescent="0.15">
      <c r="B43" s="47">
        <v>44652</v>
      </c>
      <c r="C43" s="48">
        <v>45627</v>
      </c>
      <c r="D43" s="13">
        <v>32</v>
      </c>
      <c r="E43" s="49">
        <v>975</v>
      </c>
      <c r="F43" s="111">
        <v>11500000000</v>
      </c>
      <c r="G43" s="111"/>
      <c r="H43" s="93">
        <v>12094105552.9737</v>
      </c>
      <c r="I43" s="93"/>
      <c r="J43" s="13">
        <v>11465340757.801201</v>
      </c>
      <c r="K43" s="13">
        <v>10582892976.459801</v>
      </c>
      <c r="L43" s="13">
        <v>9260343925.5279408</v>
      </c>
    </row>
    <row r="44" spans="2:12" s="1" customFormat="1" ht="12.75" customHeight="1" x14ac:dyDescent="0.15">
      <c r="B44" s="47">
        <v>44652</v>
      </c>
      <c r="C44" s="48">
        <v>45658</v>
      </c>
      <c r="D44" s="13">
        <v>33</v>
      </c>
      <c r="E44" s="49">
        <v>1006</v>
      </c>
      <c r="F44" s="111">
        <v>11500000000</v>
      </c>
      <c r="G44" s="111"/>
      <c r="H44" s="93">
        <v>11995436571.618401</v>
      </c>
      <c r="I44" s="93"/>
      <c r="J44" s="13">
        <v>11352514096.636</v>
      </c>
      <c r="K44" s="13">
        <v>10452100576.4095</v>
      </c>
      <c r="L44" s="13">
        <v>9107158855.6848602</v>
      </c>
    </row>
    <row r="45" spans="2:12" s="1" customFormat="1" ht="12.75" customHeight="1" x14ac:dyDescent="0.15">
      <c r="B45" s="47">
        <v>44652</v>
      </c>
      <c r="C45" s="48">
        <v>45689</v>
      </c>
      <c r="D45" s="13">
        <v>34</v>
      </c>
      <c r="E45" s="49">
        <v>1037</v>
      </c>
      <c r="F45" s="111">
        <v>11500000000</v>
      </c>
      <c r="G45" s="111"/>
      <c r="H45" s="93">
        <v>11896025417.045401</v>
      </c>
      <c r="I45" s="93"/>
      <c r="J45" s="13">
        <v>11239335974.779699</v>
      </c>
      <c r="K45" s="13">
        <v>10321582229.3046</v>
      </c>
      <c r="L45" s="13">
        <v>8955343078.5642605</v>
      </c>
    </row>
    <row r="46" spans="2:12" s="1" customFormat="1" ht="12.75" customHeight="1" x14ac:dyDescent="0.15">
      <c r="B46" s="47">
        <v>44652</v>
      </c>
      <c r="C46" s="48">
        <v>45717</v>
      </c>
      <c r="D46" s="13">
        <v>35</v>
      </c>
      <c r="E46" s="49">
        <v>1065</v>
      </c>
      <c r="F46" s="111">
        <v>11500000000</v>
      </c>
      <c r="G46" s="111"/>
      <c r="H46" s="93">
        <v>11800387446.1516</v>
      </c>
      <c r="I46" s="93"/>
      <c r="J46" s="13">
        <v>11131896509.096001</v>
      </c>
      <c r="K46" s="13">
        <v>10199429947.282101</v>
      </c>
      <c r="L46" s="13">
        <v>8815498221.1958809</v>
      </c>
    </row>
    <row r="47" spans="2:12" s="1" customFormat="1" ht="12.75" customHeight="1" x14ac:dyDescent="0.15">
      <c r="B47" s="47">
        <v>44652</v>
      </c>
      <c r="C47" s="48">
        <v>45748</v>
      </c>
      <c r="D47" s="13">
        <v>36</v>
      </c>
      <c r="E47" s="49">
        <v>1096</v>
      </c>
      <c r="F47" s="111">
        <v>11500000000</v>
      </c>
      <c r="G47" s="111"/>
      <c r="H47" s="93">
        <v>11708009005.3806</v>
      </c>
      <c r="I47" s="93"/>
      <c r="J47" s="13">
        <v>11026018583.538099</v>
      </c>
      <c r="K47" s="13">
        <v>10076728381.5602</v>
      </c>
      <c r="L47" s="13">
        <v>8672556434.1525593</v>
      </c>
    </row>
    <row r="48" spans="2:12" s="1" customFormat="1" ht="12.75" customHeight="1" x14ac:dyDescent="0.15">
      <c r="B48" s="47">
        <v>44652</v>
      </c>
      <c r="C48" s="48">
        <v>45778</v>
      </c>
      <c r="D48" s="13">
        <v>37</v>
      </c>
      <c r="E48" s="49">
        <v>1126</v>
      </c>
      <c r="F48" s="111">
        <v>11500000000</v>
      </c>
      <c r="G48" s="111"/>
      <c r="H48" s="93">
        <v>11610958358.980301</v>
      </c>
      <c r="I48" s="93"/>
      <c r="J48" s="13">
        <v>10916672965.9671</v>
      </c>
      <c r="K48" s="13">
        <v>9952241355.2931309</v>
      </c>
      <c r="L48" s="13">
        <v>8530305114.6134796</v>
      </c>
    </row>
    <row r="49" spans="2:12" s="1" customFormat="1" ht="12.75" customHeight="1" x14ac:dyDescent="0.15">
      <c r="B49" s="47">
        <v>44652</v>
      </c>
      <c r="C49" s="48">
        <v>45809</v>
      </c>
      <c r="D49" s="13">
        <v>38</v>
      </c>
      <c r="E49" s="49">
        <v>1157</v>
      </c>
      <c r="F49" s="111">
        <v>11500000000</v>
      </c>
      <c r="G49" s="111"/>
      <c r="H49" s="93">
        <v>11512214448.1947</v>
      </c>
      <c r="I49" s="93"/>
      <c r="J49" s="13">
        <v>10805475493.906401</v>
      </c>
      <c r="K49" s="13">
        <v>9825814821.2570705</v>
      </c>
      <c r="L49" s="13">
        <v>8386270381.9758701</v>
      </c>
    </row>
    <row r="50" spans="2:12" s="1" customFormat="1" ht="12.75" customHeight="1" x14ac:dyDescent="0.15">
      <c r="B50" s="47">
        <v>44652</v>
      </c>
      <c r="C50" s="48">
        <v>45839</v>
      </c>
      <c r="D50" s="13">
        <v>39</v>
      </c>
      <c r="E50" s="49">
        <v>1187</v>
      </c>
      <c r="F50" s="111">
        <v>11500000000</v>
      </c>
      <c r="G50" s="111"/>
      <c r="H50" s="93">
        <v>11414007044.160101</v>
      </c>
      <c r="I50" s="93"/>
      <c r="J50" s="13">
        <v>10695712198.0942</v>
      </c>
      <c r="K50" s="13">
        <v>9702064734.6534004</v>
      </c>
      <c r="L50" s="13">
        <v>8246706470.7986298</v>
      </c>
    </row>
    <row r="51" spans="2:12" s="1" customFormat="1" ht="12.75" customHeight="1" x14ac:dyDescent="0.15">
      <c r="B51" s="47">
        <v>44652</v>
      </c>
      <c r="C51" s="48">
        <v>45870</v>
      </c>
      <c r="D51" s="13">
        <v>40</v>
      </c>
      <c r="E51" s="49">
        <v>1218</v>
      </c>
      <c r="F51" s="111">
        <v>11500000000</v>
      </c>
      <c r="G51" s="111"/>
      <c r="H51" s="93">
        <v>11321575760.7246</v>
      </c>
      <c r="I51" s="93"/>
      <c r="J51" s="13">
        <v>10591103892.6982</v>
      </c>
      <c r="K51" s="13">
        <v>9582741672.9103508</v>
      </c>
      <c r="L51" s="13">
        <v>8110782755.3229504</v>
      </c>
    </row>
    <row r="52" spans="2:12" s="1" customFormat="1" ht="12.75" customHeight="1" x14ac:dyDescent="0.15">
      <c r="B52" s="47">
        <v>44652</v>
      </c>
      <c r="C52" s="48">
        <v>45901</v>
      </c>
      <c r="D52" s="13">
        <v>41</v>
      </c>
      <c r="E52" s="49">
        <v>1249</v>
      </c>
      <c r="F52" s="111">
        <v>11500000000</v>
      </c>
      <c r="G52" s="111"/>
      <c r="H52" s="93">
        <v>11219800624.0422</v>
      </c>
      <c r="I52" s="93"/>
      <c r="J52" s="13">
        <v>10478093506.811701</v>
      </c>
      <c r="K52" s="13">
        <v>9456379987.4956093</v>
      </c>
      <c r="L52" s="13">
        <v>7969930295.82759</v>
      </c>
    </row>
    <row r="53" spans="2:12" s="1" customFormat="1" ht="12.75" customHeight="1" x14ac:dyDescent="0.15">
      <c r="B53" s="47">
        <v>44652</v>
      </c>
      <c r="C53" s="48">
        <v>45931</v>
      </c>
      <c r="D53" s="13">
        <v>42</v>
      </c>
      <c r="E53" s="49">
        <v>1279</v>
      </c>
      <c r="F53" s="111">
        <v>11500000000</v>
      </c>
      <c r="G53" s="111"/>
      <c r="H53" s="93">
        <v>11129014914.368299</v>
      </c>
      <c r="I53" s="93"/>
      <c r="J53" s="13">
        <v>10376249716.743299</v>
      </c>
      <c r="K53" s="13">
        <v>9341418470.7706909</v>
      </c>
      <c r="L53" s="13">
        <v>7840766472.1399403</v>
      </c>
    </row>
    <row r="54" spans="2:12" s="1" customFormat="1" ht="12.75" customHeight="1" x14ac:dyDescent="0.15">
      <c r="B54" s="47">
        <v>44652</v>
      </c>
      <c r="C54" s="48">
        <v>45962</v>
      </c>
      <c r="D54" s="13">
        <v>43</v>
      </c>
      <c r="E54" s="49">
        <v>1310</v>
      </c>
      <c r="F54" s="111">
        <v>11500000000</v>
      </c>
      <c r="G54" s="111"/>
      <c r="H54" s="93">
        <v>11038455256.8999</v>
      </c>
      <c r="I54" s="93"/>
      <c r="J54" s="13">
        <v>10274359822.640699</v>
      </c>
      <c r="K54" s="13">
        <v>9226166267.3684196</v>
      </c>
      <c r="L54" s="13">
        <v>7711228773.9721603</v>
      </c>
    </row>
    <row r="55" spans="2:12" s="1" customFormat="1" ht="12.75" customHeight="1" x14ac:dyDescent="0.15">
      <c r="B55" s="47">
        <v>44652</v>
      </c>
      <c r="C55" s="48">
        <v>45992</v>
      </c>
      <c r="D55" s="13">
        <v>44</v>
      </c>
      <c r="E55" s="49">
        <v>1340</v>
      </c>
      <c r="F55" s="111">
        <v>11500000000</v>
      </c>
      <c r="G55" s="111"/>
      <c r="H55" s="93">
        <v>10936012601.7703</v>
      </c>
      <c r="I55" s="93"/>
      <c r="J55" s="13">
        <v>10162300479.7348</v>
      </c>
      <c r="K55" s="13">
        <v>9103078858.0272007</v>
      </c>
      <c r="L55" s="13">
        <v>7577164211.33323</v>
      </c>
    </row>
    <row r="56" spans="2:12" s="1" customFormat="1" ht="12.75" customHeight="1" x14ac:dyDescent="0.15">
      <c r="B56" s="47">
        <v>44652</v>
      </c>
      <c r="C56" s="48">
        <v>46023</v>
      </c>
      <c r="D56" s="13">
        <v>45</v>
      </c>
      <c r="E56" s="49">
        <v>1371</v>
      </c>
      <c r="F56" s="111">
        <v>11500000000</v>
      </c>
      <c r="G56" s="111"/>
      <c r="H56" s="93">
        <v>10845061118.35</v>
      </c>
      <c r="I56" s="93"/>
      <c r="J56" s="13">
        <v>10060691057.2279</v>
      </c>
      <c r="K56" s="13">
        <v>8989140712.1449509</v>
      </c>
      <c r="L56" s="13">
        <v>7450633361.1511402</v>
      </c>
    </row>
    <row r="57" spans="2:12" s="1" customFormat="1" ht="12.75" customHeight="1" x14ac:dyDescent="0.15">
      <c r="B57" s="47">
        <v>44652</v>
      </c>
      <c r="C57" s="48">
        <v>46054</v>
      </c>
      <c r="D57" s="13">
        <v>46</v>
      </c>
      <c r="E57" s="49">
        <v>1402</v>
      </c>
      <c r="F57" s="111">
        <v>9000000000</v>
      </c>
      <c r="G57" s="111"/>
      <c r="H57" s="93">
        <v>10754870371.311199</v>
      </c>
      <c r="I57" s="93"/>
      <c r="J57" s="13">
        <v>9960101594.4709606</v>
      </c>
      <c r="K57" s="13">
        <v>8876632232.3597908</v>
      </c>
      <c r="L57" s="13">
        <v>7326218389.2505703</v>
      </c>
    </row>
    <row r="58" spans="2:12" s="1" customFormat="1" ht="12.75" customHeight="1" x14ac:dyDescent="0.15">
      <c r="B58" s="47">
        <v>44652</v>
      </c>
      <c r="C58" s="48">
        <v>46082</v>
      </c>
      <c r="D58" s="13">
        <v>47</v>
      </c>
      <c r="E58" s="49">
        <v>1430</v>
      </c>
      <c r="F58" s="111">
        <v>9000000000</v>
      </c>
      <c r="G58" s="111"/>
      <c r="H58" s="93">
        <v>10662638249.7885</v>
      </c>
      <c r="I58" s="93"/>
      <c r="J58" s="13">
        <v>9859556642.2990608</v>
      </c>
      <c r="K58" s="13">
        <v>8766837591.2193699</v>
      </c>
      <c r="L58" s="13">
        <v>7207914159.7425003</v>
      </c>
    </row>
    <row r="59" spans="2:12" s="1" customFormat="1" ht="12.75" customHeight="1" x14ac:dyDescent="0.15">
      <c r="B59" s="47">
        <v>44652</v>
      </c>
      <c r="C59" s="48">
        <v>46113</v>
      </c>
      <c r="D59" s="13">
        <v>48</v>
      </c>
      <c r="E59" s="49">
        <v>1461</v>
      </c>
      <c r="F59" s="111">
        <v>9000000000</v>
      </c>
      <c r="G59" s="111"/>
      <c r="H59" s="93">
        <v>10573244545.037399</v>
      </c>
      <c r="I59" s="93"/>
      <c r="J59" s="13">
        <v>9760313495.2378502</v>
      </c>
      <c r="K59" s="13">
        <v>8656521955.8824501</v>
      </c>
      <c r="L59" s="13">
        <v>7087069621.9179001</v>
      </c>
    </row>
    <row r="60" spans="2:12" s="1" customFormat="1" ht="12.75" customHeight="1" x14ac:dyDescent="0.15">
      <c r="B60" s="47">
        <v>44652</v>
      </c>
      <c r="C60" s="48">
        <v>46143</v>
      </c>
      <c r="D60" s="13">
        <v>49</v>
      </c>
      <c r="E60" s="49">
        <v>1491</v>
      </c>
      <c r="F60" s="111">
        <v>9000000000</v>
      </c>
      <c r="G60" s="111"/>
      <c r="H60" s="93">
        <v>10480473789.983101</v>
      </c>
      <c r="I60" s="93"/>
      <c r="J60" s="13">
        <v>9658795403.6082706</v>
      </c>
      <c r="K60" s="13">
        <v>8545400107.3571301</v>
      </c>
      <c r="L60" s="13">
        <v>6967416129.3066101</v>
      </c>
    </row>
    <row r="61" spans="2:12" s="1" customFormat="1" ht="12.75" customHeight="1" x14ac:dyDescent="0.15">
      <c r="B61" s="47">
        <v>44652</v>
      </c>
      <c r="C61" s="48">
        <v>46174</v>
      </c>
      <c r="D61" s="13">
        <v>50</v>
      </c>
      <c r="E61" s="49">
        <v>1522</v>
      </c>
      <c r="F61" s="111">
        <v>9000000000</v>
      </c>
      <c r="G61" s="111"/>
      <c r="H61" s="93">
        <v>10387332225.487101</v>
      </c>
      <c r="I61" s="93"/>
      <c r="J61" s="13">
        <v>9556719777.7310696</v>
      </c>
      <c r="K61" s="13">
        <v>8433587976.5762997</v>
      </c>
      <c r="L61" s="13">
        <v>6847126430.1745596</v>
      </c>
    </row>
    <row r="62" spans="2:12" s="1" customFormat="1" ht="12.75" customHeight="1" x14ac:dyDescent="0.15">
      <c r="B62" s="47">
        <v>44652</v>
      </c>
      <c r="C62" s="48">
        <v>46204</v>
      </c>
      <c r="D62" s="13">
        <v>51</v>
      </c>
      <c r="E62" s="49">
        <v>1552</v>
      </c>
      <c r="F62" s="111">
        <v>9000000000</v>
      </c>
      <c r="G62" s="111"/>
      <c r="H62" s="93">
        <v>10296930246.436899</v>
      </c>
      <c r="I62" s="93"/>
      <c r="J62" s="13">
        <v>9457996756.3239403</v>
      </c>
      <c r="K62" s="13">
        <v>8325924262.0724602</v>
      </c>
      <c r="L62" s="13">
        <v>6732006191.8298597</v>
      </c>
    </row>
    <row r="63" spans="2:12" s="1" customFormat="1" ht="12.75" customHeight="1" x14ac:dyDescent="0.15">
      <c r="B63" s="47">
        <v>44652</v>
      </c>
      <c r="C63" s="48">
        <v>46235</v>
      </c>
      <c r="D63" s="13">
        <v>52</v>
      </c>
      <c r="E63" s="49">
        <v>1583</v>
      </c>
      <c r="F63" s="111">
        <v>9000000000</v>
      </c>
      <c r="G63" s="111"/>
      <c r="H63" s="93">
        <v>10207244609.434401</v>
      </c>
      <c r="I63" s="93"/>
      <c r="J63" s="13">
        <v>9359716436.8173904</v>
      </c>
      <c r="K63" s="13">
        <v>8218453071.0002699</v>
      </c>
      <c r="L63" s="13">
        <v>6616963666.6189203</v>
      </c>
    </row>
    <row r="64" spans="2:12" s="1" customFormat="1" ht="12.75" customHeight="1" x14ac:dyDescent="0.15">
      <c r="B64" s="47">
        <v>44652</v>
      </c>
      <c r="C64" s="48">
        <v>46266</v>
      </c>
      <c r="D64" s="13">
        <v>53</v>
      </c>
      <c r="E64" s="49">
        <v>1614</v>
      </c>
      <c r="F64" s="111">
        <v>9000000000</v>
      </c>
      <c r="G64" s="111"/>
      <c r="H64" s="93">
        <v>10118063580.1887</v>
      </c>
      <c r="I64" s="93"/>
      <c r="J64" s="13">
        <v>9262204215.5579109</v>
      </c>
      <c r="K64" s="13">
        <v>8112147397.49681</v>
      </c>
      <c r="L64" s="13">
        <v>6503709330.1426497</v>
      </c>
    </row>
    <row r="65" spans="2:12" s="1" customFormat="1" ht="12.75" customHeight="1" x14ac:dyDescent="0.15">
      <c r="B65" s="47">
        <v>44652</v>
      </c>
      <c r="C65" s="48">
        <v>46296</v>
      </c>
      <c r="D65" s="13">
        <v>54</v>
      </c>
      <c r="E65" s="49">
        <v>1644</v>
      </c>
      <c r="F65" s="111">
        <v>9000000000</v>
      </c>
      <c r="G65" s="111"/>
      <c r="H65" s="93">
        <v>10030285591.7356</v>
      </c>
      <c r="I65" s="93"/>
      <c r="J65" s="13">
        <v>9166779973.9448299</v>
      </c>
      <c r="K65" s="13">
        <v>8008811197.6331501</v>
      </c>
      <c r="L65" s="13">
        <v>6394541775.9100904</v>
      </c>
    </row>
    <row r="66" spans="2:12" s="1" customFormat="1" ht="12.75" customHeight="1" x14ac:dyDescent="0.15">
      <c r="B66" s="47">
        <v>44652</v>
      </c>
      <c r="C66" s="48">
        <v>46327</v>
      </c>
      <c r="D66" s="13">
        <v>55</v>
      </c>
      <c r="E66" s="49">
        <v>1675</v>
      </c>
      <c r="F66" s="111">
        <v>9000000000</v>
      </c>
      <c r="G66" s="111"/>
      <c r="H66" s="93">
        <v>9940254849.7253399</v>
      </c>
      <c r="I66" s="93"/>
      <c r="J66" s="13">
        <v>9069091979.3266392</v>
      </c>
      <c r="K66" s="13">
        <v>7903312377.6226397</v>
      </c>
      <c r="L66" s="13">
        <v>6283579884.0016203</v>
      </c>
    </row>
    <row r="67" spans="2:12" s="1" customFormat="1" ht="12.75" customHeight="1" x14ac:dyDescent="0.15">
      <c r="B67" s="47">
        <v>44652</v>
      </c>
      <c r="C67" s="48">
        <v>46357</v>
      </c>
      <c r="D67" s="13">
        <v>56</v>
      </c>
      <c r="E67" s="49">
        <v>1705</v>
      </c>
      <c r="F67" s="111">
        <v>9000000000</v>
      </c>
      <c r="G67" s="111"/>
      <c r="H67" s="93">
        <v>9850928392.6327591</v>
      </c>
      <c r="I67" s="93"/>
      <c r="J67" s="13">
        <v>8972841784.7408009</v>
      </c>
      <c r="K67" s="13">
        <v>7800188868.0849304</v>
      </c>
      <c r="L67" s="13">
        <v>6176169337.6341696</v>
      </c>
    </row>
    <row r="68" spans="2:12" s="1" customFormat="1" ht="12.75" customHeight="1" x14ac:dyDescent="0.15">
      <c r="B68" s="47">
        <v>44652</v>
      </c>
      <c r="C68" s="48">
        <v>46388</v>
      </c>
      <c r="D68" s="13">
        <v>57</v>
      </c>
      <c r="E68" s="49">
        <v>1736</v>
      </c>
      <c r="F68" s="111">
        <v>9000000000</v>
      </c>
      <c r="G68" s="111"/>
      <c r="H68" s="93">
        <v>9764353136.6435509</v>
      </c>
      <c r="I68" s="93"/>
      <c r="J68" s="13">
        <v>8878898771.6456699</v>
      </c>
      <c r="K68" s="13">
        <v>7698893392.9874096</v>
      </c>
      <c r="L68" s="13">
        <v>6070144113.9133396</v>
      </c>
    </row>
    <row r="69" spans="2:12" s="1" customFormat="1" ht="12.75" customHeight="1" x14ac:dyDescent="0.15">
      <c r="B69" s="47">
        <v>44652</v>
      </c>
      <c r="C69" s="48">
        <v>46419</v>
      </c>
      <c r="D69" s="13">
        <v>58</v>
      </c>
      <c r="E69" s="49">
        <v>1767</v>
      </c>
      <c r="F69" s="111">
        <v>9000000000</v>
      </c>
      <c r="G69" s="111"/>
      <c r="H69" s="93">
        <v>9679345479.1130295</v>
      </c>
      <c r="I69" s="93"/>
      <c r="J69" s="13">
        <v>8786671642.5831604</v>
      </c>
      <c r="K69" s="13">
        <v>7599546756.7671204</v>
      </c>
      <c r="L69" s="13">
        <v>5966436281.5409498</v>
      </c>
    </row>
    <row r="70" spans="2:12" s="1" customFormat="1" ht="12.75" customHeight="1" x14ac:dyDescent="0.15">
      <c r="B70" s="47">
        <v>44652</v>
      </c>
      <c r="C70" s="48">
        <v>46447</v>
      </c>
      <c r="D70" s="13">
        <v>59</v>
      </c>
      <c r="E70" s="49">
        <v>1795</v>
      </c>
      <c r="F70" s="111">
        <v>9000000000</v>
      </c>
      <c r="G70" s="111"/>
      <c r="H70" s="93">
        <v>9595569859.2438297</v>
      </c>
      <c r="I70" s="93"/>
      <c r="J70" s="13">
        <v>8697276969.0820599</v>
      </c>
      <c r="K70" s="13">
        <v>7504948406.6025</v>
      </c>
      <c r="L70" s="13">
        <v>5869620701.70788</v>
      </c>
    </row>
    <row r="71" spans="2:12" s="1" customFormat="1" ht="12.75" customHeight="1" x14ac:dyDescent="0.15">
      <c r="B71" s="47">
        <v>44652</v>
      </c>
      <c r="C71" s="48">
        <v>46478</v>
      </c>
      <c r="D71" s="13">
        <v>60</v>
      </c>
      <c r="E71" s="49">
        <v>1826</v>
      </c>
      <c r="F71" s="111">
        <v>9000000000</v>
      </c>
      <c r="G71" s="111"/>
      <c r="H71" s="93">
        <v>9511037780.1111393</v>
      </c>
      <c r="I71" s="93"/>
      <c r="J71" s="13">
        <v>8606037117.8294792</v>
      </c>
      <c r="K71" s="13">
        <v>7407330426.7065001</v>
      </c>
      <c r="L71" s="13">
        <v>5768736001.30019</v>
      </c>
    </row>
    <row r="72" spans="2:12" s="1" customFormat="1" ht="12.75" customHeight="1" x14ac:dyDescent="0.15">
      <c r="B72" s="47">
        <v>44652</v>
      </c>
      <c r="C72" s="48">
        <v>46508</v>
      </c>
      <c r="D72" s="13">
        <v>61</v>
      </c>
      <c r="E72" s="49">
        <v>1856</v>
      </c>
      <c r="F72" s="111">
        <v>6500000000</v>
      </c>
      <c r="G72" s="111"/>
      <c r="H72" s="93">
        <v>9426972708.46805</v>
      </c>
      <c r="I72" s="93"/>
      <c r="J72" s="13">
        <v>8515969909.35289</v>
      </c>
      <c r="K72" s="13">
        <v>7311767761.9005499</v>
      </c>
      <c r="L72" s="13">
        <v>5670970898.0573902</v>
      </c>
    </row>
    <row r="73" spans="2:12" s="1" customFormat="1" ht="12.75" customHeight="1" x14ac:dyDescent="0.15">
      <c r="B73" s="47">
        <v>44652</v>
      </c>
      <c r="C73" s="48">
        <v>46539</v>
      </c>
      <c r="D73" s="13">
        <v>62</v>
      </c>
      <c r="E73" s="49">
        <v>1887</v>
      </c>
      <c r="F73" s="111">
        <v>6500000000</v>
      </c>
      <c r="G73" s="111"/>
      <c r="H73" s="93">
        <v>9343572895.5715904</v>
      </c>
      <c r="I73" s="93"/>
      <c r="J73" s="13">
        <v>8426313746.2631397</v>
      </c>
      <c r="K73" s="13">
        <v>7216389885.02001</v>
      </c>
      <c r="L73" s="13">
        <v>5573289959.2167597</v>
      </c>
    </row>
    <row r="74" spans="2:12" s="1" customFormat="1" ht="12.75" customHeight="1" x14ac:dyDescent="0.15">
      <c r="B74" s="47">
        <v>44652</v>
      </c>
      <c r="C74" s="48">
        <v>46569</v>
      </c>
      <c r="D74" s="13">
        <v>63</v>
      </c>
      <c r="E74" s="49">
        <v>1917</v>
      </c>
      <c r="F74" s="111">
        <v>6500000000</v>
      </c>
      <c r="G74" s="111"/>
      <c r="H74" s="93">
        <v>9260242198.7115002</v>
      </c>
      <c r="I74" s="93"/>
      <c r="J74" s="13">
        <v>8337455971.9390001</v>
      </c>
      <c r="K74" s="13">
        <v>7122716917.8533897</v>
      </c>
      <c r="L74" s="13">
        <v>5478395944.0585899</v>
      </c>
    </row>
    <row r="75" spans="2:12" s="1" customFormat="1" ht="12.75" customHeight="1" x14ac:dyDescent="0.15">
      <c r="B75" s="47">
        <v>44652</v>
      </c>
      <c r="C75" s="48">
        <v>46600</v>
      </c>
      <c r="D75" s="13">
        <v>64</v>
      </c>
      <c r="E75" s="49">
        <v>1948</v>
      </c>
      <c r="F75" s="111">
        <v>6500000000</v>
      </c>
      <c r="G75" s="111"/>
      <c r="H75" s="93">
        <v>9176830940.3418293</v>
      </c>
      <c r="I75" s="93"/>
      <c r="J75" s="13">
        <v>8248343104.9657898</v>
      </c>
      <c r="K75" s="13">
        <v>7028666571.10777</v>
      </c>
      <c r="L75" s="13">
        <v>5383160071.0900602</v>
      </c>
    </row>
    <row r="76" spans="2:12" s="1" customFormat="1" ht="12.75" customHeight="1" x14ac:dyDescent="0.15">
      <c r="B76" s="47">
        <v>44652</v>
      </c>
      <c r="C76" s="48">
        <v>46631</v>
      </c>
      <c r="D76" s="13">
        <v>65</v>
      </c>
      <c r="E76" s="49">
        <v>1979</v>
      </c>
      <c r="F76" s="111">
        <v>6500000000</v>
      </c>
      <c r="G76" s="111"/>
      <c r="H76" s="93">
        <v>9093898784.0373497</v>
      </c>
      <c r="I76" s="93"/>
      <c r="J76" s="13">
        <v>8159938435.3322096</v>
      </c>
      <c r="K76" s="13">
        <v>6935650476.0924702</v>
      </c>
      <c r="L76" s="13">
        <v>5289421432.4808397</v>
      </c>
    </row>
    <row r="77" spans="2:12" s="1" customFormat="1" ht="12.75" customHeight="1" x14ac:dyDescent="0.15">
      <c r="B77" s="47">
        <v>44652</v>
      </c>
      <c r="C77" s="48">
        <v>46661</v>
      </c>
      <c r="D77" s="13">
        <v>66</v>
      </c>
      <c r="E77" s="49">
        <v>2009</v>
      </c>
      <c r="F77" s="111">
        <v>6500000000</v>
      </c>
      <c r="G77" s="111"/>
      <c r="H77" s="93">
        <v>9010159854.2016907</v>
      </c>
      <c r="I77" s="93"/>
      <c r="J77" s="13">
        <v>8071529203.9667797</v>
      </c>
      <c r="K77" s="13">
        <v>6843620306.2129002</v>
      </c>
      <c r="L77" s="13">
        <v>5197840655.9117899</v>
      </c>
    </row>
    <row r="78" spans="2:12" s="1" customFormat="1" ht="12.75" customHeight="1" x14ac:dyDescent="0.15">
      <c r="B78" s="47">
        <v>44652</v>
      </c>
      <c r="C78" s="48">
        <v>46692</v>
      </c>
      <c r="D78" s="13">
        <v>67</v>
      </c>
      <c r="E78" s="49">
        <v>2040</v>
      </c>
      <c r="F78" s="111">
        <v>6500000000</v>
      </c>
      <c r="G78" s="111"/>
      <c r="H78" s="93">
        <v>8928832360.8847904</v>
      </c>
      <c r="I78" s="93"/>
      <c r="J78" s="13">
        <v>7985107634.4379501</v>
      </c>
      <c r="K78" s="13">
        <v>6753127529.5546598</v>
      </c>
      <c r="L78" s="13">
        <v>5107385348.1352196</v>
      </c>
    </row>
    <row r="79" spans="2:12" s="1" customFormat="1" ht="12.75" customHeight="1" x14ac:dyDescent="0.15">
      <c r="B79" s="47">
        <v>44652</v>
      </c>
      <c r="C79" s="48">
        <v>46722</v>
      </c>
      <c r="D79" s="13">
        <v>68</v>
      </c>
      <c r="E79" s="49">
        <v>2070</v>
      </c>
      <c r="F79" s="111">
        <v>5000000000</v>
      </c>
      <c r="G79" s="111"/>
      <c r="H79" s="93">
        <v>8843962663.8262806</v>
      </c>
      <c r="I79" s="93"/>
      <c r="J79" s="13">
        <v>7896225933.40201</v>
      </c>
      <c r="K79" s="13">
        <v>6661522670.7140503</v>
      </c>
      <c r="L79" s="13">
        <v>5017452488.2659597</v>
      </c>
    </row>
    <row r="80" spans="2:12" s="1" customFormat="1" ht="12.75" customHeight="1" x14ac:dyDescent="0.15">
      <c r="B80" s="47">
        <v>44652</v>
      </c>
      <c r="C80" s="48">
        <v>46753</v>
      </c>
      <c r="D80" s="13">
        <v>69</v>
      </c>
      <c r="E80" s="49">
        <v>2101</v>
      </c>
      <c r="F80" s="111">
        <v>5000000000</v>
      </c>
      <c r="G80" s="111"/>
      <c r="H80" s="93">
        <v>8760373252.3688793</v>
      </c>
      <c r="I80" s="93"/>
      <c r="J80" s="13">
        <v>7808328128.02948</v>
      </c>
      <c r="K80" s="13">
        <v>6570616080.4493704</v>
      </c>
      <c r="L80" s="13">
        <v>4928020096.9834805</v>
      </c>
    </row>
    <row r="81" spans="2:12" s="1" customFormat="1" ht="12.75" customHeight="1" x14ac:dyDescent="0.15">
      <c r="B81" s="47">
        <v>44652</v>
      </c>
      <c r="C81" s="48">
        <v>46784</v>
      </c>
      <c r="D81" s="13">
        <v>70</v>
      </c>
      <c r="E81" s="49">
        <v>2132</v>
      </c>
      <c r="F81" s="111">
        <v>5000000000</v>
      </c>
      <c r="G81" s="111"/>
      <c r="H81" s="93">
        <v>8678206474.29179</v>
      </c>
      <c r="I81" s="93"/>
      <c r="J81" s="13">
        <v>7721971646.3621798</v>
      </c>
      <c r="K81" s="13">
        <v>6481422499.6638498</v>
      </c>
      <c r="L81" s="13">
        <v>4840534613.7590904</v>
      </c>
    </row>
    <row r="82" spans="2:12" s="1" customFormat="1" ht="12.75" customHeight="1" x14ac:dyDescent="0.15">
      <c r="B82" s="47">
        <v>44652</v>
      </c>
      <c r="C82" s="48">
        <v>46813</v>
      </c>
      <c r="D82" s="13">
        <v>71</v>
      </c>
      <c r="E82" s="49">
        <v>2161</v>
      </c>
      <c r="F82" s="111">
        <v>5000000000</v>
      </c>
      <c r="G82" s="111"/>
      <c r="H82" s="93">
        <v>8594825581.9731197</v>
      </c>
      <c r="I82" s="93"/>
      <c r="J82" s="13">
        <v>7635643322.8803797</v>
      </c>
      <c r="K82" s="13">
        <v>6393713986.9648199</v>
      </c>
      <c r="L82" s="13">
        <v>4756108459.63311</v>
      </c>
    </row>
    <row r="83" spans="2:12" s="1" customFormat="1" ht="12.75" customHeight="1" x14ac:dyDescent="0.15">
      <c r="B83" s="47">
        <v>44652</v>
      </c>
      <c r="C83" s="48">
        <v>46844</v>
      </c>
      <c r="D83" s="13">
        <v>72</v>
      </c>
      <c r="E83" s="49">
        <v>2192</v>
      </c>
      <c r="F83" s="111">
        <v>5000000000</v>
      </c>
      <c r="G83" s="111"/>
      <c r="H83" s="93">
        <v>8513098197.0751495</v>
      </c>
      <c r="I83" s="93"/>
      <c r="J83" s="13">
        <v>7550209241.5719995</v>
      </c>
      <c r="K83" s="13">
        <v>6306097075.0460501</v>
      </c>
      <c r="L83" s="13">
        <v>4671063985.99195</v>
      </c>
    </row>
    <row r="84" spans="2:12" s="1" customFormat="1" ht="12.75" customHeight="1" x14ac:dyDescent="0.15">
      <c r="B84" s="47">
        <v>44652</v>
      </c>
      <c r="C84" s="48">
        <v>46874</v>
      </c>
      <c r="D84" s="13">
        <v>73</v>
      </c>
      <c r="E84" s="49">
        <v>2222</v>
      </c>
      <c r="F84" s="111">
        <v>5000000000</v>
      </c>
      <c r="G84" s="111"/>
      <c r="H84" s="93">
        <v>8430955327.7379904</v>
      </c>
      <c r="I84" s="93"/>
      <c r="J84" s="13">
        <v>7465083900.4718103</v>
      </c>
      <c r="K84" s="13">
        <v>6219652557.9753304</v>
      </c>
      <c r="L84" s="13">
        <v>4588147517.3338699</v>
      </c>
    </row>
    <row r="85" spans="2:12" s="1" customFormat="1" ht="12.75" customHeight="1" x14ac:dyDescent="0.15">
      <c r="B85" s="47">
        <v>44652</v>
      </c>
      <c r="C85" s="48">
        <v>46905</v>
      </c>
      <c r="D85" s="13">
        <v>74</v>
      </c>
      <c r="E85" s="49">
        <v>2253</v>
      </c>
      <c r="F85" s="111">
        <v>5000000000</v>
      </c>
      <c r="G85" s="111"/>
      <c r="H85" s="93">
        <v>8350240895.7416201</v>
      </c>
      <c r="I85" s="93"/>
      <c r="J85" s="13">
        <v>7381076196.2057104</v>
      </c>
      <c r="K85" s="13">
        <v>6134020360.7690697</v>
      </c>
      <c r="L85" s="13">
        <v>4505812139.6702099</v>
      </c>
    </row>
    <row r="86" spans="2:12" s="1" customFormat="1" ht="12.75" customHeight="1" x14ac:dyDescent="0.15">
      <c r="B86" s="47">
        <v>44652</v>
      </c>
      <c r="C86" s="48">
        <v>46935</v>
      </c>
      <c r="D86" s="13">
        <v>75</v>
      </c>
      <c r="E86" s="49">
        <v>2283</v>
      </c>
      <c r="F86" s="111">
        <v>5000000000</v>
      </c>
      <c r="G86" s="111"/>
      <c r="H86" s="93">
        <v>8270340565.44415</v>
      </c>
      <c r="I86" s="93"/>
      <c r="J86" s="13">
        <v>7298450018.3411398</v>
      </c>
      <c r="K86" s="13">
        <v>6050425671.5148296</v>
      </c>
      <c r="L86" s="13">
        <v>4426188251.5156298</v>
      </c>
    </row>
    <row r="87" spans="2:12" s="1" customFormat="1" ht="12.75" customHeight="1" x14ac:dyDescent="0.15">
      <c r="B87" s="47">
        <v>44652</v>
      </c>
      <c r="C87" s="48">
        <v>46966</v>
      </c>
      <c r="D87" s="13">
        <v>76</v>
      </c>
      <c r="E87" s="49">
        <v>2314</v>
      </c>
      <c r="F87" s="111">
        <v>5000000000</v>
      </c>
      <c r="G87" s="111"/>
      <c r="H87" s="93">
        <v>8189530997.4615002</v>
      </c>
      <c r="I87" s="93"/>
      <c r="J87" s="13">
        <v>7214879042.3208904</v>
      </c>
      <c r="K87" s="13">
        <v>5965933927.7278204</v>
      </c>
      <c r="L87" s="13">
        <v>4345892804.7586203</v>
      </c>
    </row>
    <row r="88" spans="2:12" s="1" customFormat="1" ht="12.75" customHeight="1" x14ac:dyDescent="0.15">
      <c r="B88" s="47">
        <v>44652</v>
      </c>
      <c r="C88" s="48">
        <v>46997</v>
      </c>
      <c r="D88" s="13">
        <v>77</v>
      </c>
      <c r="E88" s="49">
        <v>2345</v>
      </c>
      <c r="F88" s="111">
        <v>5000000000</v>
      </c>
      <c r="G88" s="111"/>
      <c r="H88" s="93">
        <v>8109288486.1673603</v>
      </c>
      <c r="I88" s="93"/>
      <c r="J88" s="13">
        <v>7132069279.0747404</v>
      </c>
      <c r="K88" s="13">
        <v>5882460651.01999</v>
      </c>
      <c r="L88" s="13">
        <v>4266936904.2210102</v>
      </c>
    </row>
    <row r="89" spans="2:12" s="1" customFormat="1" ht="12.75" customHeight="1" x14ac:dyDescent="0.15">
      <c r="B89" s="47">
        <v>44652</v>
      </c>
      <c r="C89" s="48">
        <v>47027</v>
      </c>
      <c r="D89" s="13">
        <v>78</v>
      </c>
      <c r="E89" s="49">
        <v>2375</v>
      </c>
      <c r="F89" s="111">
        <v>5000000000</v>
      </c>
      <c r="G89" s="111"/>
      <c r="H89" s="93">
        <v>8030906350.4956303</v>
      </c>
      <c r="I89" s="93"/>
      <c r="J89" s="13">
        <v>7051539199.0445604</v>
      </c>
      <c r="K89" s="13">
        <v>5801725398.9892702</v>
      </c>
      <c r="L89" s="13">
        <v>4191123351.55653</v>
      </c>
    </row>
    <row r="90" spans="2:12" s="1" customFormat="1" ht="12.75" customHeight="1" x14ac:dyDescent="0.15">
      <c r="B90" s="47">
        <v>44652</v>
      </c>
      <c r="C90" s="48">
        <v>47058</v>
      </c>
      <c r="D90" s="13">
        <v>79</v>
      </c>
      <c r="E90" s="49">
        <v>2406</v>
      </c>
      <c r="F90" s="111">
        <v>5000000000</v>
      </c>
      <c r="G90" s="111"/>
      <c r="H90" s="93">
        <v>7953277639.0430202</v>
      </c>
      <c r="I90" s="93"/>
      <c r="J90" s="13">
        <v>6971532966.1319599</v>
      </c>
      <c r="K90" s="13">
        <v>5721311886.5665503</v>
      </c>
      <c r="L90" s="13">
        <v>4115527579.1574402</v>
      </c>
    </row>
    <row r="91" spans="2:12" s="1" customFormat="1" ht="12.75" customHeight="1" x14ac:dyDescent="0.15">
      <c r="B91" s="47">
        <v>44652</v>
      </c>
      <c r="C91" s="48">
        <v>47088</v>
      </c>
      <c r="D91" s="13">
        <v>80</v>
      </c>
      <c r="E91" s="49">
        <v>2436</v>
      </c>
      <c r="F91" s="111">
        <v>5000000000</v>
      </c>
      <c r="G91" s="111"/>
      <c r="H91" s="93">
        <v>7875622266.5204697</v>
      </c>
      <c r="I91" s="93"/>
      <c r="J91" s="13">
        <v>6892131903.4308395</v>
      </c>
      <c r="K91" s="13">
        <v>5642228698.7728796</v>
      </c>
      <c r="L91" s="13">
        <v>4042003286.1240702</v>
      </c>
    </row>
    <row r="92" spans="2:12" s="1" customFormat="1" ht="12.75" customHeight="1" x14ac:dyDescent="0.15">
      <c r="B92" s="47">
        <v>44652</v>
      </c>
      <c r="C92" s="48">
        <v>47119</v>
      </c>
      <c r="D92" s="13">
        <v>81</v>
      </c>
      <c r="E92" s="49">
        <v>2467</v>
      </c>
      <c r="F92" s="111">
        <v>5000000000</v>
      </c>
      <c r="G92" s="111"/>
      <c r="H92" s="93">
        <v>7798691753.9346104</v>
      </c>
      <c r="I92" s="93"/>
      <c r="J92" s="13">
        <v>6813232923.8899899</v>
      </c>
      <c r="K92" s="13">
        <v>5563453139.9466696</v>
      </c>
      <c r="L92" s="13">
        <v>3968688663.5396099</v>
      </c>
    </row>
    <row r="93" spans="2:12" s="1" customFormat="1" ht="12.75" customHeight="1" x14ac:dyDescent="0.15">
      <c r="B93" s="47">
        <v>44652</v>
      </c>
      <c r="C93" s="48">
        <v>47150</v>
      </c>
      <c r="D93" s="13">
        <v>82</v>
      </c>
      <c r="E93" s="49">
        <v>2498</v>
      </c>
      <c r="F93" s="111">
        <v>2500000000</v>
      </c>
      <c r="G93" s="111"/>
      <c r="H93" s="93">
        <v>7721164417.0645905</v>
      </c>
      <c r="I93" s="93"/>
      <c r="J93" s="13">
        <v>6734061231.01124</v>
      </c>
      <c r="K93" s="13">
        <v>5484819650.6418896</v>
      </c>
      <c r="L93" s="13">
        <v>3896023498.8439002</v>
      </c>
    </row>
    <row r="94" spans="2:12" s="1" customFormat="1" ht="12.75" customHeight="1" x14ac:dyDescent="0.15">
      <c r="B94" s="47">
        <v>44652</v>
      </c>
      <c r="C94" s="48">
        <v>47178</v>
      </c>
      <c r="D94" s="13">
        <v>83</v>
      </c>
      <c r="E94" s="49">
        <v>2526</v>
      </c>
      <c r="F94" s="111">
        <v>2500000000</v>
      </c>
      <c r="G94" s="111"/>
      <c r="H94" s="93">
        <v>7643482131.0851498</v>
      </c>
      <c r="I94" s="93"/>
      <c r="J94" s="13">
        <v>6656096934.3578196</v>
      </c>
      <c r="K94" s="13">
        <v>5408863792.9600801</v>
      </c>
      <c r="L94" s="13">
        <v>3827368446.1371298</v>
      </c>
    </row>
    <row r="95" spans="2:12" s="1" customFormat="1" ht="12.75" customHeight="1" x14ac:dyDescent="0.15">
      <c r="B95" s="47">
        <v>44652</v>
      </c>
      <c r="C95" s="48">
        <v>47209</v>
      </c>
      <c r="D95" s="13">
        <v>84</v>
      </c>
      <c r="E95" s="49">
        <v>2557</v>
      </c>
      <c r="F95" s="111">
        <v>2500000000</v>
      </c>
      <c r="G95" s="111"/>
      <c r="H95" s="93">
        <v>7568252725.1121597</v>
      </c>
      <c r="I95" s="93"/>
      <c r="J95" s="13">
        <v>6579407543.7677298</v>
      </c>
      <c r="K95" s="13">
        <v>5332947254.8933201</v>
      </c>
      <c r="L95" s="13">
        <v>3757665651.3275099</v>
      </c>
    </row>
    <row r="96" spans="2:12" s="1" customFormat="1" ht="12.75" customHeight="1" x14ac:dyDescent="0.15">
      <c r="B96" s="47">
        <v>44652</v>
      </c>
      <c r="C96" s="48">
        <v>47239</v>
      </c>
      <c r="D96" s="13">
        <v>85</v>
      </c>
      <c r="E96" s="49">
        <v>2587</v>
      </c>
      <c r="F96" s="111">
        <v>2500000000</v>
      </c>
      <c r="G96" s="111"/>
      <c r="H96" s="93">
        <v>7490723266.2449102</v>
      </c>
      <c r="I96" s="93"/>
      <c r="J96" s="13">
        <v>6501318996.8642998</v>
      </c>
      <c r="K96" s="13">
        <v>5256682455.89709</v>
      </c>
      <c r="L96" s="13">
        <v>3688745333.6988502</v>
      </c>
    </row>
    <row r="97" spans="2:12" s="1" customFormat="1" ht="12.75" customHeight="1" x14ac:dyDescent="0.15">
      <c r="B97" s="47">
        <v>44652</v>
      </c>
      <c r="C97" s="48">
        <v>47270</v>
      </c>
      <c r="D97" s="13">
        <v>86</v>
      </c>
      <c r="E97" s="49">
        <v>2618</v>
      </c>
      <c r="F97" s="111">
        <v>2500000000</v>
      </c>
      <c r="G97" s="111"/>
      <c r="H97" s="93">
        <v>7413199819.1158199</v>
      </c>
      <c r="I97" s="93"/>
      <c r="J97" s="13">
        <v>6423122552.6037397</v>
      </c>
      <c r="K97" s="13">
        <v>5180248199.95504</v>
      </c>
      <c r="L97" s="13">
        <v>3619712838.03686</v>
      </c>
    </row>
    <row r="98" spans="2:12" s="1" customFormat="1" ht="12.75" customHeight="1" x14ac:dyDescent="0.15">
      <c r="B98" s="47">
        <v>44652</v>
      </c>
      <c r="C98" s="48">
        <v>47300</v>
      </c>
      <c r="D98" s="13">
        <v>87</v>
      </c>
      <c r="E98" s="49">
        <v>2648</v>
      </c>
      <c r="F98" s="111">
        <v>2500000000</v>
      </c>
      <c r="G98" s="111"/>
      <c r="H98" s="93">
        <v>7337287355.2229795</v>
      </c>
      <c r="I98" s="93"/>
      <c r="J98" s="13">
        <v>6346913657.5207796</v>
      </c>
      <c r="K98" s="13">
        <v>5106187024.4525995</v>
      </c>
      <c r="L98" s="13">
        <v>3553336612.4092202</v>
      </c>
    </row>
    <row r="99" spans="2:12" s="1" customFormat="1" ht="12.75" customHeight="1" x14ac:dyDescent="0.15">
      <c r="B99" s="47">
        <v>44652</v>
      </c>
      <c r="C99" s="48">
        <v>47331</v>
      </c>
      <c r="D99" s="13">
        <v>88</v>
      </c>
      <c r="E99" s="49">
        <v>2679</v>
      </c>
      <c r="F99" s="111">
        <v>2500000000</v>
      </c>
      <c r="G99" s="111"/>
      <c r="H99" s="93">
        <v>7263020076.5669498</v>
      </c>
      <c r="I99" s="93"/>
      <c r="J99" s="13">
        <v>6272014966.3393602</v>
      </c>
      <c r="K99" s="13">
        <v>5033097068.2466497</v>
      </c>
      <c r="L99" s="13">
        <v>3487639268.74507</v>
      </c>
    </row>
    <row r="100" spans="2:12" s="1" customFormat="1" ht="12.75" customHeight="1" x14ac:dyDescent="0.15">
      <c r="B100" s="47">
        <v>44652</v>
      </c>
      <c r="C100" s="48">
        <v>47362</v>
      </c>
      <c r="D100" s="13">
        <v>89</v>
      </c>
      <c r="E100" s="49">
        <v>2710</v>
      </c>
      <c r="F100" s="111">
        <v>2500000000</v>
      </c>
      <c r="G100" s="111"/>
      <c r="H100" s="93">
        <v>7185539847.39995</v>
      </c>
      <c r="I100" s="93"/>
      <c r="J100" s="13">
        <v>6194582232.0577803</v>
      </c>
      <c r="K100" s="13">
        <v>4958317532.1161299</v>
      </c>
      <c r="L100" s="13">
        <v>3421268886.59407</v>
      </c>
    </row>
    <row r="101" spans="2:12" s="1" customFormat="1" ht="12.75" customHeight="1" x14ac:dyDescent="0.15">
      <c r="B101" s="47">
        <v>44652</v>
      </c>
      <c r="C101" s="48">
        <v>47392</v>
      </c>
      <c r="D101" s="13">
        <v>90</v>
      </c>
      <c r="E101" s="49">
        <v>2740</v>
      </c>
      <c r="F101" s="111">
        <v>2500000000</v>
      </c>
      <c r="G101" s="111"/>
      <c r="H101" s="93">
        <v>7111899576.3738098</v>
      </c>
      <c r="I101" s="93"/>
      <c r="J101" s="13">
        <v>6121034063.07794</v>
      </c>
      <c r="K101" s="13">
        <v>4887388659.6468201</v>
      </c>
      <c r="L101" s="13">
        <v>3358503710.5696301</v>
      </c>
    </row>
    <row r="102" spans="2:12" s="1" customFormat="1" ht="12.75" customHeight="1" x14ac:dyDescent="0.15">
      <c r="B102" s="47">
        <v>44652</v>
      </c>
      <c r="C102" s="48">
        <v>47423</v>
      </c>
      <c r="D102" s="13">
        <v>91</v>
      </c>
      <c r="E102" s="49">
        <v>2771</v>
      </c>
      <c r="F102" s="111">
        <v>2500000000</v>
      </c>
      <c r="G102" s="111"/>
      <c r="H102" s="93">
        <v>7036968003.8372402</v>
      </c>
      <c r="I102" s="93"/>
      <c r="J102" s="13">
        <v>6046269988.9968996</v>
      </c>
      <c r="K102" s="13">
        <v>4815414869.98841</v>
      </c>
      <c r="L102" s="13">
        <v>3295029330.29703</v>
      </c>
    </row>
    <row r="103" spans="2:12" s="1" customFormat="1" ht="12.75" customHeight="1" x14ac:dyDescent="0.15">
      <c r="B103" s="47">
        <v>44652</v>
      </c>
      <c r="C103" s="48">
        <v>47453</v>
      </c>
      <c r="D103" s="13">
        <v>92</v>
      </c>
      <c r="E103" s="49">
        <v>2801</v>
      </c>
      <c r="F103" s="111">
        <v>2500000000</v>
      </c>
      <c r="G103" s="111"/>
      <c r="H103" s="93">
        <v>6963464402.8698902</v>
      </c>
      <c r="I103" s="93"/>
      <c r="J103" s="13">
        <v>5973293851.2181797</v>
      </c>
      <c r="K103" s="13">
        <v>4745585700.0091696</v>
      </c>
      <c r="L103" s="13">
        <v>3233936435.3408198</v>
      </c>
    </row>
    <row r="104" spans="2:12" s="1" customFormat="1" ht="12.75" customHeight="1" x14ac:dyDescent="0.15">
      <c r="B104" s="47">
        <v>44652</v>
      </c>
      <c r="C104" s="48">
        <v>47484</v>
      </c>
      <c r="D104" s="13">
        <v>93</v>
      </c>
      <c r="E104" s="49">
        <v>2832</v>
      </c>
      <c r="F104" s="111">
        <v>2500000000</v>
      </c>
      <c r="G104" s="111"/>
      <c r="H104" s="93">
        <v>6891753559.3422499</v>
      </c>
      <c r="I104" s="93"/>
      <c r="J104" s="13">
        <v>5901753122.3537903</v>
      </c>
      <c r="K104" s="13">
        <v>4676824488.0189505</v>
      </c>
      <c r="L104" s="13">
        <v>3173579267.2901001</v>
      </c>
    </row>
    <row r="105" spans="2:12" s="1" customFormat="1" ht="12.75" customHeight="1" x14ac:dyDescent="0.15">
      <c r="B105" s="47">
        <v>44652</v>
      </c>
      <c r="C105" s="48">
        <v>47515</v>
      </c>
      <c r="D105" s="13">
        <v>94</v>
      </c>
      <c r="E105" s="49">
        <v>2863</v>
      </c>
      <c r="F105" s="111">
        <v>2500000000</v>
      </c>
      <c r="G105" s="111"/>
      <c r="H105" s="93">
        <v>6820648763.5055103</v>
      </c>
      <c r="I105" s="93"/>
      <c r="J105" s="13">
        <v>5830955995.7456903</v>
      </c>
      <c r="K105" s="13">
        <v>4608970096.3961296</v>
      </c>
      <c r="L105" s="13">
        <v>3114288113.8353801</v>
      </c>
    </row>
    <row r="106" spans="2:12" s="1" customFormat="1" ht="12.75" customHeight="1" x14ac:dyDescent="0.15">
      <c r="B106" s="47">
        <v>44652</v>
      </c>
      <c r="C106" s="48">
        <v>47543</v>
      </c>
      <c r="D106" s="13">
        <v>95</v>
      </c>
      <c r="E106" s="49">
        <v>2891</v>
      </c>
      <c r="F106" s="111">
        <v>2500000000</v>
      </c>
      <c r="G106" s="111"/>
      <c r="H106" s="93">
        <v>6747453731.4627399</v>
      </c>
      <c r="I106" s="93"/>
      <c r="J106" s="13">
        <v>5759544213.58745</v>
      </c>
      <c r="K106" s="13">
        <v>4542065147.5932302</v>
      </c>
      <c r="L106" s="13">
        <v>3057336689.9877</v>
      </c>
    </row>
    <row r="107" spans="2:12" s="1" customFormat="1" ht="12.75" customHeight="1" x14ac:dyDescent="0.15">
      <c r="B107" s="47">
        <v>44652</v>
      </c>
      <c r="C107" s="48">
        <v>47574</v>
      </c>
      <c r="D107" s="13">
        <v>96</v>
      </c>
      <c r="E107" s="49">
        <v>2922</v>
      </c>
      <c r="F107" s="111">
        <v>2500000000</v>
      </c>
      <c r="G107" s="111"/>
      <c r="H107" s="93">
        <v>6677710231.3451996</v>
      </c>
      <c r="I107" s="93"/>
      <c r="J107" s="13">
        <v>5690344370.2901802</v>
      </c>
      <c r="K107" s="13">
        <v>4476080468.4211998</v>
      </c>
      <c r="L107" s="13">
        <v>3000159983.3299699</v>
      </c>
    </row>
    <row r="108" spans="2:12" s="1" customFormat="1" ht="12.75" customHeight="1" x14ac:dyDescent="0.15">
      <c r="B108" s="47">
        <v>44652</v>
      </c>
      <c r="C108" s="48">
        <v>47604</v>
      </c>
      <c r="D108" s="13">
        <v>97</v>
      </c>
      <c r="E108" s="49">
        <v>2952</v>
      </c>
      <c r="F108" s="111">
        <v>0</v>
      </c>
      <c r="G108" s="111"/>
      <c r="H108" s="93">
        <v>6605004554.1609802</v>
      </c>
      <c r="I108" s="93"/>
      <c r="J108" s="13">
        <v>5619150474.2044897</v>
      </c>
      <c r="K108" s="13">
        <v>4409199656.3584404</v>
      </c>
      <c r="L108" s="13">
        <v>2943217634.83146</v>
      </c>
    </row>
    <row r="109" spans="2:12" s="1" customFormat="1" ht="11.1" customHeight="1" x14ac:dyDescent="0.15">
      <c r="B109" s="47">
        <v>44652</v>
      </c>
      <c r="C109" s="48">
        <v>47635</v>
      </c>
      <c r="D109" s="13">
        <v>98</v>
      </c>
      <c r="E109" s="49">
        <v>2983</v>
      </c>
      <c r="F109" s="111"/>
      <c r="G109" s="111"/>
      <c r="H109" s="93">
        <v>6535723733.7755003</v>
      </c>
      <c r="I109" s="93"/>
      <c r="J109" s="13">
        <v>5550779887.3872404</v>
      </c>
      <c r="K109" s="13">
        <v>4344473991.5405703</v>
      </c>
      <c r="L109" s="13">
        <v>2887728993.4650502</v>
      </c>
    </row>
    <row r="110" spans="2:12" s="1" customFormat="1" ht="11.1" customHeight="1" x14ac:dyDescent="0.15">
      <c r="B110" s="47">
        <v>44652</v>
      </c>
      <c r="C110" s="48">
        <v>47665</v>
      </c>
      <c r="D110" s="13">
        <v>99</v>
      </c>
      <c r="E110" s="49">
        <v>3013</v>
      </c>
      <c r="F110" s="111"/>
      <c r="G110" s="111"/>
      <c r="H110" s="93">
        <v>6465979371.0510101</v>
      </c>
      <c r="I110" s="93"/>
      <c r="J110" s="13">
        <v>5482532248.3401299</v>
      </c>
      <c r="K110" s="13">
        <v>4280496613.73632</v>
      </c>
      <c r="L110" s="13">
        <v>2833540816.5405402</v>
      </c>
    </row>
    <row r="111" spans="2:12" s="1" customFormat="1" ht="11.1" customHeight="1" x14ac:dyDescent="0.15">
      <c r="B111" s="47">
        <v>44652</v>
      </c>
      <c r="C111" s="48">
        <v>47696</v>
      </c>
      <c r="D111" s="13">
        <v>100</v>
      </c>
      <c r="E111" s="49">
        <v>3044</v>
      </c>
      <c r="F111" s="111"/>
      <c r="G111" s="111"/>
      <c r="H111" s="93">
        <v>6397273968.3958197</v>
      </c>
      <c r="I111" s="93"/>
      <c r="J111" s="13">
        <v>5415076661.7190704</v>
      </c>
      <c r="K111" s="13">
        <v>4217078303.6603398</v>
      </c>
      <c r="L111" s="13">
        <v>2779736308.8484602</v>
      </c>
    </row>
    <row r="112" spans="2:12" s="1" customFormat="1" ht="11.1" customHeight="1" x14ac:dyDescent="0.15">
      <c r="B112" s="47">
        <v>44652</v>
      </c>
      <c r="C112" s="48">
        <v>47727</v>
      </c>
      <c r="D112" s="13">
        <v>101</v>
      </c>
      <c r="E112" s="49">
        <v>3075</v>
      </c>
      <c r="F112" s="111"/>
      <c r="G112" s="111"/>
      <c r="H112" s="93">
        <v>6328904204.8923702</v>
      </c>
      <c r="I112" s="93"/>
      <c r="J112" s="13">
        <v>5348117748.3672199</v>
      </c>
      <c r="K112" s="13">
        <v>4154340688.0350499</v>
      </c>
      <c r="L112" s="13">
        <v>2726783537.9506302</v>
      </c>
    </row>
    <row r="113" spans="2:12" s="1" customFormat="1" ht="11.1" customHeight="1" x14ac:dyDescent="0.15">
      <c r="B113" s="47">
        <v>44652</v>
      </c>
      <c r="C113" s="48">
        <v>47757</v>
      </c>
      <c r="D113" s="13">
        <v>102</v>
      </c>
      <c r="E113" s="49">
        <v>3105</v>
      </c>
      <c r="F113" s="111"/>
      <c r="G113" s="111"/>
      <c r="H113" s="93">
        <v>6261023162.2791996</v>
      </c>
      <c r="I113" s="93"/>
      <c r="J113" s="13">
        <v>5282071906.3396196</v>
      </c>
      <c r="K113" s="13">
        <v>4092938557.01617</v>
      </c>
      <c r="L113" s="13">
        <v>2675468627.4794402</v>
      </c>
    </row>
    <row r="114" spans="2:12" s="1" customFormat="1" ht="11.1" customHeight="1" x14ac:dyDescent="0.15">
      <c r="B114" s="47">
        <v>44652</v>
      </c>
      <c r="C114" s="48">
        <v>47788</v>
      </c>
      <c r="D114" s="13">
        <v>103</v>
      </c>
      <c r="E114" s="49">
        <v>3136</v>
      </c>
      <c r="F114" s="111"/>
      <c r="G114" s="111"/>
      <c r="H114" s="93">
        <v>6194200021.3875704</v>
      </c>
      <c r="I114" s="93"/>
      <c r="J114" s="13">
        <v>5216833824.6656399</v>
      </c>
      <c r="K114" s="13">
        <v>4032106661.03617</v>
      </c>
      <c r="L114" s="13">
        <v>2624540441.7999701</v>
      </c>
    </row>
    <row r="115" spans="2:12" s="1" customFormat="1" ht="11.1" customHeight="1" x14ac:dyDescent="0.15">
      <c r="B115" s="47">
        <v>44652</v>
      </c>
      <c r="C115" s="48">
        <v>47818</v>
      </c>
      <c r="D115" s="13">
        <v>104</v>
      </c>
      <c r="E115" s="49">
        <v>3166</v>
      </c>
      <c r="F115" s="111"/>
      <c r="G115" s="111"/>
      <c r="H115" s="93">
        <v>6126641735.0145998</v>
      </c>
      <c r="I115" s="93"/>
      <c r="J115" s="13">
        <v>5151465825.62679</v>
      </c>
      <c r="K115" s="13">
        <v>3971783792.6712098</v>
      </c>
      <c r="L115" s="13">
        <v>2574678106.3933201</v>
      </c>
    </row>
    <row r="116" spans="2:12" s="1" customFormat="1" ht="11.1" customHeight="1" x14ac:dyDescent="0.15">
      <c r="B116" s="47">
        <v>44652</v>
      </c>
      <c r="C116" s="48">
        <v>47849</v>
      </c>
      <c r="D116" s="13">
        <v>105</v>
      </c>
      <c r="E116" s="49">
        <v>3197</v>
      </c>
      <c r="F116" s="111"/>
      <c r="G116" s="111"/>
      <c r="H116" s="93">
        <v>6059737347.5825701</v>
      </c>
      <c r="I116" s="93"/>
      <c r="J116" s="13">
        <v>5086568737.2445803</v>
      </c>
      <c r="K116" s="13">
        <v>3911774279.1477098</v>
      </c>
      <c r="L116" s="13">
        <v>2525037004.4421701</v>
      </c>
    </row>
    <row r="117" spans="2:12" s="1" customFormat="1" ht="11.1" customHeight="1" x14ac:dyDescent="0.15">
      <c r="B117" s="47">
        <v>44652</v>
      </c>
      <c r="C117" s="48">
        <v>47880</v>
      </c>
      <c r="D117" s="13">
        <v>106</v>
      </c>
      <c r="E117" s="49">
        <v>3228</v>
      </c>
      <c r="F117" s="111"/>
      <c r="G117" s="111"/>
      <c r="H117" s="93">
        <v>5993194022.9193401</v>
      </c>
      <c r="I117" s="93"/>
      <c r="J117" s="13">
        <v>5022179533.8874102</v>
      </c>
      <c r="K117" s="13">
        <v>3852433900.13728</v>
      </c>
      <c r="L117" s="13">
        <v>2476200322.0343199</v>
      </c>
    </row>
    <row r="118" spans="2:12" s="1" customFormat="1" ht="11.1" customHeight="1" x14ac:dyDescent="0.15">
      <c r="B118" s="47">
        <v>44652</v>
      </c>
      <c r="C118" s="48">
        <v>47908</v>
      </c>
      <c r="D118" s="13">
        <v>107</v>
      </c>
      <c r="E118" s="49">
        <v>3256</v>
      </c>
      <c r="F118" s="111"/>
      <c r="G118" s="111"/>
      <c r="H118" s="93">
        <v>5926176285.7375002</v>
      </c>
      <c r="I118" s="93"/>
      <c r="J118" s="13">
        <v>4958411720.6062498</v>
      </c>
      <c r="K118" s="13">
        <v>3794780529.2104998</v>
      </c>
      <c r="L118" s="13">
        <v>2429809662.08428</v>
      </c>
    </row>
    <row r="119" spans="2:12" s="1" customFormat="1" ht="11.1" customHeight="1" x14ac:dyDescent="0.15">
      <c r="B119" s="47">
        <v>44652</v>
      </c>
      <c r="C119" s="48">
        <v>47939</v>
      </c>
      <c r="D119" s="13">
        <v>108</v>
      </c>
      <c r="E119" s="49">
        <v>3287</v>
      </c>
      <c r="F119" s="111"/>
      <c r="G119" s="111"/>
      <c r="H119" s="93">
        <v>5860141516.3934498</v>
      </c>
      <c r="I119" s="93"/>
      <c r="J119" s="13">
        <v>4894844528.3966303</v>
      </c>
      <c r="K119" s="13">
        <v>3736603989.3980398</v>
      </c>
      <c r="L119" s="13">
        <v>2382425253.0223198</v>
      </c>
    </row>
    <row r="120" spans="2:12" s="1" customFormat="1" ht="11.1" customHeight="1" x14ac:dyDescent="0.15">
      <c r="B120" s="47">
        <v>44652</v>
      </c>
      <c r="C120" s="48">
        <v>47969</v>
      </c>
      <c r="D120" s="13">
        <v>109</v>
      </c>
      <c r="E120" s="49">
        <v>3317</v>
      </c>
      <c r="F120" s="111"/>
      <c r="G120" s="111"/>
      <c r="H120" s="93">
        <v>5791898017.9317904</v>
      </c>
      <c r="I120" s="93"/>
      <c r="J120" s="13">
        <v>4829901400.0879498</v>
      </c>
      <c r="K120" s="13">
        <v>3677953237.8014398</v>
      </c>
      <c r="L120" s="13">
        <v>2335417323.5722599</v>
      </c>
    </row>
    <row r="121" spans="2:12" s="1" customFormat="1" ht="11.1" customHeight="1" x14ac:dyDescent="0.15">
      <c r="B121" s="47">
        <v>44652</v>
      </c>
      <c r="C121" s="48">
        <v>48000</v>
      </c>
      <c r="D121" s="13">
        <v>110</v>
      </c>
      <c r="E121" s="49">
        <v>3348</v>
      </c>
      <c r="F121" s="111"/>
      <c r="G121" s="111"/>
      <c r="H121" s="93">
        <v>5725993778.1391296</v>
      </c>
      <c r="I121" s="93"/>
      <c r="J121" s="13">
        <v>4766844768.7915897</v>
      </c>
      <c r="K121" s="13">
        <v>3620704156.9379501</v>
      </c>
      <c r="L121" s="13">
        <v>2289327653.7964501</v>
      </c>
    </row>
    <row r="122" spans="2:12" s="1" customFormat="1" ht="11.1" customHeight="1" x14ac:dyDescent="0.15">
      <c r="B122" s="47">
        <v>44652</v>
      </c>
      <c r="C122" s="48">
        <v>48030</v>
      </c>
      <c r="D122" s="13">
        <v>111</v>
      </c>
      <c r="E122" s="49">
        <v>3378</v>
      </c>
      <c r="F122" s="111"/>
      <c r="G122" s="111"/>
      <c r="H122" s="93">
        <v>5660368383.6497097</v>
      </c>
      <c r="I122" s="93"/>
      <c r="J122" s="13">
        <v>4704477486.8512497</v>
      </c>
      <c r="K122" s="13">
        <v>3564537541.53859</v>
      </c>
      <c r="L122" s="13">
        <v>2244575355.3798499</v>
      </c>
    </row>
    <row r="123" spans="2:12" s="1" customFormat="1" ht="11.1" customHeight="1" x14ac:dyDescent="0.15">
      <c r="B123" s="47">
        <v>44652</v>
      </c>
      <c r="C123" s="48">
        <v>48061</v>
      </c>
      <c r="D123" s="13">
        <v>112</v>
      </c>
      <c r="E123" s="49">
        <v>3409</v>
      </c>
      <c r="F123" s="111"/>
      <c r="G123" s="111"/>
      <c r="H123" s="93">
        <v>5595943530.8670597</v>
      </c>
      <c r="I123" s="93"/>
      <c r="J123" s="13">
        <v>4643044012.2498102</v>
      </c>
      <c r="K123" s="13">
        <v>3509043013.5690999</v>
      </c>
      <c r="L123" s="13">
        <v>2200271678.0046802</v>
      </c>
    </row>
    <row r="124" spans="2:12" s="1" customFormat="1" ht="11.1" customHeight="1" x14ac:dyDescent="0.15">
      <c r="B124" s="47">
        <v>44652</v>
      </c>
      <c r="C124" s="48">
        <v>48092</v>
      </c>
      <c r="D124" s="13">
        <v>113</v>
      </c>
      <c r="E124" s="49">
        <v>3440</v>
      </c>
      <c r="F124" s="111"/>
      <c r="G124" s="111"/>
      <c r="H124" s="93">
        <v>5532112923.6064796</v>
      </c>
      <c r="I124" s="93"/>
      <c r="J124" s="13">
        <v>4582297614.6449099</v>
      </c>
      <c r="K124" s="13">
        <v>3454325645.6381202</v>
      </c>
      <c r="L124" s="13">
        <v>2156788271.62042</v>
      </c>
    </row>
    <row r="125" spans="2:12" s="1" customFormat="1" ht="11.1" customHeight="1" x14ac:dyDescent="0.15">
      <c r="B125" s="47">
        <v>44652</v>
      </c>
      <c r="C125" s="48">
        <v>48122</v>
      </c>
      <c r="D125" s="13">
        <v>114</v>
      </c>
      <c r="E125" s="49">
        <v>3470</v>
      </c>
      <c r="F125" s="111"/>
      <c r="G125" s="111"/>
      <c r="H125" s="93">
        <v>5467169065.4598703</v>
      </c>
      <c r="I125" s="93"/>
      <c r="J125" s="13">
        <v>4521070930.1832304</v>
      </c>
      <c r="K125" s="13">
        <v>3399782015.4827399</v>
      </c>
      <c r="L125" s="13">
        <v>2114031197.02459</v>
      </c>
    </row>
    <row r="126" spans="2:12" s="1" customFormat="1" ht="11.1" customHeight="1" x14ac:dyDescent="0.15">
      <c r="B126" s="47">
        <v>44652</v>
      </c>
      <c r="C126" s="48">
        <v>48153</v>
      </c>
      <c r="D126" s="13">
        <v>115</v>
      </c>
      <c r="E126" s="49">
        <v>3501</v>
      </c>
      <c r="F126" s="111"/>
      <c r="G126" s="111"/>
      <c r="H126" s="93">
        <v>5404078150.3183298</v>
      </c>
      <c r="I126" s="93"/>
      <c r="J126" s="13">
        <v>4461318368.5351295</v>
      </c>
      <c r="K126" s="13">
        <v>3346316854.78058</v>
      </c>
      <c r="L126" s="13">
        <v>2071972563.1408801</v>
      </c>
    </row>
    <row r="127" spans="2:12" s="1" customFormat="1" ht="11.1" customHeight="1" x14ac:dyDescent="0.15">
      <c r="B127" s="47">
        <v>44652</v>
      </c>
      <c r="C127" s="48">
        <v>48183</v>
      </c>
      <c r="D127" s="13">
        <v>116</v>
      </c>
      <c r="E127" s="49">
        <v>3531</v>
      </c>
      <c r="F127" s="111"/>
      <c r="G127" s="111"/>
      <c r="H127" s="93">
        <v>5341130564.3430901</v>
      </c>
      <c r="I127" s="93"/>
      <c r="J127" s="13">
        <v>4402114661.6847401</v>
      </c>
      <c r="K127" s="13">
        <v>3293782836.31884</v>
      </c>
      <c r="L127" s="13">
        <v>2031084467.4179699</v>
      </c>
    </row>
    <row r="128" spans="2:12" s="1" customFormat="1" ht="11.1" customHeight="1" x14ac:dyDescent="0.15">
      <c r="B128" s="47">
        <v>44652</v>
      </c>
      <c r="C128" s="48">
        <v>48214</v>
      </c>
      <c r="D128" s="13">
        <v>117</v>
      </c>
      <c r="E128" s="49">
        <v>3562</v>
      </c>
      <c r="F128" s="111"/>
      <c r="G128" s="111"/>
      <c r="H128" s="93">
        <v>5278647975.9360104</v>
      </c>
      <c r="I128" s="93"/>
      <c r="J128" s="13">
        <v>4343238072.0404396</v>
      </c>
      <c r="K128" s="13">
        <v>3241465026.7624202</v>
      </c>
      <c r="L128" s="13">
        <v>1990357009.3675201</v>
      </c>
    </row>
    <row r="129" spans="2:12" s="1" customFormat="1" ht="11.1" customHeight="1" x14ac:dyDescent="0.15">
      <c r="B129" s="47">
        <v>44652</v>
      </c>
      <c r="C129" s="48">
        <v>48245</v>
      </c>
      <c r="D129" s="13">
        <v>118</v>
      </c>
      <c r="E129" s="49">
        <v>3593</v>
      </c>
      <c r="F129" s="111"/>
      <c r="G129" s="111"/>
      <c r="H129" s="93">
        <v>5216735786.5314302</v>
      </c>
      <c r="I129" s="93"/>
      <c r="J129" s="13">
        <v>4285017061.7627101</v>
      </c>
      <c r="K129" s="13">
        <v>3189880053.8985901</v>
      </c>
      <c r="L129" s="13">
        <v>1950386197.7860799</v>
      </c>
    </row>
    <row r="130" spans="2:12" s="1" customFormat="1" ht="11.1" customHeight="1" x14ac:dyDescent="0.15">
      <c r="B130" s="47">
        <v>44652</v>
      </c>
      <c r="C130" s="48">
        <v>48274</v>
      </c>
      <c r="D130" s="13">
        <v>119</v>
      </c>
      <c r="E130" s="49">
        <v>3622</v>
      </c>
      <c r="F130" s="111"/>
      <c r="G130" s="111"/>
      <c r="H130" s="93">
        <v>5154756072.38908</v>
      </c>
      <c r="I130" s="93"/>
      <c r="J130" s="13">
        <v>4227388626.7934699</v>
      </c>
      <c r="K130" s="13">
        <v>3139492239.5728698</v>
      </c>
      <c r="L130" s="13">
        <v>1911970658.2302101</v>
      </c>
    </row>
    <row r="131" spans="2:12" s="1" customFormat="1" ht="11.1" customHeight="1" x14ac:dyDescent="0.15">
      <c r="B131" s="47">
        <v>44652</v>
      </c>
      <c r="C131" s="48">
        <v>48305</v>
      </c>
      <c r="D131" s="13">
        <v>120</v>
      </c>
      <c r="E131" s="49">
        <v>3653</v>
      </c>
      <c r="F131" s="111"/>
      <c r="G131" s="111"/>
      <c r="H131" s="93">
        <v>5093503873.3487301</v>
      </c>
      <c r="I131" s="93"/>
      <c r="J131" s="13">
        <v>4170071251.4278102</v>
      </c>
      <c r="K131" s="13">
        <v>3089049073.31674</v>
      </c>
      <c r="L131" s="13">
        <v>1873282329.6175499</v>
      </c>
    </row>
    <row r="132" spans="2:12" s="1" customFormat="1" ht="11.1" customHeight="1" x14ac:dyDescent="0.15">
      <c r="B132" s="47">
        <v>44652</v>
      </c>
      <c r="C132" s="48">
        <v>48335</v>
      </c>
      <c r="D132" s="13">
        <v>121</v>
      </c>
      <c r="E132" s="49">
        <v>3683</v>
      </c>
      <c r="F132" s="111"/>
      <c r="G132" s="111"/>
      <c r="H132" s="93">
        <v>5032626260.9226599</v>
      </c>
      <c r="I132" s="93"/>
      <c r="J132" s="13">
        <v>4113467540.8604598</v>
      </c>
      <c r="K132" s="13">
        <v>3039619164.7257199</v>
      </c>
      <c r="L132" s="13">
        <v>1835750631.90042</v>
      </c>
    </row>
    <row r="133" spans="2:12" s="1" customFormat="1" ht="11.1" customHeight="1" x14ac:dyDescent="0.15">
      <c r="B133" s="47">
        <v>44652</v>
      </c>
      <c r="C133" s="48">
        <v>48366</v>
      </c>
      <c r="D133" s="13">
        <v>122</v>
      </c>
      <c r="E133" s="49">
        <v>3714</v>
      </c>
      <c r="F133" s="111"/>
      <c r="G133" s="111"/>
      <c r="H133" s="93">
        <v>4971257266.7771502</v>
      </c>
      <c r="I133" s="93"/>
      <c r="J133" s="13">
        <v>4056415308.7683001</v>
      </c>
      <c r="K133" s="13">
        <v>2989837641.9475198</v>
      </c>
      <c r="L133" s="13">
        <v>1798037467.0977001</v>
      </c>
    </row>
    <row r="134" spans="2:12" s="1" customFormat="1" ht="11.1" customHeight="1" x14ac:dyDescent="0.15">
      <c r="B134" s="47">
        <v>44652</v>
      </c>
      <c r="C134" s="48">
        <v>48396</v>
      </c>
      <c r="D134" s="13">
        <v>123</v>
      </c>
      <c r="E134" s="49">
        <v>3744</v>
      </c>
      <c r="F134" s="111"/>
      <c r="G134" s="111"/>
      <c r="H134" s="93">
        <v>4910591194.2846098</v>
      </c>
      <c r="I134" s="93"/>
      <c r="J134" s="13">
        <v>4000336412.4885402</v>
      </c>
      <c r="K134" s="13">
        <v>2941246848.8754501</v>
      </c>
      <c r="L134" s="13">
        <v>1761565070.53127</v>
      </c>
    </row>
    <row r="135" spans="2:12" s="1" customFormat="1" ht="11.1" customHeight="1" x14ac:dyDescent="0.15">
      <c r="B135" s="47">
        <v>44652</v>
      </c>
      <c r="C135" s="48">
        <v>48427</v>
      </c>
      <c r="D135" s="13">
        <v>124</v>
      </c>
      <c r="E135" s="49">
        <v>3775</v>
      </c>
      <c r="F135" s="111"/>
      <c r="G135" s="111"/>
      <c r="H135" s="93">
        <v>4850234572.9914198</v>
      </c>
      <c r="I135" s="93"/>
      <c r="J135" s="13">
        <v>3944466360.6886301</v>
      </c>
      <c r="K135" s="13">
        <v>2892792675.1406898</v>
      </c>
      <c r="L135" s="13">
        <v>1725206731.4818499</v>
      </c>
    </row>
    <row r="136" spans="2:12" s="1" customFormat="1" ht="11.1" customHeight="1" x14ac:dyDescent="0.15">
      <c r="B136" s="47">
        <v>44652</v>
      </c>
      <c r="C136" s="48">
        <v>48458</v>
      </c>
      <c r="D136" s="13">
        <v>125</v>
      </c>
      <c r="E136" s="49">
        <v>3806</v>
      </c>
      <c r="F136" s="111"/>
      <c r="G136" s="111"/>
      <c r="H136" s="93">
        <v>4789348538.3077002</v>
      </c>
      <c r="I136" s="93"/>
      <c r="J136" s="13">
        <v>3888344504.10781</v>
      </c>
      <c r="K136" s="13">
        <v>2844381736.6637998</v>
      </c>
      <c r="L136" s="13">
        <v>1689150460.471</v>
      </c>
    </row>
    <row r="137" spans="2:12" s="1" customFormat="1" ht="11.1" customHeight="1" x14ac:dyDescent="0.15">
      <c r="B137" s="47">
        <v>44652</v>
      </c>
      <c r="C137" s="48">
        <v>48488</v>
      </c>
      <c r="D137" s="13">
        <v>126</v>
      </c>
      <c r="E137" s="49">
        <v>3836</v>
      </c>
      <c r="F137" s="111"/>
      <c r="G137" s="111"/>
      <c r="H137" s="93">
        <v>4729440517.1975403</v>
      </c>
      <c r="I137" s="93"/>
      <c r="J137" s="13">
        <v>3833404256.4786201</v>
      </c>
      <c r="K137" s="13">
        <v>2797290261.5819101</v>
      </c>
      <c r="L137" s="13">
        <v>1654375429.2551999</v>
      </c>
    </row>
    <row r="138" spans="2:12" s="1" customFormat="1" ht="11.1" customHeight="1" x14ac:dyDescent="0.15">
      <c r="B138" s="47">
        <v>44652</v>
      </c>
      <c r="C138" s="48">
        <v>48519</v>
      </c>
      <c r="D138" s="13">
        <v>127</v>
      </c>
      <c r="E138" s="49">
        <v>3867</v>
      </c>
      <c r="F138" s="111"/>
      <c r="G138" s="111"/>
      <c r="H138" s="93">
        <v>4670255488.9419003</v>
      </c>
      <c r="I138" s="93"/>
      <c r="J138" s="13">
        <v>3779012005.9355798</v>
      </c>
      <c r="K138" s="13">
        <v>2750586310.5357299</v>
      </c>
      <c r="L138" s="13">
        <v>1619863556.1210101</v>
      </c>
    </row>
    <row r="139" spans="2:12" s="1" customFormat="1" ht="11.1" customHeight="1" x14ac:dyDescent="0.15">
      <c r="B139" s="47">
        <v>44652</v>
      </c>
      <c r="C139" s="48">
        <v>48549</v>
      </c>
      <c r="D139" s="13">
        <v>128</v>
      </c>
      <c r="E139" s="49">
        <v>3897</v>
      </c>
      <c r="F139" s="111"/>
      <c r="G139" s="111"/>
      <c r="H139" s="93">
        <v>4611336056.3592796</v>
      </c>
      <c r="I139" s="93"/>
      <c r="J139" s="13">
        <v>3725211762.4945898</v>
      </c>
      <c r="K139" s="13">
        <v>2704753792.5482602</v>
      </c>
      <c r="L139" s="13">
        <v>1586342572.0849099</v>
      </c>
    </row>
    <row r="140" spans="2:12" s="1" customFormat="1" ht="11.1" customHeight="1" x14ac:dyDescent="0.15">
      <c r="B140" s="47">
        <v>44652</v>
      </c>
      <c r="C140" s="48">
        <v>48580</v>
      </c>
      <c r="D140" s="13">
        <v>129</v>
      </c>
      <c r="E140" s="49">
        <v>3928</v>
      </c>
      <c r="F140" s="111"/>
      <c r="G140" s="111"/>
      <c r="H140" s="93">
        <v>4553103864.6713104</v>
      </c>
      <c r="I140" s="93"/>
      <c r="J140" s="13">
        <v>3671931146.6784902</v>
      </c>
      <c r="K140" s="13">
        <v>2659288128.1743398</v>
      </c>
      <c r="L140" s="13">
        <v>1553070803.1670599</v>
      </c>
    </row>
    <row r="141" spans="2:12" s="1" customFormat="1" ht="11.1" customHeight="1" x14ac:dyDescent="0.15">
      <c r="B141" s="47">
        <v>44652</v>
      </c>
      <c r="C141" s="48">
        <v>48611</v>
      </c>
      <c r="D141" s="13">
        <v>130</v>
      </c>
      <c r="E141" s="49">
        <v>3959</v>
      </c>
      <c r="F141" s="111"/>
      <c r="G141" s="111"/>
      <c r="H141" s="93">
        <v>4494034271.0646801</v>
      </c>
      <c r="I141" s="93"/>
      <c r="J141" s="13">
        <v>3618146358.2364602</v>
      </c>
      <c r="K141" s="13">
        <v>2613672023.2294402</v>
      </c>
      <c r="L141" s="13">
        <v>1519964935.8707099</v>
      </c>
    </row>
    <row r="142" spans="2:12" s="1" customFormat="1" ht="11.1" customHeight="1" x14ac:dyDescent="0.15">
      <c r="B142" s="47">
        <v>44652</v>
      </c>
      <c r="C142" s="48">
        <v>48639</v>
      </c>
      <c r="D142" s="13">
        <v>131</v>
      </c>
      <c r="E142" s="49">
        <v>3987</v>
      </c>
      <c r="F142" s="111"/>
      <c r="G142" s="111"/>
      <c r="H142" s="93">
        <v>4436481893.9701099</v>
      </c>
      <c r="I142" s="93"/>
      <c r="J142" s="13">
        <v>3566338705.9766598</v>
      </c>
      <c r="K142" s="13">
        <v>2570328677.9464998</v>
      </c>
      <c r="L142" s="13">
        <v>1489039275.88853</v>
      </c>
    </row>
    <row r="143" spans="2:12" s="1" customFormat="1" ht="11.1" customHeight="1" x14ac:dyDescent="0.15">
      <c r="B143" s="47">
        <v>44652</v>
      </c>
      <c r="C143" s="48">
        <v>48670</v>
      </c>
      <c r="D143" s="13">
        <v>132</v>
      </c>
      <c r="E143" s="49">
        <v>4018</v>
      </c>
      <c r="F143" s="111"/>
      <c r="G143" s="111"/>
      <c r="H143" s="93">
        <v>4378205427.2768202</v>
      </c>
      <c r="I143" s="93"/>
      <c r="J143" s="13">
        <v>3513522893.5485601</v>
      </c>
      <c r="K143" s="13">
        <v>2525823242.6169</v>
      </c>
      <c r="L143" s="13">
        <v>1457058759.7984099</v>
      </c>
    </row>
    <row r="144" spans="2:12" s="1" customFormat="1" ht="11.1" customHeight="1" x14ac:dyDescent="0.15">
      <c r="B144" s="47">
        <v>44652</v>
      </c>
      <c r="C144" s="48">
        <v>48700</v>
      </c>
      <c r="D144" s="13">
        <v>133</v>
      </c>
      <c r="E144" s="49">
        <v>4048</v>
      </c>
      <c r="F144" s="111"/>
      <c r="G144" s="111"/>
      <c r="H144" s="93">
        <v>4321250490.18505</v>
      </c>
      <c r="I144" s="93"/>
      <c r="J144" s="13">
        <v>3462124289.2993302</v>
      </c>
      <c r="K144" s="13">
        <v>2482747708.9860401</v>
      </c>
      <c r="L144" s="13">
        <v>1426339088.6819201</v>
      </c>
    </row>
    <row r="145" spans="2:12" s="1" customFormat="1" ht="11.1" customHeight="1" x14ac:dyDescent="0.15">
      <c r="B145" s="47">
        <v>44652</v>
      </c>
      <c r="C145" s="48">
        <v>48731</v>
      </c>
      <c r="D145" s="13">
        <v>134</v>
      </c>
      <c r="E145" s="49">
        <v>4079</v>
      </c>
      <c r="F145" s="111"/>
      <c r="G145" s="111"/>
      <c r="H145" s="93">
        <v>4264583324.0260701</v>
      </c>
      <c r="I145" s="93"/>
      <c r="J145" s="13">
        <v>3410928347.9470301</v>
      </c>
      <c r="K145" s="13">
        <v>2439813467.6675401</v>
      </c>
      <c r="L145" s="13">
        <v>1395736507.34659</v>
      </c>
    </row>
    <row r="146" spans="2:12" s="1" customFormat="1" ht="11.1" customHeight="1" x14ac:dyDescent="0.15">
      <c r="B146" s="47">
        <v>44652</v>
      </c>
      <c r="C146" s="48">
        <v>48761</v>
      </c>
      <c r="D146" s="13">
        <v>135</v>
      </c>
      <c r="E146" s="49">
        <v>4109</v>
      </c>
      <c r="F146" s="111"/>
      <c r="G146" s="111"/>
      <c r="H146" s="93">
        <v>4207917599.6010199</v>
      </c>
      <c r="I146" s="93"/>
      <c r="J146" s="13">
        <v>3360081250.62991</v>
      </c>
      <c r="K146" s="13">
        <v>2397527373.50032</v>
      </c>
      <c r="L146" s="13">
        <v>1365923798.36692</v>
      </c>
    </row>
    <row r="147" spans="2:12" s="1" customFormat="1" ht="11.1" customHeight="1" x14ac:dyDescent="0.15">
      <c r="B147" s="47">
        <v>44652</v>
      </c>
      <c r="C147" s="48">
        <v>48792</v>
      </c>
      <c r="D147" s="13">
        <v>136</v>
      </c>
      <c r="E147" s="49">
        <v>4140</v>
      </c>
      <c r="F147" s="111"/>
      <c r="G147" s="111"/>
      <c r="H147" s="93">
        <v>4152309109.1163402</v>
      </c>
      <c r="I147" s="93"/>
      <c r="J147" s="13">
        <v>3310053456.9429102</v>
      </c>
      <c r="K147" s="13">
        <v>2355824291.7558398</v>
      </c>
      <c r="L147" s="13">
        <v>1336479841.62133</v>
      </c>
    </row>
    <row r="148" spans="2:12" s="1" customFormat="1" ht="11.1" customHeight="1" x14ac:dyDescent="0.15">
      <c r="B148" s="47">
        <v>44652</v>
      </c>
      <c r="C148" s="48">
        <v>48823</v>
      </c>
      <c r="D148" s="13">
        <v>137</v>
      </c>
      <c r="E148" s="49">
        <v>4171</v>
      </c>
      <c r="F148" s="111"/>
      <c r="G148" s="111"/>
      <c r="H148" s="93">
        <v>4096693360.5416098</v>
      </c>
      <c r="I148" s="93"/>
      <c r="J148" s="13">
        <v>3260179923.0578899</v>
      </c>
      <c r="K148" s="13">
        <v>2314427332.3383002</v>
      </c>
      <c r="L148" s="13">
        <v>1307433733.1442299</v>
      </c>
    </row>
    <row r="149" spans="2:12" s="1" customFormat="1" ht="11.1" customHeight="1" x14ac:dyDescent="0.15">
      <c r="B149" s="47">
        <v>44652</v>
      </c>
      <c r="C149" s="48">
        <v>48853</v>
      </c>
      <c r="D149" s="13">
        <v>138</v>
      </c>
      <c r="E149" s="49">
        <v>4201</v>
      </c>
      <c r="F149" s="111"/>
      <c r="G149" s="111"/>
      <c r="H149" s="93">
        <v>4040736585.4513102</v>
      </c>
      <c r="I149" s="93"/>
      <c r="J149" s="13">
        <v>3210370904.7793899</v>
      </c>
      <c r="K149" s="13">
        <v>2273458123.2251501</v>
      </c>
      <c r="L149" s="13">
        <v>1279025428.8522401</v>
      </c>
    </row>
    <row r="150" spans="2:12" s="1" customFormat="1" ht="11.1" customHeight="1" x14ac:dyDescent="0.15">
      <c r="B150" s="47">
        <v>44652</v>
      </c>
      <c r="C150" s="48">
        <v>48884</v>
      </c>
      <c r="D150" s="13">
        <v>139</v>
      </c>
      <c r="E150" s="49">
        <v>4232</v>
      </c>
      <c r="F150" s="111"/>
      <c r="G150" s="111"/>
      <c r="H150" s="93">
        <v>3985661389.4791198</v>
      </c>
      <c r="I150" s="93"/>
      <c r="J150" s="13">
        <v>3161242773.0830002</v>
      </c>
      <c r="K150" s="13">
        <v>2232974124.74542</v>
      </c>
      <c r="L150" s="13">
        <v>1250928623.69644</v>
      </c>
    </row>
    <row r="151" spans="2:12" s="1" customFormat="1" ht="11.1" customHeight="1" x14ac:dyDescent="0.15">
      <c r="B151" s="47">
        <v>44652</v>
      </c>
      <c r="C151" s="48">
        <v>48914</v>
      </c>
      <c r="D151" s="13">
        <v>140</v>
      </c>
      <c r="E151" s="49">
        <v>4262</v>
      </c>
      <c r="F151" s="111"/>
      <c r="G151" s="111"/>
      <c r="H151" s="93">
        <v>3931245854.2259698</v>
      </c>
      <c r="I151" s="93"/>
      <c r="J151" s="13">
        <v>3112964837.8250499</v>
      </c>
      <c r="K151" s="13">
        <v>2193460528.0430999</v>
      </c>
      <c r="L151" s="13">
        <v>1223755753.26035</v>
      </c>
    </row>
    <row r="152" spans="2:12" s="1" customFormat="1" ht="11.1" customHeight="1" x14ac:dyDescent="0.15">
      <c r="B152" s="47">
        <v>44652</v>
      </c>
      <c r="C152" s="48">
        <v>48945</v>
      </c>
      <c r="D152" s="13">
        <v>141</v>
      </c>
      <c r="E152" s="49">
        <v>4293</v>
      </c>
      <c r="F152" s="111"/>
      <c r="G152" s="111"/>
      <c r="H152" s="93">
        <v>3877072451.05511</v>
      </c>
      <c r="I152" s="93"/>
      <c r="J152" s="13">
        <v>3064860459.21978</v>
      </c>
      <c r="K152" s="13">
        <v>2154072951.9833698</v>
      </c>
      <c r="L152" s="13">
        <v>1196690793.9462399</v>
      </c>
    </row>
    <row r="153" spans="2:12" s="1" customFormat="1" ht="11.1" customHeight="1" x14ac:dyDescent="0.15">
      <c r="B153" s="47">
        <v>44652</v>
      </c>
      <c r="C153" s="48">
        <v>48976</v>
      </c>
      <c r="D153" s="13">
        <v>142</v>
      </c>
      <c r="E153" s="49">
        <v>4324</v>
      </c>
      <c r="F153" s="111"/>
      <c r="G153" s="111"/>
      <c r="H153" s="93">
        <v>3822931062.7274899</v>
      </c>
      <c r="I153" s="93"/>
      <c r="J153" s="13">
        <v>3016935567.9188199</v>
      </c>
      <c r="K153" s="13">
        <v>2114997358.3419199</v>
      </c>
      <c r="L153" s="13">
        <v>1170005737.4331601</v>
      </c>
    </row>
    <row r="154" spans="2:12" s="1" customFormat="1" ht="11.1" customHeight="1" x14ac:dyDescent="0.15">
      <c r="B154" s="47">
        <v>44652</v>
      </c>
      <c r="C154" s="48">
        <v>49004</v>
      </c>
      <c r="D154" s="13">
        <v>143</v>
      </c>
      <c r="E154" s="49">
        <v>4352</v>
      </c>
      <c r="F154" s="111"/>
      <c r="G154" s="111"/>
      <c r="H154" s="93">
        <v>3768694122.5536799</v>
      </c>
      <c r="I154" s="93"/>
      <c r="J154" s="13">
        <v>2969576938.5798402</v>
      </c>
      <c r="K154" s="13">
        <v>2077014326.50931</v>
      </c>
      <c r="L154" s="13">
        <v>1144597164.07324</v>
      </c>
    </row>
    <row r="155" spans="2:12" s="1" customFormat="1" ht="11.1" customHeight="1" x14ac:dyDescent="0.15">
      <c r="B155" s="47">
        <v>44652</v>
      </c>
      <c r="C155" s="48">
        <v>49035</v>
      </c>
      <c r="D155" s="13">
        <v>144</v>
      </c>
      <c r="E155" s="49">
        <v>4383</v>
      </c>
      <c r="F155" s="111"/>
      <c r="G155" s="111"/>
      <c r="H155" s="93">
        <v>3715156449.90729</v>
      </c>
      <c r="I155" s="93"/>
      <c r="J155" s="13">
        <v>2922426368.15242</v>
      </c>
      <c r="K155" s="13">
        <v>2038837349.7708399</v>
      </c>
      <c r="L155" s="13">
        <v>1118799783.99417</v>
      </c>
    </row>
    <row r="156" spans="2:12" s="1" customFormat="1" ht="11.1" customHeight="1" x14ac:dyDescent="0.15">
      <c r="B156" s="47">
        <v>44652</v>
      </c>
      <c r="C156" s="48">
        <v>49065</v>
      </c>
      <c r="D156" s="13">
        <v>145</v>
      </c>
      <c r="E156" s="49">
        <v>4413</v>
      </c>
      <c r="F156" s="111"/>
      <c r="G156" s="111"/>
      <c r="H156" s="93">
        <v>3661757093.3179498</v>
      </c>
      <c r="I156" s="93"/>
      <c r="J156" s="13">
        <v>2875693279.3484602</v>
      </c>
      <c r="K156" s="13">
        <v>2001296025.70629</v>
      </c>
      <c r="L156" s="13">
        <v>1093697474.66784</v>
      </c>
    </row>
    <row r="157" spans="2:12" s="1" customFormat="1" ht="11.1" customHeight="1" x14ac:dyDescent="0.15">
      <c r="B157" s="47">
        <v>44652</v>
      </c>
      <c r="C157" s="48">
        <v>49096</v>
      </c>
      <c r="D157" s="13">
        <v>146</v>
      </c>
      <c r="E157" s="49">
        <v>4444</v>
      </c>
      <c r="F157" s="111"/>
      <c r="G157" s="111"/>
      <c r="H157" s="93">
        <v>3609102575.0075302</v>
      </c>
      <c r="I157" s="93"/>
      <c r="J157" s="13">
        <v>2829534772.4044499</v>
      </c>
      <c r="K157" s="13">
        <v>1964164686.9442699</v>
      </c>
      <c r="L157" s="13">
        <v>1068858941.64463</v>
      </c>
    </row>
    <row r="158" spans="2:12" s="1" customFormat="1" ht="11.1" customHeight="1" x14ac:dyDescent="0.15">
      <c r="B158" s="47">
        <v>44652</v>
      </c>
      <c r="C158" s="48">
        <v>49126</v>
      </c>
      <c r="D158" s="13">
        <v>147</v>
      </c>
      <c r="E158" s="49">
        <v>4474</v>
      </c>
      <c r="F158" s="111"/>
      <c r="G158" s="111"/>
      <c r="H158" s="93">
        <v>3557073075.2332501</v>
      </c>
      <c r="I158" s="93"/>
      <c r="J158" s="13">
        <v>2784166205.3151498</v>
      </c>
      <c r="K158" s="13">
        <v>1927914582.4514</v>
      </c>
      <c r="L158" s="13">
        <v>1044831765.38579</v>
      </c>
    </row>
    <row r="159" spans="2:12" s="1" customFormat="1" ht="11.1" customHeight="1" x14ac:dyDescent="0.15">
      <c r="B159" s="47">
        <v>44652</v>
      </c>
      <c r="C159" s="48">
        <v>49157</v>
      </c>
      <c r="D159" s="13">
        <v>148</v>
      </c>
      <c r="E159" s="49">
        <v>4505</v>
      </c>
      <c r="F159" s="111"/>
      <c r="G159" s="111"/>
      <c r="H159" s="93">
        <v>3505268711.2824798</v>
      </c>
      <c r="I159" s="93"/>
      <c r="J159" s="13">
        <v>2738964893.0658498</v>
      </c>
      <c r="K159" s="13">
        <v>1891791148.9547501</v>
      </c>
      <c r="L159" s="13">
        <v>1020912187.12433</v>
      </c>
    </row>
    <row r="160" spans="2:12" s="1" customFormat="1" ht="11.1" customHeight="1" x14ac:dyDescent="0.15">
      <c r="B160" s="47">
        <v>44652</v>
      </c>
      <c r="C160" s="48">
        <v>49188</v>
      </c>
      <c r="D160" s="13">
        <v>149</v>
      </c>
      <c r="E160" s="49">
        <v>4536</v>
      </c>
      <c r="F160" s="111"/>
      <c r="G160" s="111"/>
      <c r="H160" s="93">
        <v>3454139188.85958</v>
      </c>
      <c r="I160" s="93"/>
      <c r="J160" s="13">
        <v>2694435318.0235901</v>
      </c>
      <c r="K160" s="13">
        <v>1856301770.5678401</v>
      </c>
      <c r="L160" s="13">
        <v>997517210.58565402</v>
      </c>
    </row>
    <row r="161" spans="2:12" s="1" customFormat="1" ht="11.1" customHeight="1" x14ac:dyDescent="0.15">
      <c r="B161" s="47">
        <v>44652</v>
      </c>
      <c r="C161" s="48">
        <v>49218</v>
      </c>
      <c r="D161" s="13">
        <v>150</v>
      </c>
      <c r="E161" s="49">
        <v>4566</v>
      </c>
      <c r="F161" s="111"/>
      <c r="G161" s="111"/>
      <c r="H161" s="93">
        <v>3403698958.0184698</v>
      </c>
      <c r="I161" s="93"/>
      <c r="J161" s="13">
        <v>2650730837.6428199</v>
      </c>
      <c r="K161" s="13">
        <v>1821697298.40573</v>
      </c>
      <c r="L161" s="13">
        <v>974909082.26649201</v>
      </c>
    </row>
    <row r="162" spans="2:12" s="1" customFormat="1" ht="11.1" customHeight="1" x14ac:dyDescent="0.15">
      <c r="B162" s="47">
        <v>44652</v>
      </c>
      <c r="C162" s="48">
        <v>49249</v>
      </c>
      <c r="D162" s="13">
        <v>151</v>
      </c>
      <c r="E162" s="49">
        <v>4597</v>
      </c>
      <c r="F162" s="111"/>
      <c r="G162" s="111"/>
      <c r="H162" s="93">
        <v>3353506675.1792302</v>
      </c>
      <c r="I162" s="93"/>
      <c r="J162" s="13">
        <v>2607212580.4008298</v>
      </c>
      <c r="K162" s="13">
        <v>1787232773.05391</v>
      </c>
      <c r="L162" s="13">
        <v>952413716.14052701</v>
      </c>
    </row>
    <row r="163" spans="2:12" s="1" customFormat="1" ht="11.1" customHeight="1" x14ac:dyDescent="0.15">
      <c r="B163" s="47">
        <v>44652</v>
      </c>
      <c r="C163" s="48">
        <v>49279</v>
      </c>
      <c r="D163" s="13">
        <v>152</v>
      </c>
      <c r="E163" s="49">
        <v>4627</v>
      </c>
      <c r="F163" s="111"/>
      <c r="G163" s="111"/>
      <c r="H163" s="93">
        <v>3304136125.0836802</v>
      </c>
      <c r="I163" s="93"/>
      <c r="J163" s="13">
        <v>2564612528.4101701</v>
      </c>
      <c r="K163" s="13">
        <v>1753703640.0781901</v>
      </c>
      <c r="L163" s="13">
        <v>930715203.91392601</v>
      </c>
    </row>
    <row r="164" spans="2:12" s="1" customFormat="1" ht="11.1" customHeight="1" x14ac:dyDescent="0.15">
      <c r="B164" s="47">
        <v>44652</v>
      </c>
      <c r="C164" s="48">
        <v>49310</v>
      </c>
      <c r="D164" s="13">
        <v>153</v>
      </c>
      <c r="E164" s="49">
        <v>4658</v>
      </c>
      <c r="F164" s="111"/>
      <c r="G164" s="111"/>
      <c r="H164" s="93">
        <v>3254816736.6357298</v>
      </c>
      <c r="I164" s="93"/>
      <c r="J164" s="13">
        <v>2522046838.33144</v>
      </c>
      <c r="K164" s="13">
        <v>1720210858.0618701</v>
      </c>
      <c r="L164" s="13">
        <v>909073314.21066797</v>
      </c>
    </row>
    <row r="165" spans="2:12" s="1" customFormat="1" ht="11.1" customHeight="1" x14ac:dyDescent="0.15">
      <c r="B165" s="47">
        <v>44652</v>
      </c>
      <c r="C165" s="48">
        <v>49341</v>
      </c>
      <c r="D165" s="13">
        <v>154</v>
      </c>
      <c r="E165" s="49">
        <v>4689</v>
      </c>
      <c r="F165" s="111"/>
      <c r="G165" s="111"/>
      <c r="H165" s="93">
        <v>3206804150.3290801</v>
      </c>
      <c r="I165" s="93"/>
      <c r="J165" s="13">
        <v>2480629038.95157</v>
      </c>
      <c r="K165" s="13">
        <v>1687658041.23578</v>
      </c>
      <c r="L165" s="13">
        <v>888092693.89702904</v>
      </c>
    </row>
    <row r="166" spans="2:12" s="1" customFormat="1" ht="11.1" customHeight="1" x14ac:dyDescent="0.15">
      <c r="B166" s="47">
        <v>44652</v>
      </c>
      <c r="C166" s="48">
        <v>49369</v>
      </c>
      <c r="D166" s="13">
        <v>155</v>
      </c>
      <c r="E166" s="49">
        <v>4717</v>
      </c>
      <c r="F166" s="111"/>
      <c r="G166" s="111"/>
      <c r="H166" s="93">
        <v>3159212140.0680799</v>
      </c>
      <c r="I166" s="93"/>
      <c r="J166" s="13">
        <v>2440070076.2568998</v>
      </c>
      <c r="K166" s="13">
        <v>1656250585.56514</v>
      </c>
      <c r="L166" s="13">
        <v>868230224.49795496</v>
      </c>
    </row>
    <row r="167" spans="2:12" s="1" customFormat="1" ht="11.1" customHeight="1" x14ac:dyDescent="0.15">
      <c r="B167" s="47">
        <v>44652</v>
      </c>
      <c r="C167" s="48">
        <v>49400</v>
      </c>
      <c r="D167" s="13">
        <v>156</v>
      </c>
      <c r="E167" s="49">
        <v>4748</v>
      </c>
      <c r="F167" s="111"/>
      <c r="G167" s="111"/>
      <c r="H167" s="93">
        <v>3112097388.2539601</v>
      </c>
      <c r="I167" s="93"/>
      <c r="J167" s="13">
        <v>2399603394.0268102</v>
      </c>
      <c r="K167" s="13">
        <v>1624640615.44208</v>
      </c>
      <c r="L167" s="13">
        <v>848052582.96764195</v>
      </c>
    </row>
    <row r="168" spans="2:12" s="1" customFormat="1" ht="11.1" customHeight="1" x14ac:dyDescent="0.15">
      <c r="B168" s="47">
        <v>44652</v>
      </c>
      <c r="C168" s="48">
        <v>49430</v>
      </c>
      <c r="D168" s="13">
        <v>157</v>
      </c>
      <c r="E168" s="49">
        <v>4778</v>
      </c>
      <c r="F168" s="111"/>
      <c r="G168" s="111"/>
      <c r="H168" s="93">
        <v>3065271527.13028</v>
      </c>
      <c r="I168" s="93"/>
      <c r="J168" s="13">
        <v>2359618540.4588599</v>
      </c>
      <c r="K168" s="13">
        <v>1593637005.8297701</v>
      </c>
      <c r="L168" s="13">
        <v>828458893.41197097</v>
      </c>
    </row>
    <row r="169" spans="2:12" s="1" customFormat="1" ht="11.1" customHeight="1" x14ac:dyDescent="0.15">
      <c r="B169" s="47">
        <v>44652</v>
      </c>
      <c r="C169" s="48">
        <v>49461</v>
      </c>
      <c r="D169" s="13">
        <v>158</v>
      </c>
      <c r="E169" s="49">
        <v>4809</v>
      </c>
      <c r="F169" s="111"/>
      <c r="G169" s="111"/>
      <c r="H169" s="93">
        <v>3018666770.3964901</v>
      </c>
      <c r="I169" s="93"/>
      <c r="J169" s="13">
        <v>2319801377.1124601</v>
      </c>
      <c r="K169" s="13">
        <v>1562760770.75668</v>
      </c>
      <c r="L169" s="13">
        <v>808966763.30963397</v>
      </c>
    </row>
    <row r="170" spans="2:12" s="1" customFormat="1" ht="11.1" customHeight="1" x14ac:dyDescent="0.15">
      <c r="B170" s="47">
        <v>44652</v>
      </c>
      <c r="C170" s="48">
        <v>49491</v>
      </c>
      <c r="D170" s="13">
        <v>159</v>
      </c>
      <c r="E170" s="49">
        <v>4839</v>
      </c>
      <c r="F170" s="111"/>
      <c r="G170" s="111"/>
      <c r="H170" s="93">
        <v>2972243268.5012798</v>
      </c>
      <c r="I170" s="93"/>
      <c r="J170" s="13">
        <v>2280376413.6978598</v>
      </c>
      <c r="K170" s="13">
        <v>1532420688.5504899</v>
      </c>
      <c r="L170" s="13">
        <v>790009416.82247996</v>
      </c>
    </row>
    <row r="171" spans="2:12" s="1" customFormat="1" ht="11.1" customHeight="1" x14ac:dyDescent="0.15">
      <c r="B171" s="47">
        <v>44652</v>
      </c>
      <c r="C171" s="48">
        <v>49522</v>
      </c>
      <c r="D171" s="13">
        <v>160</v>
      </c>
      <c r="E171" s="49">
        <v>4870</v>
      </c>
      <c r="F171" s="111"/>
      <c r="G171" s="111"/>
      <c r="H171" s="93">
        <v>2926243207.41009</v>
      </c>
      <c r="I171" s="93"/>
      <c r="J171" s="13">
        <v>2241276233.43223</v>
      </c>
      <c r="K171" s="13">
        <v>1502314797.4205201</v>
      </c>
      <c r="L171" s="13">
        <v>771208532.76152694</v>
      </c>
    </row>
    <row r="172" spans="2:12" s="1" customFormat="1" ht="11.1" customHeight="1" x14ac:dyDescent="0.15">
      <c r="B172" s="47">
        <v>44652</v>
      </c>
      <c r="C172" s="48">
        <v>49553</v>
      </c>
      <c r="D172" s="13">
        <v>161</v>
      </c>
      <c r="E172" s="49">
        <v>4901</v>
      </c>
      <c r="F172" s="111"/>
      <c r="G172" s="111"/>
      <c r="H172" s="93">
        <v>2880321924.1716099</v>
      </c>
      <c r="I172" s="93"/>
      <c r="J172" s="13">
        <v>2202362362.2934299</v>
      </c>
      <c r="K172" s="13">
        <v>1472476690.0620699</v>
      </c>
      <c r="L172" s="13">
        <v>752689623.74273396</v>
      </c>
    </row>
    <row r="173" spans="2:12" s="1" customFormat="1" ht="11.1" customHeight="1" x14ac:dyDescent="0.15">
      <c r="B173" s="47">
        <v>44652</v>
      </c>
      <c r="C173" s="48">
        <v>49583</v>
      </c>
      <c r="D173" s="13">
        <v>162</v>
      </c>
      <c r="E173" s="49">
        <v>4931</v>
      </c>
      <c r="F173" s="111"/>
      <c r="G173" s="111"/>
      <c r="H173" s="93">
        <v>2834789774.15768</v>
      </c>
      <c r="I173" s="93"/>
      <c r="J173" s="13">
        <v>2163989574.7999802</v>
      </c>
      <c r="K173" s="13">
        <v>1443260027.0829501</v>
      </c>
      <c r="L173" s="13">
        <v>734730667.43157399</v>
      </c>
    </row>
    <row r="174" spans="2:12" s="1" customFormat="1" ht="11.1" customHeight="1" x14ac:dyDescent="0.15">
      <c r="B174" s="47">
        <v>44652</v>
      </c>
      <c r="C174" s="48">
        <v>49614</v>
      </c>
      <c r="D174" s="13">
        <v>163</v>
      </c>
      <c r="E174" s="49">
        <v>4962</v>
      </c>
      <c r="F174" s="111"/>
      <c r="G174" s="111"/>
      <c r="H174" s="93">
        <v>2789000292.5098</v>
      </c>
      <c r="I174" s="93"/>
      <c r="J174" s="13">
        <v>2125424319.65347</v>
      </c>
      <c r="K174" s="13">
        <v>1413934064.8134301</v>
      </c>
      <c r="L174" s="13">
        <v>716752739.245597</v>
      </c>
    </row>
    <row r="175" spans="2:12" s="1" customFormat="1" ht="11.1" customHeight="1" x14ac:dyDescent="0.15">
      <c r="B175" s="47">
        <v>44652</v>
      </c>
      <c r="C175" s="48">
        <v>49644</v>
      </c>
      <c r="D175" s="13">
        <v>164</v>
      </c>
      <c r="E175" s="49">
        <v>4992</v>
      </c>
      <c r="F175" s="111"/>
      <c r="G175" s="111"/>
      <c r="H175" s="93">
        <v>2744301108.9215298</v>
      </c>
      <c r="I175" s="93"/>
      <c r="J175" s="13">
        <v>2087927465.60326</v>
      </c>
      <c r="K175" s="13">
        <v>1385570686.4071</v>
      </c>
      <c r="L175" s="13">
        <v>699495578.72550905</v>
      </c>
    </row>
    <row r="176" spans="2:12" s="1" customFormat="1" ht="11.1" customHeight="1" x14ac:dyDescent="0.15">
      <c r="B176" s="47">
        <v>44652</v>
      </c>
      <c r="C176" s="48">
        <v>49675</v>
      </c>
      <c r="D176" s="13">
        <v>165</v>
      </c>
      <c r="E176" s="49">
        <v>5023</v>
      </c>
      <c r="F176" s="111"/>
      <c r="G176" s="111"/>
      <c r="H176" s="93">
        <v>2699540230.10607</v>
      </c>
      <c r="I176" s="93"/>
      <c r="J176" s="13">
        <v>2050388838.96206</v>
      </c>
      <c r="K176" s="13">
        <v>1357199220.3286099</v>
      </c>
      <c r="L176" s="13">
        <v>682270365.684412</v>
      </c>
    </row>
    <row r="177" spans="2:12" s="1" customFormat="1" ht="11.1" customHeight="1" x14ac:dyDescent="0.15">
      <c r="B177" s="47">
        <v>44652</v>
      </c>
      <c r="C177" s="48">
        <v>49706</v>
      </c>
      <c r="D177" s="13">
        <v>166</v>
      </c>
      <c r="E177" s="49">
        <v>5054</v>
      </c>
      <c r="F177" s="111"/>
      <c r="G177" s="111"/>
      <c r="H177" s="93">
        <v>2655533594.3683801</v>
      </c>
      <c r="I177" s="93"/>
      <c r="J177" s="13">
        <v>2013543443.2065799</v>
      </c>
      <c r="K177" s="13">
        <v>1329420799.8511</v>
      </c>
      <c r="L177" s="13">
        <v>665475384.18728697</v>
      </c>
    </row>
    <row r="178" spans="2:12" s="1" customFormat="1" ht="11.1" customHeight="1" x14ac:dyDescent="0.15">
      <c r="B178" s="47">
        <v>44652</v>
      </c>
      <c r="C178" s="48">
        <v>49735</v>
      </c>
      <c r="D178" s="13">
        <v>167</v>
      </c>
      <c r="E178" s="49">
        <v>5083</v>
      </c>
      <c r="F178" s="111"/>
      <c r="G178" s="111"/>
      <c r="H178" s="93">
        <v>2610908786.1799502</v>
      </c>
      <c r="I178" s="93"/>
      <c r="J178" s="13">
        <v>1976565659.1507101</v>
      </c>
      <c r="K178" s="13">
        <v>1301901575.6123199</v>
      </c>
      <c r="L178" s="13">
        <v>649117363.19681501</v>
      </c>
    </row>
    <row r="179" spans="2:12" s="1" customFormat="1" ht="11.1" customHeight="1" x14ac:dyDescent="0.15">
      <c r="B179" s="47">
        <v>44652</v>
      </c>
      <c r="C179" s="48">
        <v>49766</v>
      </c>
      <c r="D179" s="13">
        <v>168</v>
      </c>
      <c r="E179" s="49">
        <v>5114</v>
      </c>
      <c r="F179" s="111"/>
      <c r="G179" s="111"/>
      <c r="H179" s="93">
        <v>2566988104.3875198</v>
      </c>
      <c r="I179" s="93"/>
      <c r="J179" s="13">
        <v>1940019883.6101999</v>
      </c>
      <c r="K179" s="13">
        <v>1274580239.02407</v>
      </c>
      <c r="L179" s="13">
        <v>632803502.25984597</v>
      </c>
    </row>
    <row r="180" spans="2:12" s="1" customFormat="1" ht="11.1" customHeight="1" x14ac:dyDescent="0.15">
      <c r="B180" s="47">
        <v>44652</v>
      </c>
      <c r="C180" s="48">
        <v>49796</v>
      </c>
      <c r="D180" s="13">
        <v>169</v>
      </c>
      <c r="E180" s="49">
        <v>5144</v>
      </c>
      <c r="F180" s="111"/>
      <c r="G180" s="111"/>
      <c r="H180" s="93">
        <v>2522494822.4855199</v>
      </c>
      <c r="I180" s="93"/>
      <c r="J180" s="13">
        <v>1903264595.2007101</v>
      </c>
      <c r="K180" s="13">
        <v>1247354608.6686499</v>
      </c>
      <c r="L180" s="13">
        <v>616747947.16167402</v>
      </c>
    </row>
    <row r="181" spans="2:12" s="1" customFormat="1" ht="11.1" customHeight="1" x14ac:dyDescent="0.15">
      <c r="B181" s="47">
        <v>44652</v>
      </c>
      <c r="C181" s="48">
        <v>49827</v>
      </c>
      <c r="D181" s="13">
        <v>170</v>
      </c>
      <c r="E181" s="49">
        <v>5175</v>
      </c>
      <c r="F181" s="111"/>
      <c r="G181" s="111"/>
      <c r="H181" s="93">
        <v>2478788490.05055</v>
      </c>
      <c r="I181" s="93"/>
      <c r="J181" s="13">
        <v>1867115289.40499</v>
      </c>
      <c r="K181" s="13">
        <v>1220551181.10812</v>
      </c>
      <c r="L181" s="13">
        <v>600939002.14569104</v>
      </c>
    </row>
    <row r="182" spans="2:12" s="1" customFormat="1" ht="11.1" customHeight="1" x14ac:dyDescent="0.15">
      <c r="B182" s="47">
        <v>44652</v>
      </c>
      <c r="C182" s="48">
        <v>49857</v>
      </c>
      <c r="D182" s="13">
        <v>171</v>
      </c>
      <c r="E182" s="49">
        <v>5205</v>
      </c>
      <c r="F182" s="111"/>
      <c r="G182" s="111"/>
      <c r="H182" s="93">
        <v>2435938061.4330602</v>
      </c>
      <c r="I182" s="93"/>
      <c r="J182" s="13">
        <v>1831827042.7248001</v>
      </c>
      <c r="K182" s="13">
        <v>1194535589.31198</v>
      </c>
      <c r="L182" s="13">
        <v>585719351.76430702</v>
      </c>
    </row>
    <row r="183" spans="2:12" s="1" customFormat="1" ht="11.1" customHeight="1" x14ac:dyDescent="0.15">
      <c r="B183" s="47">
        <v>44652</v>
      </c>
      <c r="C183" s="48">
        <v>49888</v>
      </c>
      <c r="D183" s="13">
        <v>172</v>
      </c>
      <c r="E183" s="49">
        <v>5236</v>
      </c>
      <c r="F183" s="111"/>
      <c r="G183" s="111"/>
      <c r="H183" s="93">
        <v>2393966780.0980701</v>
      </c>
      <c r="I183" s="93"/>
      <c r="J183" s="13">
        <v>1797211229.23546</v>
      </c>
      <c r="K183" s="13">
        <v>1168982053.0617399</v>
      </c>
      <c r="L183" s="13">
        <v>570761857.78414595</v>
      </c>
    </row>
    <row r="184" spans="2:12" s="1" customFormat="1" ht="11.1" customHeight="1" x14ac:dyDescent="0.15">
      <c r="B184" s="47">
        <v>44652</v>
      </c>
      <c r="C184" s="48">
        <v>49919</v>
      </c>
      <c r="D184" s="13">
        <v>173</v>
      </c>
      <c r="E184" s="49">
        <v>5267</v>
      </c>
      <c r="F184" s="111"/>
      <c r="G184" s="111"/>
      <c r="H184" s="93">
        <v>2352066575.7361302</v>
      </c>
      <c r="I184" s="93"/>
      <c r="J184" s="13">
        <v>1762760836.9270101</v>
      </c>
      <c r="K184" s="13">
        <v>1143658089.7614901</v>
      </c>
      <c r="L184" s="13">
        <v>556032177.84913099</v>
      </c>
    </row>
    <row r="185" spans="2:12" s="1" customFormat="1" ht="11.1" customHeight="1" x14ac:dyDescent="0.15">
      <c r="B185" s="47">
        <v>44652</v>
      </c>
      <c r="C185" s="48">
        <v>49949</v>
      </c>
      <c r="D185" s="13">
        <v>174</v>
      </c>
      <c r="E185" s="49">
        <v>5297</v>
      </c>
      <c r="F185" s="111"/>
      <c r="G185" s="111"/>
      <c r="H185" s="93">
        <v>2310380341.2024498</v>
      </c>
      <c r="I185" s="93"/>
      <c r="J185" s="13">
        <v>1728676880.7753301</v>
      </c>
      <c r="K185" s="13">
        <v>1118784405.44661</v>
      </c>
      <c r="L185" s="13">
        <v>541709193.81384802</v>
      </c>
    </row>
    <row r="186" spans="2:12" s="1" customFormat="1" ht="11.1" customHeight="1" x14ac:dyDescent="0.15">
      <c r="B186" s="47">
        <v>44652</v>
      </c>
      <c r="C186" s="48">
        <v>49980</v>
      </c>
      <c r="D186" s="13">
        <v>175</v>
      </c>
      <c r="E186" s="49">
        <v>5328</v>
      </c>
      <c r="F186" s="111"/>
      <c r="G186" s="111"/>
      <c r="H186" s="93">
        <v>2269385736.9808402</v>
      </c>
      <c r="I186" s="93"/>
      <c r="J186" s="13">
        <v>1695123885.0791399</v>
      </c>
      <c r="K186" s="13">
        <v>1094279130.2867701</v>
      </c>
      <c r="L186" s="13">
        <v>527599698.15774</v>
      </c>
    </row>
    <row r="187" spans="2:12" s="1" customFormat="1" ht="11.1" customHeight="1" x14ac:dyDescent="0.15">
      <c r="B187" s="47">
        <v>44652</v>
      </c>
      <c r="C187" s="48">
        <v>50010</v>
      </c>
      <c r="D187" s="13">
        <v>176</v>
      </c>
      <c r="E187" s="49">
        <v>5358</v>
      </c>
      <c r="F187" s="111"/>
      <c r="G187" s="111"/>
      <c r="H187" s="93">
        <v>2228588705.74298</v>
      </c>
      <c r="I187" s="93"/>
      <c r="J187" s="13">
        <v>1661918062.3341501</v>
      </c>
      <c r="K187" s="13">
        <v>1070202715.20423</v>
      </c>
      <c r="L187" s="13">
        <v>513876258.94470799</v>
      </c>
    </row>
    <row r="188" spans="2:12" s="1" customFormat="1" ht="11.1" customHeight="1" x14ac:dyDescent="0.15">
      <c r="B188" s="47">
        <v>44652</v>
      </c>
      <c r="C188" s="48">
        <v>50041</v>
      </c>
      <c r="D188" s="13">
        <v>177</v>
      </c>
      <c r="E188" s="49">
        <v>5389</v>
      </c>
      <c r="F188" s="111"/>
      <c r="G188" s="111"/>
      <c r="H188" s="93">
        <v>2188549682.3418999</v>
      </c>
      <c r="I188" s="93"/>
      <c r="J188" s="13">
        <v>1629291799.88395</v>
      </c>
      <c r="K188" s="13">
        <v>1046524512.53172</v>
      </c>
      <c r="L188" s="13">
        <v>500378372.28636402</v>
      </c>
    </row>
    <row r="189" spans="2:12" s="1" customFormat="1" ht="11.1" customHeight="1" x14ac:dyDescent="0.15">
      <c r="B189" s="47">
        <v>44652</v>
      </c>
      <c r="C189" s="48">
        <v>50072</v>
      </c>
      <c r="D189" s="13">
        <v>178</v>
      </c>
      <c r="E189" s="49">
        <v>5420</v>
      </c>
      <c r="F189" s="111"/>
      <c r="G189" s="111"/>
      <c r="H189" s="93">
        <v>2148884628.25664</v>
      </c>
      <c r="I189" s="93"/>
      <c r="J189" s="13">
        <v>1597049363.4609301</v>
      </c>
      <c r="K189" s="13">
        <v>1023205736.6024801</v>
      </c>
      <c r="L189" s="13">
        <v>487156734.63382202</v>
      </c>
    </row>
    <row r="190" spans="2:12" s="1" customFormat="1" ht="11.1" customHeight="1" x14ac:dyDescent="0.15">
      <c r="B190" s="47">
        <v>44652</v>
      </c>
      <c r="C190" s="48">
        <v>50100</v>
      </c>
      <c r="D190" s="13">
        <v>179</v>
      </c>
      <c r="E190" s="49">
        <v>5448</v>
      </c>
      <c r="F190" s="111"/>
      <c r="G190" s="111"/>
      <c r="H190" s="93">
        <v>2109246608.4261999</v>
      </c>
      <c r="I190" s="93"/>
      <c r="J190" s="13">
        <v>1565188770.1036899</v>
      </c>
      <c r="K190" s="13">
        <v>1000489340.14264</v>
      </c>
      <c r="L190" s="13">
        <v>474518579.22627699</v>
      </c>
    </row>
    <row r="191" spans="2:12" s="1" customFormat="1" ht="11.1" customHeight="1" x14ac:dyDescent="0.15">
      <c r="B191" s="47">
        <v>44652</v>
      </c>
      <c r="C191" s="48">
        <v>50131</v>
      </c>
      <c r="D191" s="13">
        <v>180</v>
      </c>
      <c r="E191" s="49">
        <v>5479</v>
      </c>
      <c r="F191" s="111"/>
      <c r="G191" s="111"/>
      <c r="H191" s="93">
        <v>2069934618.42624</v>
      </c>
      <c r="I191" s="93"/>
      <c r="J191" s="13">
        <v>1533411693.5283301</v>
      </c>
      <c r="K191" s="13">
        <v>977684221.10793304</v>
      </c>
      <c r="L191" s="13">
        <v>461738386.87623399</v>
      </c>
    </row>
    <row r="192" spans="2:12" s="1" customFormat="1" ht="11.1" customHeight="1" x14ac:dyDescent="0.15">
      <c r="B192" s="47">
        <v>44652</v>
      </c>
      <c r="C192" s="48">
        <v>50161</v>
      </c>
      <c r="D192" s="13">
        <v>181</v>
      </c>
      <c r="E192" s="49">
        <v>5509</v>
      </c>
      <c r="F192" s="111"/>
      <c r="G192" s="111"/>
      <c r="H192" s="93">
        <v>2031108941.81778</v>
      </c>
      <c r="I192" s="93"/>
      <c r="J192" s="13">
        <v>1502179812.756</v>
      </c>
      <c r="K192" s="13">
        <v>955413830.96533895</v>
      </c>
      <c r="L192" s="13">
        <v>449370938.69534099</v>
      </c>
    </row>
    <row r="193" spans="2:12" s="1" customFormat="1" ht="11.1" customHeight="1" x14ac:dyDescent="0.15">
      <c r="B193" s="47">
        <v>44652</v>
      </c>
      <c r="C193" s="48">
        <v>50192</v>
      </c>
      <c r="D193" s="13">
        <v>182</v>
      </c>
      <c r="E193" s="49">
        <v>5540</v>
      </c>
      <c r="F193" s="111"/>
      <c r="G193" s="111"/>
      <c r="H193" s="93">
        <v>1992336564.8635299</v>
      </c>
      <c r="I193" s="93"/>
      <c r="J193" s="13">
        <v>1471005131.8019099</v>
      </c>
      <c r="K193" s="13">
        <v>933206775.631127</v>
      </c>
      <c r="L193" s="13">
        <v>437066944.20093101</v>
      </c>
    </row>
    <row r="194" spans="2:12" s="1" customFormat="1" ht="11.1" customHeight="1" x14ac:dyDescent="0.15">
      <c r="B194" s="47">
        <v>44652</v>
      </c>
      <c r="C194" s="48">
        <v>50222</v>
      </c>
      <c r="D194" s="13">
        <v>183</v>
      </c>
      <c r="E194" s="49">
        <v>5570</v>
      </c>
      <c r="F194" s="111"/>
      <c r="G194" s="111"/>
      <c r="H194" s="93">
        <v>1953982441.5275099</v>
      </c>
      <c r="I194" s="93"/>
      <c r="J194" s="13">
        <v>1440319032.39764</v>
      </c>
      <c r="K194" s="13">
        <v>911490533.07977295</v>
      </c>
      <c r="L194" s="13">
        <v>425146221.91892397</v>
      </c>
    </row>
    <row r="195" spans="2:12" s="1" customFormat="1" ht="11.1" customHeight="1" x14ac:dyDescent="0.15">
      <c r="B195" s="47">
        <v>44652</v>
      </c>
      <c r="C195" s="48">
        <v>50253</v>
      </c>
      <c r="D195" s="13">
        <v>184</v>
      </c>
      <c r="E195" s="49">
        <v>5601</v>
      </c>
      <c r="F195" s="111"/>
      <c r="G195" s="111"/>
      <c r="H195" s="93">
        <v>1915318140.5302701</v>
      </c>
      <c r="I195" s="93"/>
      <c r="J195" s="13">
        <v>1409424263.6533799</v>
      </c>
      <c r="K195" s="13">
        <v>889670723.57461905</v>
      </c>
      <c r="L195" s="13">
        <v>413211196.45314902</v>
      </c>
    </row>
    <row r="196" spans="2:12" s="1" customFormat="1" ht="11.1" customHeight="1" x14ac:dyDescent="0.15">
      <c r="B196" s="47">
        <v>44652</v>
      </c>
      <c r="C196" s="48">
        <v>50284</v>
      </c>
      <c r="D196" s="13">
        <v>185</v>
      </c>
      <c r="E196" s="49">
        <v>5632</v>
      </c>
      <c r="F196" s="111"/>
      <c r="G196" s="111"/>
      <c r="H196" s="93">
        <v>1877507444.05966</v>
      </c>
      <c r="I196" s="93"/>
      <c r="J196" s="13">
        <v>1379257227.4079199</v>
      </c>
      <c r="K196" s="13">
        <v>868414201.41802895</v>
      </c>
      <c r="L196" s="13">
        <v>401630159.60442197</v>
      </c>
    </row>
    <row r="197" spans="2:12" s="1" customFormat="1" ht="11.1" customHeight="1" x14ac:dyDescent="0.15">
      <c r="B197" s="47">
        <v>44652</v>
      </c>
      <c r="C197" s="48">
        <v>50314</v>
      </c>
      <c r="D197" s="13">
        <v>186</v>
      </c>
      <c r="E197" s="49">
        <v>5662</v>
      </c>
      <c r="F197" s="111"/>
      <c r="G197" s="111"/>
      <c r="H197" s="93">
        <v>1839762304.1903901</v>
      </c>
      <c r="I197" s="93"/>
      <c r="J197" s="13">
        <v>1349310429.5857201</v>
      </c>
      <c r="K197" s="13">
        <v>847467970.27873194</v>
      </c>
      <c r="L197" s="13">
        <v>390336152.93508101</v>
      </c>
    </row>
    <row r="198" spans="2:12" s="1" customFormat="1" ht="11.1" customHeight="1" x14ac:dyDescent="0.15">
      <c r="B198" s="47">
        <v>44652</v>
      </c>
      <c r="C198" s="48">
        <v>50345</v>
      </c>
      <c r="D198" s="13">
        <v>187</v>
      </c>
      <c r="E198" s="49">
        <v>5693</v>
      </c>
      <c r="F198" s="111"/>
      <c r="G198" s="111"/>
      <c r="H198" s="93">
        <v>1802165012.1401899</v>
      </c>
      <c r="I198" s="93"/>
      <c r="J198" s="13">
        <v>1319494225.8996301</v>
      </c>
      <c r="K198" s="13">
        <v>826633502.74324095</v>
      </c>
      <c r="L198" s="13">
        <v>379127342.56419897</v>
      </c>
    </row>
    <row r="199" spans="2:12" s="1" customFormat="1" ht="11.1" customHeight="1" x14ac:dyDescent="0.15">
      <c r="B199" s="47">
        <v>44652</v>
      </c>
      <c r="C199" s="48">
        <v>50375</v>
      </c>
      <c r="D199" s="13">
        <v>188</v>
      </c>
      <c r="E199" s="49">
        <v>5723</v>
      </c>
      <c r="F199" s="111"/>
      <c r="G199" s="111"/>
      <c r="H199" s="93">
        <v>1765151693.69367</v>
      </c>
      <c r="I199" s="93"/>
      <c r="J199" s="13">
        <v>1290272776.9186001</v>
      </c>
      <c r="K199" s="13">
        <v>806337411.99062502</v>
      </c>
      <c r="L199" s="13">
        <v>368302780.65238798</v>
      </c>
    </row>
    <row r="200" spans="2:12" s="1" customFormat="1" ht="11.1" customHeight="1" x14ac:dyDescent="0.15">
      <c r="B200" s="47">
        <v>44652</v>
      </c>
      <c r="C200" s="48">
        <v>50406</v>
      </c>
      <c r="D200" s="13">
        <v>189</v>
      </c>
      <c r="E200" s="49">
        <v>5754</v>
      </c>
      <c r="F200" s="111"/>
      <c r="G200" s="111"/>
      <c r="H200" s="93">
        <v>1727805087.6275401</v>
      </c>
      <c r="I200" s="93"/>
      <c r="J200" s="13">
        <v>1260831435.0241301</v>
      </c>
      <c r="K200" s="13">
        <v>785934579.18532705</v>
      </c>
      <c r="L200" s="13">
        <v>357463089.00429398</v>
      </c>
    </row>
    <row r="201" spans="2:12" s="1" customFormat="1" ht="11.1" customHeight="1" x14ac:dyDescent="0.15">
      <c r="B201" s="47">
        <v>44652</v>
      </c>
      <c r="C201" s="48">
        <v>50437</v>
      </c>
      <c r="D201" s="13">
        <v>190</v>
      </c>
      <c r="E201" s="49">
        <v>5785</v>
      </c>
      <c r="F201" s="111"/>
      <c r="G201" s="111"/>
      <c r="H201" s="93">
        <v>1691649232.8891399</v>
      </c>
      <c r="I201" s="93"/>
      <c r="J201" s="13">
        <v>1232353704.19276</v>
      </c>
      <c r="K201" s="13">
        <v>766229444.03608799</v>
      </c>
      <c r="L201" s="13">
        <v>347024600.68341702</v>
      </c>
    </row>
    <row r="202" spans="2:12" s="1" customFormat="1" ht="11.1" customHeight="1" x14ac:dyDescent="0.15">
      <c r="B202" s="47">
        <v>44652</v>
      </c>
      <c r="C202" s="48">
        <v>50465</v>
      </c>
      <c r="D202" s="13">
        <v>191</v>
      </c>
      <c r="E202" s="49">
        <v>5813</v>
      </c>
      <c r="F202" s="111"/>
      <c r="G202" s="111"/>
      <c r="H202" s="93">
        <v>1655932371.2557099</v>
      </c>
      <c r="I202" s="93"/>
      <c r="J202" s="13">
        <v>1204486059.15447</v>
      </c>
      <c r="K202" s="13">
        <v>747181922.29721105</v>
      </c>
      <c r="L202" s="13">
        <v>337103136.63365901</v>
      </c>
    </row>
    <row r="203" spans="2:12" s="1" customFormat="1" ht="11.1" customHeight="1" x14ac:dyDescent="0.15">
      <c r="B203" s="47">
        <v>44652</v>
      </c>
      <c r="C203" s="48">
        <v>50496</v>
      </c>
      <c r="D203" s="13">
        <v>192</v>
      </c>
      <c r="E203" s="49">
        <v>5844</v>
      </c>
      <c r="F203" s="111"/>
      <c r="G203" s="111"/>
      <c r="H203" s="93">
        <v>1620636767.3208001</v>
      </c>
      <c r="I203" s="93"/>
      <c r="J203" s="13">
        <v>1176813517.4072299</v>
      </c>
      <c r="K203" s="13">
        <v>728159163.31697202</v>
      </c>
      <c r="L203" s="13">
        <v>327129248.83968699</v>
      </c>
    </row>
    <row r="204" spans="2:12" s="1" customFormat="1" ht="11.1" customHeight="1" x14ac:dyDescent="0.15">
      <c r="B204" s="47">
        <v>44652</v>
      </c>
      <c r="C204" s="48">
        <v>50526</v>
      </c>
      <c r="D204" s="13">
        <v>193</v>
      </c>
      <c r="E204" s="49">
        <v>5874</v>
      </c>
      <c r="F204" s="111"/>
      <c r="G204" s="111"/>
      <c r="H204" s="93">
        <v>1584610153.6163099</v>
      </c>
      <c r="I204" s="93"/>
      <c r="J204" s="13">
        <v>1148764365.93644</v>
      </c>
      <c r="K204" s="13">
        <v>709054134.464414</v>
      </c>
      <c r="L204" s="13">
        <v>317240433.34693497</v>
      </c>
    </row>
    <row r="205" spans="2:12" s="1" customFormat="1" ht="11.1" customHeight="1" x14ac:dyDescent="0.15">
      <c r="B205" s="47">
        <v>44652</v>
      </c>
      <c r="C205" s="48">
        <v>50557</v>
      </c>
      <c r="D205" s="13">
        <v>194</v>
      </c>
      <c r="E205" s="49">
        <v>5905</v>
      </c>
      <c r="F205" s="111"/>
      <c r="G205" s="111"/>
      <c r="H205" s="93">
        <v>1549574859.96262</v>
      </c>
      <c r="I205" s="93"/>
      <c r="J205" s="13">
        <v>1121460191.4716599</v>
      </c>
      <c r="K205" s="13">
        <v>690440714.15980697</v>
      </c>
      <c r="L205" s="13">
        <v>307604123.79595</v>
      </c>
    </row>
    <row r="206" spans="2:12" s="1" customFormat="1" ht="11.1" customHeight="1" x14ac:dyDescent="0.15">
      <c r="B206" s="47">
        <v>44652</v>
      </c>
      <c r="C206" s="48">
        <v>50587</v>
      </c>
      <c r="D206" s="13">
        <v>195</v>
      </c>
      <c r="E206" s="49">
        <v>5935</v>
      </c>
      <c r="F206" s="111"/>
      <c r="G206" s="111"/>
      <c r="H206" s="93">
        <v>1515475031.2189</v>
      </c>
      <c r="I206" s="93"/>
      <c r="J206" s="13">
        <v>1094981157.6226599</v>
      </c>
      <c r="K206" s="13">
        <v>672479336.71743405</v>
      </c>
      <c r="L206" s="13">
        <v>298373870.55166298</v>
      </c>
    </row>
    <row r="207" spans="2:12" s="1" customFormat="1" ht="11.1" customHeight="1" x14ac:dyDescent="0.15">
      <c r="B207" s="47">
        <v>44652</v>
      </c>
      <c r="C207" s="48">
        <v>50618</v>
      </c>
      <c r="D207" s="13">
        <v>196</v>
      </c>
      <c r="E207" s="49">
        <v>5966</v>
      </c>
      <c r="F207" s="111"/>
      <c r="G207" s="111"/>
      <c r="H207" s="93">
        <v>1481800573.2901199</v>
      </c>
      <c r="I207" s="93"/>
      <c r="J207" s="13">
        <v>1068834338.76554</v>
      </c>
      <c r="K207" s="13">
        <v>654751933.11927199</v>
      </c>
      <c r="L207" s="13">
        <v>289277897.730353</v>
      </c>
    </row>
    <row r="208" spans="2:12" s="1" customFormat="1" ht="11.1" customHeight="1" x14ac:dyDescent="0.15">
      <c r="B208" s="47">
        <v>44652</v>
      </c>
      <c r="C208" s="48">
        <v>50649</v>
      </c>
      <c r="D208" s="13">
        <v>197</v>
      </c>
      <c r="E208" s="49">
        <v>5997</v>
      </c>
      <c r="F208" s="111"/>
      <c r="G208" s="111"/>
      <c r="H208" s="93">
        <v>1448114630.70506</v>
      </c>
      <c r="I208" s="93"/>
      <c r="J208" s="13">
        <v>1042764793.9694901</v>
      </c>
      <c r="K208" s="13">
        <v>637157565.41304898</v>
      </c>
      <c r="L208" s="13">
        <v>280312152.96328002</v>
      </c>
    </row>
    <row r="209" spans="2:12" s="1" customFormat="1" ht="11.1" customHeight="1" x14ac:dyDescent="0.15">
      <c r="B209" s="47">
        <v>44652</v>
      </c>
      <c r="C209" s="48">
        <v>50679</v>
      </c>
      <c r="D209" s="13">
        <v>198</v>
      </c>
      <c r="E209" s="49">
        <v>6027</v>
      </c>
      <c r="F209" s="111"/>
      <c r="G209" s="111"/>
      <c r="H209" s="93">
        <v>1415279638.9751301</v>
      </c>
      <c r="I209" s="93"/>
      <c r="J209" s="13">
        <v>1017448035.84396</v>
      </c>
      <c r="K209" s="13">
        <v>620158198.10593104</v>
      </c>
      <c r="L209" s="13">
        <v>271715025.81941402</v>
      </c>
    </row>
    <row r="210" spans="2:12" s="1" customFormat="1" ht="11.1" customHeight="1" x14ac:dyDescent="0.15">
      <c r="B210" s="47">
        <v>44652</v>
      </c>
      <c r="C210" s="48">
        <v>50710</v>
      </c>
      <c r="D210" s="13">
        <v>199</v>
      </c>
      <c r="E210" s="49">
        <v>6058</v>
      </c>
      <c r="F210" s="111"/>
      <c r="G210" s="111"/>
      <c r="H210" s="93">
        <v>1382854530.2920401</v>
      </c>
      <c r="I210" s="93"/>
      <c r="J210" s="13">
        <v>992451414.10223305</v>
      </c>
      <c r="K210" s="13">
        <v>603383735.26129305</v>
      </c>
      <c r="L210" s="13">
        <v>263245760.14414799</v>
      </c>
    </row>
    <row r="211" spans="2:12" s="1" customFormat="1" ht="11.1" customHeight="1" x14ac:dyDescent="0.15">
      <c r="B211" s="47">
        <v>44652</v>
      </c>
      <c r="C211" s="48">
        <v>50740</v>
      </c>
      <c r="D211" s="13">
        <v>200</v>
      </c>
      <c r="E211" s="49">
        <v>6088</v>
      </c>
      <c r="F211" s="111"/>
      <c r="G211" s="111"/>
      <c r="H211" s="93">
        <v>1350537247.8152499</v>
      </c>
      <c r="I211" s="93"/>
      <c r="J211" s="13">
        <v>967666898.09547901</v>
      </c>
      <c r="K211" s="13">
        <v>586867415.03993201</v>
      </c>
      <c r="L211" s="13">
        <v>254990421.00792801</v>
      </c>
    </row>
    <row r="212" spans="2:12" s="1" customFormat="1" ht="11.1" customHeight="1" x14ac:dyDescent="0.15">
      <c r="B212" s="47">
        <v>44652</v>
      </c>
      <c r="C212" s="48">
        <v>50771</v>
      </c>
      <c r="D212" s="13">
        <v>201</v>
      </c>
      <c r="E212" s="49">
        <v>6119</v>
      </c>
      <c r="F212" s="111"/>
      <c r="G212" s="111"/>
      <c r="H212" s="93">
        <v>1318342459.61149</v>
      </c>
      <c r="I212" s="93"/>
      <c r="J212" s="13">
        <v>942997056.34222901</v>
      </c>
      <c r="K212" s="13">
        <v>570451257.15515602</v>
      </c>
      <c r="L212" s="13">
        <v>246807885.071872</v>
      </c>
    </row>
    <row r="213" spans="2:12" s="1" customFormat="1" ht="11.1" customHeight="1" x14ac:dyDescent="0.15">
      <c r="B213" s="47">
        <v>44652</v>
      </c>
      <c r="C213" s="48">
        <v>50802</v>
      </c>
      <c r="D213" s="13">
        <v>202</v>
      </c>
      <c r="E213" s="49">
        <v>6150</v>
      </c>
      <c r="F213" s="111"/>
      <c r="G213" s="111"/>
      <c r="H213" s="93">
        <v>1286739905.1626599</v>
      </c>
      <c r="I213" s="93"/>
      <c r="J213" s="13">
        <v>918831015.027035</v>
      </c>
      <c r="K213" s="13">
        <v>554418793.88766599</v>
      </c>
      <c r="L213" s="13">
        <v>238855393.437565</v>
      </c>
    </row>
    <row r="214" spans="2:12" s="1" customFormat="1" ht="11.1" customHeight="1" x14ac:dyDescent="0.15">
      <c r="B214" s="47">
        <v>44652</v>
      </c>
      <c r="C214" s="48">
        <v>50830</v>
      </c>
      <c r="D214" s="13">
        <v>203</v>
      </c>
      <c r="E214" s="49">
        <v>6178</v>
      </c>
      <c r="F214" s="111"/>
      <c r="G214" s="111"/>
      <c r="H214" s="93">
        <v>1255285017.81283</v>
      </c>
      <c r="I214" s="93"/>
      <c r="J214" s="13">
        <v>894996516.57139206</v>
      </c>
      <c r="K214" s="13">
        <v>538796490.87186301</v>
      </c>
      <c r="L214" s="13">
        <v>231236761.445988</v>
      </c>
    </row>
    <row r="215" spans="2:12" s="1" customFormat="1" ht="11.1" customHeight="1" x14ac:dyDescent="0.15">
      <c r="B215" s="47">
        <v>44652</v>
      </c>
      <c r="C215" s="48">
        <v>50861</v>
      </c>
      <c r="D215" s="13">
        <v>204</v>
      </c>
      <c r="E215" s="49">
        <v>6209</v>
      </c>
      <c r="F215" s="111"/>
      <c r="G215" s="111"/>
      <c r="H215" s="93">
        <v>1224175723.54056</v>
      </c>
      <c r="I215" s="93"/>
      <c r="J215" s="13">
        <v>871335766.824417</v>
      </c>
      <c r="K215" s="13">
        <v>523218447.54489499</v>
      </c>
      <c r="L215" s="13">
        <v>223599993.80852699</v>
      </c>
    </row>
    <row r="216" spans="2:12" s="1" customFormat="1" ht="11.1" customHeight="1" x14ac:dyDescent="0.15">
      <c r="B216" s="47">
        <v>44652</v>
      </c>
      <c r="C216" s="48">
        <v>50891</v>
      </c>
      <c r="D216" s="13">
        <v>205</v>
      </c>
      <c r="E216" s="49">
        <v>6239</v>
      </c>
      <c r="F216" s="111"/>
      <c r="G216" s="111"/>
      <c r="H216" s="93">
        <v>1192831898.7839999</v>
      </c>
      <c r="I216" s="93"/>
      <c r="J216" s="13">
        <v>847632467.62010503</v>
      </c>
      <c r="K216" s="13">
        <v>507732375.76908302</v>
      </c>
      <c r="L216" s="13">
        <v>216092493.087625</v>
      </c>
    </row>
    <row r="217" spans="2:12" s="1" customFormat="1" ht="11.1" customHeight="1" x14ac:dyDescent="0.15">
      <c r="B217" s="47">
        <v>44652</v>
      </c>
      <c r="C217" s="48">
        <v>50922</v>
      </c>
      <c r="D217" s="13">
        <v>206</v>
      </c>
      <c r="E217" s="49">
        <v>6270</v>
      </c>
      <c r="F217" s="111"/>
      <c r="G217" s="111"/>
      <c r="H217" s="93">
        <v>1162439288.9394901</v>
      </c>
      <c r="I217" s="93"/>
      <c r="J217" s="13">
        <v>824634306.08584595</v>
      </c>
      <c r="K217" s="13">
        <v>492700229.75020599</v>
      </c>
      <c r="L217" s="13">
        <v>208806592.946143</v>
      </c>
    </row>
    <row r="218" spans="2:12" s="1" customFormat="1" ht="11.1" customHeight="1" x14ac:dyDescent="0.15">
      <c r="B218" s="47">
        <v>44652</v>
      </c>
      <c r="C218" s="48">
        <v>50952</v>
      </c>
      <c r="D218" s="13">
        <v>207</v>
      </c>
      <c r="E218" s="49">
        <v>6300</v>
      </c>
      <c r="F218" s="111"/>
      <c r="G218" s="111"/>
      <c r="H218" s="93">
        <v>1131719763.2727001</v>
      </c>
      <c r="I218" s="93"/>
      <c r="J218" s="13">
        <v>801524087.72441006</v>
      </c>
      <c r="K218" s="13">
        <v>477713717.73554599</v>
      </c>
      <c r="L218" s="13">
        <v>201625398.24522901</v>
      </c>
    </row>
    <row r="219" spans="2:12" s="1" customFormat="1" ht="11.1" customHeight="1" x14ac:dyDescent="0.15">
      <c r="B219" s="47">
        <v>44652</v>
      </c>
      <c r="C219" s="48">
        <v>50983</v>
      </c>
      <c r="D219" s="13">
        <v>208</v>
      </c>
      <c r="E219" s="49">
        <v>6331</v>
      </c>
      <c r="F219" s="111"/>
      <c r="G219" s="111"/>
      <c r="H219" s="93">
        <v>1102083388.1328101</v>
      </c>
      <c r="I219" s="93"/>
      <c r="J219" s="13">
        <v>779210711.03821695</v>
      </c>
      <c r="K219" s="13">
        <v>463233693.56994802</v>
      </c>
      <c r="L219" s="13">
        <v>194685804.401355</v>
      </c>
    </row>
    <row r="220" spans="2:12" s="1" customFormat="1" ht="11.1" customHeight="1" x14ac:dyDescent="0.15">
      <c r="B220" s="47">
        <v>44652</v>
      </c>
      <c r="C220" s="48">
        <v>51014</v>
      </c>
      <c r="D220" s="13">
        <v>209</v>
      </c>
      <c r="E220" s="49">
        <v>6362</v>
      </c>
      <c r="F220" s="111"/>
      <c r="G220" s="111"/>
      <c r="H220" s="93">
        <v>1072109266.3132</v>
      </c>
      <c r="I220" s="93"/>
      <c r="J220" s="13">
        <v>756732325.45695102</v>
      </c>
      <c r="K220" s="13">
        <v>448726384.15381801</v>
      </c>
      <c r="L220" s="13">
        <v>187789960.59956399</v>
      </c>
    </row>
    <row r="221" spans="2:12" s="1" customFormat="1" ht="11.1" customHeight="1" x14ac:dyDescent="0.15">
      <c r="B221" s="47">
        <v>44652</v>
      </c>
      <c r="C221" s="48">
        <v>51044</v>
      </c>
      <c r="D221" s="13">
        <v>210</v>
      </c>
      <c r="E221" s="49">
        <v>6392</v>
      </c>
      <c r="F221" s="111"/>
      <c r="G221" s="111"/>
      <c r="H221" s="93">
        <v>1043824182.75772</v>
      </c>
      <c r="I221" s="93"/>
      <c r="J221" s="13">
        <v>735558385.760674</v>
      </c>
      <c r="K221" s="13">
        <v>435097149.46167803</v>
      </c>
      <c r="L221" s="13">
        <v>181339780.80054</v>
      </c>
    </row>
    <row r="222" spans="2:12" s="1" customFormat="1" ht="11.1" customHeight="1" x14ac:dyDescent="0.15">
      <c r="B222" s="47">
        <v>44652</v>
      </c>
      <c r="C222" s="48">
        <v>51075</v>
      </c>
      <c r="D222" s="13">
        <v>211</v>
      </c>
      <c r="E222" s="49">
        <v>6423</v>
      </c>
      <c r="F222" s="111"/>
      <c r="G222" s="111"/>
      <c r="H222" s="93">
        <v>1016521344.88305</v>
      </c>
      <c r="I222" s="93"/>
      <c r="J222" s="13">
        <v>715103787.60659206</v>
      </c>
      <c r="K222" s="13">
        <v>421922084.60710901</v>
      </c>
      <c r="L222" s="13">
        <v>175103862.56663999</v>
      </c>
    </row>
    <row r="223" spans="2:12" s="1" customFormat="1" ht="11.1" customHeight="1" x14ac:dyDescent="0.15">
      <c r="B223" s="47">
        <v>44652</v>
      </c>
      <c r="C223" s="48">
        <v>51105</v>
      </c>
      <c r="D223" s="13">
        <v>212</v>
      </c>
      <c r="E223" s="49">
        <v>6453</v>
      </c>
      <c r="F223" s="111"/>
      <c r="G223" s="111"/>
      <c r="H223" s="93">
        <v>989847066.60683095</v>
      </c>
      <c r="I223" s="93"/>
      <c r="J223" s="13">
        <v>695195955.34849298</v>
      </c>
      <c r="K223" s="13">
        <v>409166608.08208799</v>
      </c>
      <c r="L223" s="13">
        <v>169114067.53570801</v>
      </c>
    </row>
    <row r="224" spans="2:12" s="1" customFormat="1" ht="11.1" customHeight="1" x14ac:dyDescent="0.15">
      <c r="B224" s="47">
        <v>44652</v>
      </c>
      <c r="C224" s="48">
        <v>51136</v>
      </c>
      <c r="D224" s="13">
        <v>213</v>
      </c>
      <c r="E224" s="49">
        <v>6484</v>
      </c>
      <c r="F224" s="111"/>
      <c r="G224" s="111"/>
      <c r="H224" s="93">
        <v>964915608.46334195</v>
      </c>
      <c r="I224" s="93"/>
      <c r="J224" s="13">
        <v>676536522.86381805</v>
      </c>
      <c r="K224" s="13">
        <v>397171691.99437797</v>
      </c>
      <c r="L224" s="13">
        <v>163461115.39052701</v>
      </c>
    </row>
    <row r="225" spans="2:12" s="1" customFormat="1" ht="11.1" customHeight="1" x14ac:dyDescent="0.15">
      <c r="B225" s="47">
        <v>44652</v>
      </c>
      <c r="C225" s="48">
        <v>51167</v>
      </c>
      <c r="D225" s="13">
        <v>214</v>
      </c>
      <c r="E225" s="49">
        <v>6515</v>
      </c>
      <c r="F225" s="111"/>
      <c r="G225" s="111"/>
      <c r="H225" s="93">
        <v>940624537.10373497</v>
      </c>
      <c r="I225" s="93"/>
      <c r="J225" s="13">
        <v>658386622.41986299</v>
      </c>
      <c r="K225" s="13">
        <v>385533508.807078</v>
      </c>
      <c r="L225" s="13">
        <v>157999212.188434</v>
      </c>
    </row>
    <row r="226" spans="2:12" s="1" customFormat="1" ht="11.1" customHeight="1" x14ac:dyDescent="0.15">
      <c r="B226" s="47">
        <v>44652</v>
      </c>
      <c r="C226" s="48">
        <v>51196</v>
      </c>
      <c r="D226" s="13">
        <v>215</v>
      </c>
      <c r="E226" s="49">
        <v>6544</v>
      </c>
      <c r="F226" s="111"/>
      <c r="G226" s="111"/>
      <c r="H226" s="93">
        <v>916530651.45011401</v>
      </c>
      <c r="I226" s="93"/>
      <c r="J226" s="13">
        <v>640504270.54397404</v>
      </c>
      <c r="K226" s="13">
        <v>374169690.24059403</v>
      </c>
      <c r="L226" s="13">
        <v>152734427.83401</v>
      </c>
    </row>
    <row r="227" spans="2:12" s="1" customFormat="1" ht="11.1" customHeight="1" x14ac:dyDescent="0.15">
      <c r="B227" s="47">
        <v>44652</v>
      </c>
      <c r="C227" s="48">
        <v>51227</v>
      </c>
      <c r="D227" s="13">
        <v>216</v>
      </c>
      <c r="E227" s="49">
        <v>6575</v>
      </c>
      <c r="F227" s="111"/>
      <c r="G227" s="111"/>
      <c r="H227" s="93">
        <v>893223179.73437297</v>
      </c>
      <c r="I227" s="93"/>
      <c r="J227" s="13">
        <v>623157462.14997101</v>
      </c>
      <c r="K227" s="13">
        <v>363110215.71758997</v>
      </c>
      <c r="L227" s="13">
        <v>147592206.32984701</v>
      </c>
    </row>
    <row r="228" spans="2:12" s="1" customFormat="1" ht="11.1" customHeight="1" x14ac:dyDescent="0.15">
      <c r="B228" s="47">
        <v>44652</v>
      </c>
      <c r="C228" s="48">
        <v>51257</v>
      </c>
      <c r="D228" s="13">
        <v>217</v>
      </c>
      <c r="E228" s="49">
        <v>6605</v>
      </c>
      <c r="F228" s="111"/>
      <c r="G228" s="111"/>
      <c r="H228" s="93">
        <v>870321803.67961097</v>
      </c>
      <c r="I228" s="93"/>
      <c r="J228" s="13">
        <v>606183679.24894094</v>
      </c>
      <c r="K228" s="13">
        <v>352350323.19340199</v>
      </c>
      <c r="L228" s="13">
        <v>142631587.22825</v>
      </c>
    </row>
    <row r="229" spans="2:12" s="1" customFormat="1" ht="11.1" customHeight="1" x14ac:dyDescent="0.15">
      <c r="B229" s="47">
        <v>44652</v>
      </c>
      <c r="C229" s="48">
        <v>51288</v>
      </c>
      <c r="D229" s="13">
        <v>218</v>
      </c>
      <c r="E229" s="49">
        <v>6636</v>
      </c>
      <c r="F229" s="111"/>
      <c r="G229" s="111"/>
      <c r="H229" s="93">
        <v>847790718.39871204</v>
      </c>
      <c r="I229" s="93"/>
      <c r="J229" s="13">
        <v>589489144.88289797</v>
      </c>
      <c r="K229" s="13">
        <v>341775037.747136</v>
      </c>
      <c r="L229" s="13">
        <v>137764715.74726701</v>
      </c>
    </row>
    <row r="230" spans="2:12" s="1" customFormat="1" ht="11.1" customHeight="1" x14ac:dyDescent="0.15">
      <c r="B230" s="47">
        <v>44652</v>
      </c>
      <c r="C230" s="48">
        <v>51318</v>
      </c>
      <c r="D230" s="13">
        <v>219</v>
      </c>
      <c r="E230" s="49">
        <v>6666</v>
      </c>
      <c r="F230" s="111"/>
      <c r="G230" s="111"/>
      <c r="H230" s="93">
        <v>825951752.94144499</v>
      </c>
      <c r="I230" s="93"/>
      <c r="J230" s="13">
        <v>573361323.83534396</v>
      </c>
      <c r="K230" s="13">
        <v>331606236.14214301</v>
      </c>
      <c r="L230" s="13">
        <v>133117892.465542</v>
      </c>
    </row>
    <row r="231" spans="2:12" s="1" customFormat="1" ht="11.1" customHeight="1" x14ac:dyDescent="0.15">
      <c r="B231" s="47">
        <v>44652</v>
      </c>
      <c r="C231" s="48">
        <v>51349</v>
      </c>
      <c r="D231" s="13">
        <v>220</v>
      </c>
      <c r="E231" s="49">
        <v>6697</v>
      </c>
      <c r="F231" s="111"/>
      <c r="G231" s="111"/>
      <c r="H231" s="93">
        <v>804586196.48809302</v>
      </c>
      <c r="I231" s="93"/>
      <c r="J231" s="13">
        <v>557582418.85489798</v>
      </c>
      <c r="K231" s="13">
        <v>321660297.63772601</v>
      </c>
      <c r="L231" s="13">
        <v>128578342.509167</v>
      </c>
    </row>
    <row r="232" spans="2:12" s="1" customFormat="1" ht="11.1" customHeight="1" x14ac:dyDescent="0.15">
      <c r="B232" s="47">
        <v>44652</v>
      </c>
      <c r="C232" s="48">
        <v>51380</v>
      </c>
      <c r="D232" s="13">
        <v>221</v>
      </c>
      <c r="E232" s="49">
        <v>6728</v>
      </c>
      <c r="F232" s="111"/>
      <c r="G232" s="111"/>
      <c r="H232" s="93">
        <v>783449802.51067996</v>
      </c>
      <c r="I232" s="93"/>
      <c r="J232" s="13">
        <v>542013930.318735</v>
      </c>
      <c r="K232" s="13">
        <v>311883880.61703902</v>
      </c>
      <c r="L232" s="13">
        <v>124142335.747518</v>
      </c>
    </row>
    <row r="233" spans="2:12" s="1" customFormat="1" ht="11.1" customHeight="1" x14ac:dyDescent="0.15">
      <c r="B233" s="47">
        <v>44652</v>
      </c>
      <c r="C233" s="48">
        <v>51410</v>
      </c>
      <c r="D233" s="13">
        <v>222</v>
      </c>
      <c r="E233" s="49">
        <v>6758</v>
      </c>
      <c r="F233" s="111"/>
      <c r="G233" s="111"/>
      <c r="H233" s="93">
        <v>762841693.40614402</v>
      </c>
      <c r="I233" s="93"/>
      <c r="J233" s="13">
        <v>526890362.702999</v>
      </c>
      <c r="K233" s="13">
        <v>302435315.89559001</v>
      </c>
      <c r="L233" s="13">
        <v>119887959.81436101</v>
      </c>
    </row>
    <row r="234" spans="2:12" s="1" customFormat="1" ht="11.1" customHeight="1" x14ac:dyDescent="0.15">
      <c r="B234" s="47">
        <v>44652</v>
      </c>
      <c r="C234" s="48">
        <v>51441</v>
      </c>
      <c r="D234" s="13">
        <v>223</v>
      </c>
      <c r="E234" s="49">
        <v>6789</v>
      </c>
      <c r="F234" s="111"/>
      <c r="G234" s="111"/>
      <c r="H234" s="93">
        <v>742586384.36454797</v>
      </c>
      <c r="I234" s="93"/>
      <c r="J234" s="13">
        <v>512030220.85545897</v>
      </c>
      <c r="K234" s="13">
        <v>293158125.09288299</v>
      </c>
      <c r="L234" s="13">
        <v>115718187.225564</v>
      </c>
    </row>
    <row r="235" spans="2:12" s="1" customFormat="1" ht="11.1" customHeight="1" x14ac:dyDescent="0.15">
      <c r="B235" s="47">
        <v>44652</v>
      </c>
      <c r="C235" s="48">
        <v>51471</v>
      </c>
      <c r="D235" s="13">
        <v>224</v>
      </c>
      <c r="E235" s="49">
        <v>6819</v>
      </c>
      <c r="F235" s="111"/>
      <c r="G235" s="111"/>
      <c r="H235" s="93">
        <v>722652191.09300601</v>
      </c>
      <c r="I235" s="93"/>
      <c r="J235" s="13">
        <v>497467252.03876698</v>
      </c>
      <c r="K235" s="13">
        <v>284119214.27492702</v>
      </c>
      <c r="L235" s="13">
        <v>111690535.860957</v>
      </c>
    </row>
    <row r="236" spans="2:12" s="1" customFormat="1" ht="11.1" customHeight="1" x14ac:dyDescent="0.15">
      <c r="B236" s="47">
        <v>44652</v>
      </c>
      <c r="C236" s="48">
        <v>51502</v>
      </c>
      <c r="D236" s="13">
        <v>225</v>
      </c>
      <c r="E236" s="49">
        <v>6850</v>
      </c>
      <c r="F236" s="111"/>
      <c r="G236" s="111"/>
      <c r="H236" s="93">
        <v>703032185.59634197</v>
      </c>
      <c r="I236" s="93"/>
      <c r="J236" s="13">
        <v>483140183.47348899</v>
      </c>
      <c r="K236" s="13">
        <v>275234810.72057498</v>
      </c>
      <c r="L236" s="13">
        <v>107739697.099388</v>
      </c>
    </row>
    <row r="237" spans="2:12" s="1" customFormat="1" ht="11.1" customHeight="1" x14ac:dyDescent="0.15">
      <c r="B237" s="47">
        <v>44652</v>
      </c>
      <c r="C237" s="48">
        <v>51533</v>
      </c>
      <c r="D237" s="13">
        <v>226</v>
      </c>
      <c r="E237" s="49">
        <v>6881</v>
      </c>
      <c r="F237" s="111"/>
      <c r="G237" s="111"/>
      <c r="H237" s="93">
        <v>683428145.31949401</v>
      </c>
      <c r="I237" s="93"/>
      <c r="J237" s="13">
        <v>468871236.46181399</v>
      </c>
      <c r="K237" s="13">
        <v>266426785.66682899</v>
      </c>
      <c r="L237" s="13">
        <v>103850093.998083</v>
      </c>
    </row>
    <row r="238" spans="2:12" s="1" customFormat="1" ht="11.1" customHeight="1" x14ac:dyDescent="0.15">
      <c r="B238" s="47">
        <v>44652</v>
      </c>
      <c r="C238" s="48">
        <v>51561</v>
      </c>
      <c r="D238" s="13">
        <v>227</v>
      </c>
      <c r="E238" s="49">
        <v>6909</v>
      </c>
      <c r="F238" s="111"/>
      <c r="G238" s="111"/>
      <c r="H238" s="93">
        <v>663904699.92683196</v>
      </c>
      <c r="I238" s="93"/>
      <c r="J238" s="13">
        <v>454779203.93373299</v>
      </c>
      <c r="K238" s="13">
        <v>257825582.32647601</v>
      </c>
      <c r="L238" s="13">
        <v>100112896.63404299</v>
      </c>
    </row>
    <row r="239" spans="2:12" s="1" customFormat="1" ht="11.1" customHeight="1" x14ac:dyDescent="0.15">
      <c r="B239" s="47">
        <v>44652</v>
      </c>
      <c r="C239" s="48">
        <v>51592</v>
      </c>
      <c r="D239" s="13">
        <v>228</v>
      </c>
      <c r="E239" s="49">
        <v>6940</v>
      </c>
      <c r="F239" s="111"/>
      <c r="G239" s="111"/>
      <c r="H239" s="93">
        <v>644928926.11068106</v>
      </c>
      <c r="I239" s="93"/>
      <c r="J239" s="13">
        <v>441031377.98370302</v>
      </c>
      <c r="K239" s="13">
        <v>249395717.84714201</v>
      </c>
      <c r="L239" s="13">
        <v>96429437.156706303</v>
      </c>
    </row>
    <row r="240" spans="2:12" s="1" customFormat="1" ht="11.1" customHeight="1" x14ac:dyDescent="0.15">
      <c r="B240" s="47">
        <v>44652</v>
      </c>
      <c r="C240" s="48">
        <v>51622</v>
      </c>
      <c r="D240" s="13">
        <v>229</v>
      </c>
      <c r="E240" s="49">
        <v>6970</v>
      </c>
      <c r="F240" s="111"/>
      <c r="G240" s="111"/>
      <c r="H240" s="93">
        <v>626107260.21812105</v>
      </c>
      <c r="I240" s="93"/>
      <c r="J240" s="13">
        <v>427457491.92259598</v>
      </c>
      <c r="K240" s="13">
        <v>241124979.439329</v>
      </c>
      <c r="L240" s="13">
        <v>92849362.580935299</v>
      </c>
    </row>
    <row r="241" spans="2:12" s="1" customFormat="1" ht="11.1" customHeight="1" x14ac:dyDescent="0.15">
      <c r="B241" s="47">
        <v>44652</v>
      </c>
      <c r="C241" s="48">
        <v>51653</v>
      </c>
      <c r="D241" s="13">
        <v>230</v>
      </c>
      <c r="E241" s="49">
        <v>7001</v>
      </c>
      <c r="F241" s="111"/>
      <c r="G241" s="111"/>
      <c r="H241" s="93">
        <v>607711848.58628905</v>
      </c>
      <c r="I241" s="93"/>
      <c r="J241" s="13">
        <v>414194832.540259</v>
      </c>
      <c r="K241" s="13">
        <v>233049427.08956</v>
      </c>
      <c r="L241" s="13">
        <v>89359634.180713698</v>
      </c>
    </row>
    <row r="242" spans="2:12" s="1" customFormat="1" ht="11.1" customHeight="1" x14ac:dyDescent="0.15">
      <c r="B242" s="47">
        <v>44652</v>
      </c>
      <c r="C242" s="48">
        <v>51683</v>
      </c>
      <c r="D242" s="13">
        <v>231</v>
      </c>
      <c r="E242" s="49">
        <v>7031</v>
      </c>
      <c r="F242" s="111"/>
      <c r="G242" s="111"/>
      <c r="H242" s="93">
        <v>589810464.25086296</v>
      </c>
      <c r="I242" s="93"/>
      <c r="J242" s="13">
        <v>401334048.65148801</v>
      </c>
      <c r="K242" s="13">
        <v>225257436.20869499</v>
      </c>
      <c r="L242" s="13">
        <v>86017845.962701902</v>
      </c>
    </row>
    <row r="243" spans="2:12" s="1" customFormat="1" ht="11.1" customHeight="1" x14ac:dyDescent="0.15">
      <c r="B243" s="47">
        <v>44652</v>
      </c>
      <c r="C243" s="48">
        <v>51714</v>
      </c>
      <c r="D243" s="13">
        <v>232</v>
      </c>
      <c r="E243" s="49">
        <v>7062</v>
      </c>
      <c r="F243" s="111"/>
      <c r="G243" s="111"/>
      <c r="H243" s="93">
        <v>572388892.15089905</v>
      </c>
      <c r="I243" s="93"/>
      <c r="J243" s="13">
        <v>388819026.97463</v>
      </c>
      <c r="K243" s="13">
        <v>217678097.24245399</v>
      </c>
      <c r="L243" s="13">
        <v>82771490.950178504</v>
      </c>
    </row>
    <row r="244" spans="2:12" s="1" customFormat="1" ht="11.1" customHeight="1" x14ac:dyDescent="0.15">
      <c r="B244" s="47">
        <v>44652</v>
      </c>
      <c r="C244" s="48">
        <v>51745</v>
      </c>
      <c r="D244" s="13">
        <v>233</v>
      </c>
      <c r="E244" s="49">
        <v>7093</v>
      </c>
      <c r="F244" s="111"/>
      <c r="G244" s="111"/>
      <c r="H244" s="93">
        <v>555353898.91702604</v>
      </c>
      <c r="I244" s="93"/>
      <c r="J244" s="13">
        <v>376607458.02783</v>
      </c>
      <c r="K244" s="13">
        <v>210305307.18317899</v>
      </c>
      <c r="L244" s="13">
        <v>79629299.945521906</v>
      </c>
    </row>
    <row r="245" spans="2:12" s="1" customFormat="1" ht="11.1" customHeight="1" x14ac:dyDescent="0.15">
      <c r="B245" s="47">
        <v>44652</v>
      </c>
      <c r="C245" s="48">
        <v>51775</v>
      </c>
      <c r="D245" s="13">
        <v>234</v>
      </c>
      <c r="E245" s="49">
        <v>7123</v>
      </c>
      <c r="F245" s="111"/>
      <c r="G245" s="111"/>
      <c r="H245" s="93">
        <v>538428636.74674499</v>
      </c>
      <c r="I245" s="93"/>
      <c r="J245" s="13">
        <v>364530441.39362103</v>
      </c>
      <c r="K245" s="13">
        <v>203060235.296725</v>
      </c>
      <c r="L245" s="13">
        <v>76570879.190340102</v>
      </c>
    </row>
    <row r="246" spans="2:12" s="1" customFormat="1" ht="11.1" customHeight="1" x14ac:dyDescent="0.15">
      <c r="B246" s="47">
        <v>44652</v>
      </c>
      <c r="C246" s="48">
        <v>51806</v>
      </c>
      <c r="D246" s="13">
        <v>235</v>
      </c>
      <c r="E246" s="49">
        <v>7154</v>
      </c>
      <c r="F246" s="111"/>
      <c r="G246" s="111"/>
      <c r="H246" s="93">
        <v>522012833.28591198</v>
      </c>
      <c r="I246" s="93"/>
      <c r="J246" s="13">
        <v>352817087.30915701</v>
      </c>
      <c r="K246" s="13">
        <v>196035528.03961501</v>
      </c>
      <c r="L246" s="13">
        <v>73608870.724943593</v>
      </c>
    </row>
    <row r="247" spans="2:12" s="1" customFormat="1" ht="11.1" customHeight="1" x14ac:dyDescent="0.15">
      <c r="B247" s="47">
        <v>44652</v>
      </c>
      <c r="C247" s="48">
        <v>51836</v>
      </c>
      <c r="D247" s="13">
        <v>236</v>
      </c>
      <c r="E247" s="49">
        <v>7184</v>
      </c>
      <c r="F247" s="111"/>
      <c r="G247" s="111"/>
      <c r="H247" s="93">
        <v>505795160.13795698</v>
      </c>
      <c r="I247" s="93"/>
      <c r="J247" s="13">
        <v>341294791.13897598</v>
      </c>
      <c r="K247" s="13">
        <v>189166663.520583</v>
      </c>
      <c r="L247" s="13">
        <v>70738534.066781297</v>
      </c>
    </row>
    <row r="248" spans="2:12" s="1" customFormat="1" ht="11.1" customHeight="1" x14ac:dyDescent="0.15">
      <c r="B248" s="47">
        <v>44652</v>
      </c>
      <c r="C248" s="48">
        <v>51867</v>
      </c>
      <c r="D248" s="13">
        <v>237</v>
      </c>
      <c r="E248" s="49">
        <v>7215</v>
      </c>
      <c r="F248" s="111"/>
      <c r="G248" s="111"/>
      <c r="H248" s="93">
        <v>490094812.76292801</v>
      </c>
      <c r="I248" s="93"/>
      <c r="J248" s="13">
        <v>330139793.80970001</v>
      </c>
      <c r="K248" s="13">
        <v>182518509.02672499</v>
      </c>
      <c r="L248" s="13">
        <v>67963382.234426096</v>
      </c>
    </row>
    <row r="249" spans="2:12" s="1" customFormat="1" ht="11.1" customHeight="1" x14ac:dyDescent="0.15">
      <c r="B249" s="47">
        <v>44652</v>
      </c>
      <c r="C249" s="48">
        <v>51898</v>
      </c>
      <c r="D249" s="13">
        <v>238</v>
      </c>
      <c r="E249" s="49">
        <v>7246</v>
      </c>
      <c r="F249" s="111"/>
      <c r="G249" s="111"/>
      <c r="H249" s="93">
        <v>474656828.06647998</v>
      </c>
      <c r="I249" s="93"/>
      <c r="J249" s="13">
        <v>319198088.22280598</v>
      </c>
      <c r="K249" s="13">
        <v>176020565.188546</v>
      </c>
      <c r="L249" s="13">
        <v>65266166.107719198</v>
      </c>
    </row>
    <row r="250" spans="2:12" s="1" customFormat="1" ht="11.1" customHeight="1" x14ac:dyDescent="0.15">
      <c r="B250" s="47">
        <v>44652</v>
      </c>
      <c r="C250" s="48">
        <v>51926</v>
      </c>
      <c r="D250" s="13">
        <v>239</v>
      </c>
      <c r="E250" s="49">
        <v>7274</v>
      </c>
      <c r="F250" s="111"/>
      <c r="G250" s="111"/>
      <c r="H250" s="93">
        <v>459448069.62444001</v>
      </c>
      <c r="I250" s="93"/>
      <c r="J250" s="13">
        <v>308497112.22564799</v>
      </c>
      <c r="K250" s="13">
        <v>169728724.987232</v>
      </c>
      <c r="L250" s="13">
        <v>62692422.363583997</v>
      </c>
    </row>
    <row r="251" spans="2:12" s="1" customFormat="1" ht="11.1" customHeight="1" x14ac:dyDescent="0.15">
      <c r="B251" s="47">
        <v>44652</v>
      </c>
      <c r="C251" s="48">
        <v>51957</v>
      </c>
      <c r="D251" s="13">
        <v>240</v>
      </c>
      <c r="E251" s="49">
        <v>7305</v>
      </c>
      <c r="F251" s="111"/>
      <c r="G251" s="111"/>
      <c r="H251" s="93">
        <v>444071529.175237</v>
      </c>
      <c r="I251" s="93"/>
      <c r="J251" s="13">
        <v>297666787.873999</v>
      </c>
      <c r="K251" s="13">
        <v>163353603.64515901</v>
      </c>
      <c r="L251" s="13">
        <v>60082091.342228301</v>
      </c>
    </row>
    <row r="252" spans="2:12" s="1" customFormat="1" ht="11.1" customHeight="1" x14ac:dyDescent="0.15">
      <c r="B252" s="47">
        <v>44652</v>
      </c>
      <c r="C252" s="48">
        <v>51987</v>
      </c>
      <c r="D252" s="13">
        <v>241</v>
      </c>
      <c r="E252" s="49">
        <v>7335</v>
      </c>
      <c r="F252" s="111"/>
      <c r="G252" s="111"/>
      <c r="H252" s="93">
        <v>428984881.16333401</v>
      </c>
      <c r="I252" s="93"/>
      <c r="J252" s="13">
        <v>287082022.90192598</v>
      </c>
      <c r="K252" s="13">
        <v>157157135.27541801</v>
      </c>
      <c r="L252" s="13">
        <v>57566060.364887103</v>
      </c>
    </row>
    <row r="253" spans="2:12" s="1" customFormat="1" ht="11.1" customHeight="1" x14ac:dyDescent="0.15">
      <c r="B253" s="47">
        <v>44652</v>
      </c>
      <c r="C253" s="48">
        <v>52018</v>
      </c>
      <c r="D253" s="13">
        <v>242</v>
      </c>
      <c r="E253" s="49">
        <v>7366</v>
      </c>
      <c r="F253" s="111"/>
      <c r="G253" s="111"/>
      <c r="H253" s="93">
        <v>414303874.84339303</v>
      </c>
      <c r="I253" s="93"/>
      <c r="J253" s="13">
        <v>276787061.79242301</v>
      </c>
      <c r="K253" s="13">
        <v>151136021.015075</v>
      </c>
      <c r="L253" s="13">
        <v>55126067.0381044</v>
      </c>
    </row>
    <row r="254" spans="2:12" s="1" customFormat="1" ht="11.1" customHeight="1" x14ac:dyDescent="0.15">
      <c r="B254" s="47">
        <v>44652</v>
      </c>
      <c r="C254" s="48">
        <v>52048</v>
      </c>
      <c r="D254" s="13">
        <v>243</v>
      </c>
      <c r="E254" s="49">
        <v>7396</v>
      </c>
      <c r="F254" s="111"/>
      <c r="G254" s="111"/>
      <c r="H254" s="93">
        <v>399836941.82637203</v>
      </c>
      <c r="I254" s="93"/>
      <c r="J254" s="13">
        <v>266683574.642542</v>
      </c>
      <c r="K254" s="13">
        <v>145260733.86406201</v>
      </c>
      <c r="L254" s="13">
        <v>52765899.017347597</v>
      </c>
    </row>
    <row r="255" spans="2:12" s="1" customFormat="1" ht="11.1" customHeight="1" x14ac:dyDescent="0.15">
      <c r="B255" s="47">
        <v>44652</v>
      </c>
      <c r="C255" s="48">
        <v>52079</v>
      </c>
      <c r="D255" s="13">
        <v>244</v>
      </c>
      <c r="E255" s="49">
        <v>7427</v>
      </c>
      <c r="F255" s="111"/>
      <c r="G255" s="111"/>
      <c r="H255" s="93">
        <v>385331885.037265</v>
      </c>
      <c r="I255" s="93"/>
      <c r="J255" s="13">
        <v>256573073.60188401</v>
      </c>
      <c r="K255" s="13">
        <v>139398190.34059799</v>
      </c>
      <c r="L255" s="13">
        <v>50421860.143578</v>
      </c>
    </row>
    <row r="256" spans="2:12" s="1" customFormat="1" ht="11.1" customHeight="1" x14ac:dyDescent="0.15">
      <c r="B256" s="47">
        <v>44652</v>
      </c>
      <c r="C256" s="48">
        <v>52110</v>
      </c>
      <c r="D256" s="13">
        <v>245</v>
      </c>
      <c r="E256" s="49">
        <v>7458</v>
      </c>
      <c r="F256" s="111"/>
      <c r="G256" s="111"/>
      <c r="H256" s="93">
        <v>371161731.876598</v>
      </c>
      <c r="I256" s="93"/>
      <c r="J256" s="13">
        <v>246718718.94069001</v>
      </c>
      <c r="K256" s="13">
        <v>133703339.030604</v>
      </c>
      <c r="L256" s="13">
        <v>48157130.430153199</v>
      </c>
    </row>
    <row r="257" spans="2:12" s="1" customFormat="1" ht="11.1" customHeight="1" x14ac:dyDescent="0.15">
      <c r="B257" s="47">
        <v>44652</v>
      </c>
      <c r="C257" s="48">
        <v>52140</v>
      </c>
      <c r="D257" s="13">
        <v>246</v>
      </c>
      <c r="E257" s="49">
        <v>7488</v>
      </c>
      <c r="F257" s="111"/>
      <c r="G257" s="111"/>
      <c r="H257" s="93">
        <v>356977286.59402901</v>
      </c>
      <c r="I257" s="93"/>
      <c r="J257" s="13">
        <v>236900541.45068401</v>
      </c>
      <c r="K257" s="13">
        <v>128066627.357594</v>
      </c>
      <c r="L257" s="13">
        <v>45937822.270932801</v>
      </c>
    </row>
    <row r="258" spans="2:12" s="1" customFormat="1" ht="11.1" customHeight="1" x14ac:dyDescent="0.15">
      <c r="B258" s="47">
        <v>44652</v>
      </c>
      <c r="C258" s="48">
        <v>52171</v>
      </c>
      <c r="D258" s="13">
        <v>247</v>
      </c>
      <c r="E258" s="49">
        <v>7519</v>
      </c>
      <c r="F258" s="111"/>
      <c r="G258" s="111"/>
      <c r="H258" s="93">
        <v>343132125.56388497</v>
      </c>
      <c r="I258" s="93"/>
      <c r="J258" s="13">
        <v>227326271.45544401</v>
      </c>
      <c r="K258" s="13">
        <v>122578313.237964</v>
      </c>
      <c r="L258" s="13">
        <v>43782916.839808397</v>
      </c>
    </row>
    <row r="259" spans="2:12" s="1" customFormat="1" ht="11.1" customHeight="1" x14ac:dyDescent="0.15">
      <c r="B259" s="47">
        <v>44652</v>
      </c>
      <c r="C259" s="48">
        <v>52201</v>
      </c>
      <c r="D259" s="13">
        <v>248</v>
      </c>
      <c r="E259" s="49">
        <v>7549</v>
      </c>
      <c r="F259" s="111"/>
      <c r="G259" s="111"/>
      <c r="H259" s="93">
        <v>329432890.24005997</v>
      </c>
      <c r="I259" s="93"/>
      <c r="J259" s="13">
        <v>217892240.78281301</v>
      </c>
      <c r="K259" s="13">
        <v>117202140.794554</v>
      </c>
      <c r="L259" s="13">
        <v>41691035.132118903</v>
      </c>
    </row>
    <row r="260" spans="2:12" s="1" customFormat="1" ht="11.1" customHeight="1" x14ac:dyDescent="0.15">
      <c r="B260" s="47">
        <v>44652</v>
      </c>
      <c r="C260" s="48">
        <v>52232</v>
      </c>
      <c r="D260" s="13">
        <v>249</v>
      </c>
      <c r="E260" s="49">
        <v>7580</v>
      </c>
      <c r="F260" s="111"/>
      <c r="G260" s="111"/>
      <c r="H260" s="93">
        <v>315817572.96047598</v>
      </c>
      <c r="I260" s="93"/>
      <c r="J260" s="13">
        <v>208532562.20892999</v>
      </c>
      <c r="K260" s="13">
        <v>111882394.26071499</v>
      </c>
      <c r="L260" s="13">
        <v>39630130.7226739</v>
      </c>
    </row>
    <row r="261" spans="2:12" s="1" customFormat="1" ht="11.1" customHeight="1" x14ac:dyDescent="0.15">
      <c r="B261" s="47">
        <v>44652</v>
      </c>
      <c r="C261" s="48">
        <v>52263</v>
      </c>
      <c r="D261" s="13">
        <v>250</v>
      </c>
      <c r="E261" s="49">
        <v>7611</v>
      </c>
      <c r="F261" s="111"/>
      <c r="G261" s="111"/>
      <c r="H261" s="93">
        <v>302283523.70277101</v>
      </c>
      <c r="I261" s="93"/>
      <c r="J261" s="13">
        <v>199257576.05039299</v>
      </c>
      <c r="K261" s="13">
        <v>106634271.913847</v>
      </c>
      <c r="L261" s="13">
        <v>37611199.207497001</v>
      </c>
    </row>
    <row r="262" spans="2:12" s="1" customFormat="1" ht="11.1" customHeight="1" x14ac:dyDescent="0.15">
      <c r="B262" s="47">
        <v>44652</v>
      </c>
      <c r="C262" s="48">
        <v>52291</v>
      </c>
      <c r="D262" s="13">
        <v>251</v>
      </c>
      <c r="E262" s="49">
        <v>7639</v>
      </c>
      <c r="F262" s="111"/>
      <c r="G262" s="111"/>
      <c r="H262" s="93">
        <v>289070576.32124799</v>
      </c>
      <c r="I262" s="93"/>
      <c r="J262" s="13">
        <v>190256007.13966501</v>
      </c>
      <c r="K262" s="13">
        <v>101583099.3744</v>
      </c>
      <c r="L262" s="13">
        <v>35692489.744594902</v>
      </c>
    </row>
    <row r="263" spans="2:12" s="1" customFormat="1" ht="11.1" customHeight="1" x14ac:dyDescent="0.15">
      <c r="B263" s="47">
        <v>44652</v>
      </c>
      <c r="C263" s="48">
        <v>52322</v>
      </c>
      <c r="D263" s="13">
        <v>252</v>
      </c>
      <c r="E263" s="49">
        <v>7670</v>
      </c>
      <c r="F263" s="111"/>
      <c r="G263" s="111"/>
      <c r="H263" s="93">
        <v>276037294.63116801</v>
      </c>
      <c r="I263" s="93"/>
      <c r="J263" s="13">
        <v>181369823.82997501</v>
      </c>
      <c r="K263" s="13">
        <v>96592232.820312202</v>
      </c>
      <c r="L263" s="13">
        <v>33795136.813868701</v>
      </c>
    </row>
    <row r="264" spans="2:12" s="1" customFormat="1" ht="11.1" customHeight="1" x14ac:dyDescent="0.15">
      <c r="B264" s="47">
        <v>44652</v>
      </c>
      <c r="C264" s="48">
        <v>52352</v>
      </c>
      <c r="D264" s="13">
        <v>253</v>
      </c>
      <c r="E264" s="49">
        <v>7700</v>
      </c>
      <c r="F264" s="111"/>
      <c r="G264" s="111"/>
      <c r="H264" s="93">
        <v>263149057.427845</v>
      </c>
      <c r="I264" s="93"/>
      <c r="J264" s="13">
        <v>172617828.09276199</v>
      </c>
      <c r="K264" s="13">
        <v>91704910.087329999</v>
      </c>
      <c r="L264" s="13">
        <v>31953664.9063088</v>
      </c>
    </row>
    <row r="265" spans="2:12" s="1" customFormat="1" ht="11.1" customHeight="1" x14ac:dyDescent="0.15">
      <c r="B265" s="47">
        <v>44652</v>
      </c>
      <c r="C265" s="48">
        <v>52383</v>
      </c>
      <c r="D265" s="13">
        <v>254</v>
      </c>
      <c r="E265" s="49">
        <v>7731</v>
      </c>
      <c r="F265" s="111"/>
      <c r="G265" s="111"/>
      <c r="H265" s="93">
        <v>250456594.36451799</v>
      </c>
      <c r="I265" s="93"/>
      <c r="J265" s="13">
        <v>164013304.63286799</v>
      </c>
      <c r="K265" s="13">
        <v>86912073.949126095</v>
      </c>
      <c r="L265" s="13">
        <v>30155381.010793399</v>
      </c>
    </row>
    <row r="266" spans="2:12" s="1" customFormat="1" ht="11.1" customHeight="1" x14ac:dyDescent="0.15">
      <c r="B266" s="47">
        <v>44652</v>
      </c>
      <c r="C266" s="48">
        <v>52413</v>
      </c>
      <c r="D266" s="13">
        <v>255</v>
      </c>
      <c r="E266" s="49">
        <v>7761</v>
      </c>
      <c r="F266" s="111"/>
      <c r="G266" s="111"/>
      <c r="H266" s="93">
        <v>237988629.88717899</v>
      </c>
      <c r="I266" s="93"/>
      <c r="J266" s="13">
        <v>155592757.38950101</v>
      </c>
      <c r="K266" s="13">
        <v>82247021.438212603</v>
      </c>
      <c r="L266" s="13">
        <v>28419796.8465533</v>
      </c>
    </row>
    <row r="267" spans="2:12" s="1" customFormat="1" ht="11.1" customHeight="1" x14ac:dyDescent="0.15">
      <c r="B267" s="47">
        <v>44652</v>
      </c>
      <c r="C267" s="48">
        <v>52444</v>
      </c>
      <c r="D267" s="13">
        <v>256</v>
      </c>
      <c r="E267" s="49">
        <v>7792</v>
      </c>
      <c r="F267" s="111"/>
      <c r="G267" s="111"/>
      <c r="H267" s="93">
        <v>225756455.02481499</v>
      </c>
      <c r="I267" s="93"/>
      <c r="J267" s="13">
        <v>147345244.768305</v>
      </c>
      <c r="K267" s="13">
        <v>77689266.1381782</v>
      </c>
      <c r="L267" s="13">
        <v>26731198.3690877</v>
      </c>
    </row>
    <row r="268" spans="2:12" s="1" customFormat="1" ht="11.1" customHeight="1" x14ac:dyDescent="0.15">
      <c r="B268" s="47">
        <v>44652</v>
      </c>
      <c r="C268" s="48">
        <v>52475</v>
      </c>
      <c r="D268" s="13">
        <v>257</v>
      </c>
      <c r="E268" s="49">
        <v>7823</v>
      </c>
      <c r="F268" s="111"/>
      <c r="G268" s="111"/>
      <c r="H268" s="93">
        <v>213779077.06200701</v>
      </c>
      <c r="I268" s="93"/>
      <c r="J268" s="13">
        <v>139291278.45827001</v>
      </c>
      <c r="K268" s="13">
        <v>73255951.204508394</v>
      </c>
      <c r="L268" s="13">
        <v>25099030.202308498</v>
      </c>
    </row>
    <row r="269" spans="2:12" s="1" customFormat="1" ht="11.1" customHeight="1" x14ac:dyDescent="0.15">
      <c r="B269" s="47">
        <v>44652</v>
      </c>
      <c r="C269" s="48">
        <v>52505</v>
      </c>
      <c r="D269" s="13">
        <v>258</v>
      </c>
      <c r="E269" s="49">
        <v>7853</v>
      </c>
      <c r="F269" s="111"/>
      <c r="G269" s="111"/>
      <c r="H269" s="93">
        <v>201705757.82010201</v>
      </c>
      <c r="I269" s="93"/>
      <c r="J269" s="13">
        <v>131208987.04803699</v>
      </c>
      <c r="K269" s="13">
        <v>68835478.769703403</v>
      </c>
      <c r="L269" s="13">
        <v>23487805.944467202</v>
      </c>
    </row>
    <row r="270" spans="2:12" s="1" customFormat="1" ht="11.1" customHeight="1" x14ac:dyDescent="0.15">
      <c r="B270" s="47">
        <v>44652</v>
      </c>
      <c r="C270" s="48">
        <v>52536</v>
      </c>
      <c r="D270" s="13">
        <v>259</v>
      </c>
      <c r="E270" s="49">
        <v>7884</v>
      </c>
      <c r="F270" s="111"/>
      <c r="G270" s="111"/>
      <c r="H270" s="93">
        <v>190236174.01389101</v>
      </c>
      <c r="I270" s="93"/>
      <c r="J270" s="13">
        <v>123538171.51539899</v>
      </c>
      <c r="K270" s="13">
        <v>64646351.111731</v>
      </c>
      <c r="L270" s="13">
        <v>21964976.803444698</v>
      </c>
    </row>
    <row r="271" spans="2:12" s="1" customFormat="1" ht="11.1" customHeight="1" x14ac:dyDescent="0.15">
      <c r="B271" s="47">
        <v>44652</v>
      </c>
      <c r="C271" s="48">
        <v>52566</v>
      </c>
      <c r="D271" s="13">
        <v>260</v>
      </c>
      <c r="E271" s="49">
        <v>7914</v>
      </c>
      <c r="F271" s="111"/>
      <c r="G271" s="111"/>
      <c r="H271" s="93">
        <v>179014330.30072099</v>
      </c>
      <c r="I271" s="93"/>
      <c r="J271" s="13">
        <v>116059962.164968</v>
      </c>
      <c r="K271" s="13">
        <v>60583594.855972998</v>
      </c>
      <c r="L271" s="13">
        <v>20500188.541013401</v>
      </c>
    </row>
    <row r="272" spans="2:12" s="1" customFormat="1" ht="11.1" customHeight="1" x14ac:dyDescent="0.15">
      <c r="B272" s="47">
        <v>44652</v>
      </c>
      <c r="C272" s="48">
        <v>52597</v>
      </c>
      <c r="D272" s="13">
        <v>261</v>
      </c>
      <c r="E272" s="49">
        <v>7945</v>
      </c>
      <c r="F272" s="111"/>
      <c r="G272" s="111"/>
      <c r="H272" s="93">
        <v>167978521.56285399</v>
      </c>
      <c r="I272" s="93"/>
      <c r="J272" s="13">
        <v>108720429.680537</v>
      </c>
      <c r="K272" s="13">
        <v>56608007.387283698</v>
      </c>
      <c r="L272" s="13">
        <v>19073803.458133101</v>
      </c>
    </row>
    <row r="273" spans="2:12" s="1" customFormat="1" ht="11.1" customHeight="1" x14ac:dyDescent="0.15">
      <c r="B273" s="47">
        <v>44652</v>
      </c>
      <c r="C273" s="48">
        <v>52628</v>
      </c>
      <c r="D273" s="13">
        <v>262</v>
      </c>
      <c r="E273" s="49">
        <v>7976</v>
      </c>
      <c r="F273" s="111"/>
      <c r="G273" s="111"/>
      <c r="H273" s="93">
        <v>157080452.566659</v>
      </c>
      <c r="I273" s="93"/>
      <c r="J273" s="13">
        <v>101494457.94710501</v>
      </c>
      <c r="K273" s="13">
        <v>52711227.410769999</v>
      </c>
      <c r="L273" s="13">
        <v>17685574.9876385</v>
      </c>
    </row>
    <row r="274" spans="2:12" s="1" customFormat="1" ht="11.1" customHeight="1" x14ac:dyDescent="0.15">
      <c r="B274" s="47">
        <v>44652</v>
      </c>
      <c r="C274" s="48">
        <v>52657</v>
      </c>
      <c r="D274" s="13">
        <v>263</v>
      </c>
      <c r="E274" s="49">
        <v>8005</v>
      </c>
      <c r="F274" s="111"/>
      <c r="G274" s="111"/>
      <c r="H274" s="93">
        <v>146332907.31628701</v>
      </c>
      <c r="I274" s="93"/>
      <c r="J274" s="13">
        <v>94400115.894596696</v>
      </c>
      <c r="K274" s="13">
        <v>48910124.674685501</v>
      </c>
      <c r="L274" s="13">
        <v>16345205.0101489</v>
      </c>
    </row>
    <row r="275" spans="2:12" s="1" customFormat="1" ht="11.1" customHeight="1" x14ac:dyDescent="0.15">
      <c r="B275" s="47">
        <v>44652</v>
      </c>
      <c r="C275" s="48">
        <v>52688</v>
      </c>
      <c r="D275" s="13">
        <v>264</v>
      </c>
      <c r="E275" s="49">
        <v>8036</v>
      </c>
      <c r="F275" s="111"/>
      <c r="G275" s="111"/>
      <c r="H275" s="93">
        <v>135745285.91898599</v>
      </c>
      <c r="I275" s="93"/>
      <c r="J275" s="13">
        <v>87421461.354643494</v>
      </c>
      <c r="K275" s="13">
        <v>45179185.513720997</v>
      </c>
      <c r="L275" s="13">
        <v>15034417.94215</v>
      </c>
    </row>
    <row r="276" spans="2:12" s="1" customFormat="1" ht="11.1" customHeight="1" x14ac:dyDescent="0.15">
      <c r="B276" s="47">
        <v>44652</v>
      </c>
      <c r="C276" s="48">
        <v>52718</v>
      </c>
      <c r="D276" s="13">
        <v>265</v>
      </c>
      <c r="E276" s="49">
        <v>8066</v>
      </c>
      <c r="F276" s="111"/>
      <c r="G276" s="111"/>
      <c r="H276" s="93">
        <v>125339048.78757501</v>
      </c>
      <c r="I276" s="93"/>
      <c r="J276" s="13">
        <v>80587235.946156695</v>
      </c>
      <c r="K276" s="13">
        <v>41544770.363580503</v>
      </c>
      <c r="L276" s="13">
        <v>13768311.022782501</v>
      </c>
    </row>
    <row r="277" spans="2:12" s="1" customFormat="1" ht="11.1" customHeight="1" x14ac:dyDescent="0.15">
      <c r="B277" s="47">
        <v>44652</v>
      </c>
      <c r="C277" s="48">
        <v>52749</v>
      </c>
      <c r="D277" s="13">
        <v>266</v>
      </c>
      <c r="E277" s="49">
        <v>8097</v>
      </c>
      <c r="F277" s="111"/>
      <c r="G277" s="111"/>
      <c r="H277" s="93">
        <v>115131757.176194</v>
      </c>
      <c r="I277" s="93"/>
      <c r="J277" s="13">
        <v>73898866.641426206</v>
      </c>
      <c r="K277" s="13">
        <v>37999857.961947501</v>
      </c>
      <c r="L277" s="13">
        <v>12540154.8148818</v>
      </c>
    </row>
    <row r="278" spans="2:12" s="1" customFormat="1" ht="11.1" customHeight="1" x14ac:dyDescent="0.15">
      <c r="B278" s="47">
        <v>44652</v>
      </c>
      <c r="C278" s="48">
        <v>52779</v>
      </c>
      <c r="D278" s="13">
        <v>267</v>
      </c>
      <c r="E278" s="49">
        <v>8127</v>
      </c>
      <c r="F278" s="111"/>
      <c r="G278" s="111"/>
      <c r="H278" s="93">
        <v>105227960.86029001</v>
      </c>
      <c r="I278" s="93"/>
      <c r="J278" s="13">
        <v>67431117.916727394</v>
      </c>
      <c r="K278" s="13">
        <v>34588706.605564803</v>
      </c>
      <c r="L278" s="13">
        <v>11367666.679237699</v>
      </c>
    </row>
    <row r="279" spans="2:12" s="1" customFormat="1" ht="11.1" customHeight="1" x14ac:dyDescent="0.15">
      <c r="B279" s="47">
        <v>44652</v>
      </c>
      <c r="C279" s="48">
        <v>52810</v>
      </c>
      <c r="D279" s="13">
        <v>268</v>
      </c>
      <c r="E279" s="49">
        <v>8158</v>
      </c>
      <c r="F279" s="111"/>
      <c r="G279" s="111"/>
      <c r="H279" s="93">
        <v>95679840.687222004</v>
      </c>
      <c r="I279" s="93"/>
      <c r="J279" s="13">
        <v>61208597.401985697</v>
      </c>
      <c r="K279" s="13">
        <v>31317023.873138901</v>
      </c>
      <c r="L279" s="13">
        <v>10248825.7946283</v>
      </c>
    </row>
    <row r="280" spans="2:12" s="1" customFormat="1" ht="11.1" customHeight="1" x14ac:dyDescent="0.15">
      <c r="B280" s="47">
        <v>44652</v>
      </c>
      <c r="C280" s="48">
        <v>52841</v>
      </c>
      <c r="D280" s="13">
        <v>269</v>
      </c>
      <c r="E280" s="49">
        <v>8189</v>
      </c>
      <c r="F280" s="111"/>
      <c r="G280" s="111"/>
      <c r="H280" s="93">
        <v>86508688.627197996</v>
      </c>
      <c r="I280" s="93"/>
      <c r="J280" s="13">
        <v>55247736.786609903</v>
      </c>
      <c r="K280" s="13">
        <v>28195294.843395799</v>
      </c>
      <c r="L280" s="13">
        <v>9188124.85085072</v>
      </c>
    </row>
    <row r="281" spans="2:12" s="1" customFormat="1" ht="11.1" customHeight="1" x14ac:dyDescent="0.15">
      <c r="B281" s="47">
        <v>44652</v>
      </c>
      <c r="C281" s="48">
        <v>52871</v>
      </c>
      <c r="D281" s="13">
        <v>270</v>
      </c>
      <c r="E281" s="49">
        <v>8219</v>
      </c>
      <c r="F281" s="111"/>
      <c r="G281" s="111"/>
      <c r="H281" s="93">
        <v>77753980.904418007</v>
      </c>
      <c r="I281" s="93"/>
      <c r="J281" s="13">
        <v>49575140.902602501</v>
      </c>
      <c r="K281" s="13">
        <v>25238054.453783698</v>
      </c>
      <c r="L281" s="13">
        <v>8190722.34102841</v>
      </c>
    </row>
    <row r="282" spans="2:12" s="1" customFormat="1" ht="11.1" customHeight="1" x14ac:dyDescent="0.15">
      <c r="B282" s="47">
        <v>44652</v>
      </c>
      <c r="C282" s="48">
        <v>52902</v>
      </c>
      <c r="D282" s="13">
        <v>271</v>
      </c>
      <c r="E282" s="49">
        <v>8250</v>
      </c>
      <c r="F282" s="111"/>
      <c r="G282" s="111"/>
      <c r="H282" s="93">
        <v>69571831.093500003</v>
      </c>
      <c r="I282" s="93"/>
      <c r="J282" s="13">
        <v>44283051.150569297</v>
      </c>
      <c r="K282" s="13">
        <v>22486587.0937161</v>
      </c>
      <c r="L282" s="13">
        <v>7266855.0205870299</v>
      </c>
    </row>
    <row r="283" spans="2:12" s="1" customFormat="1" ht="11.1" customHeight="1" x14ac:dyDescent="0.15">
      <c r="B283" s="47">
        <v>44652</v>
      </c>
      <c r="C283" s="48">
        <v>52932</v>
      </c>
      <c r="D283" s="13">
        <v>272</v>
      </c>
      <c r="E283" s="49">
        <v>8280</v>
      </c>
      <c r="F283" s="111"/>
      <c r="G283" s="111"/>
      <c r="H283" s="93">
        <v>62152569.892594002</v>
      </c>
      <c r="I283" s="93"/>
      <c r="J283" s="13">
        <v>39495694.384856001</v>
      </c>
      <c r="K283" s="13">
        <v>20006242.5465605</v>
      </c>
      <c r="L283" s="13">
        <v>6438794.4881214304</v>
      </c>
    </row>
    <row r="284" spans="2:12" s="1" customFormat="1" ht="11.1" customHeight="1" x14ac:dyDescent="0.15">
      <c r="B284" s="47">
        <v>44652</v>
      </c>
      <c r="C284" s="48">
        <v>52963</v>
      </c>
      <c r="D284" s="13">
        <v>273</v>
      </c>
      <c r="E284" s="49">
        <v>8311</v>
      </c>
      <c r="F284" s="111"/>
      <c r="G284" s="111"/>
      <c r="H284" s="93">
        <v>56527440.065637998</v>
      </c>
      <c r="I284" s="93"/>
      <c r="J284" s="13">
        <v>35860204.370359801</v>
      </c>
      <c r="K284" s="13">
        <v>18118516.223868899</v>
      </c>
      <c r="L284" s="13">
        <v>5806551.5055713896</v>
      </c>
    </row>
    <row r="285" spans="2:12" s="1" customFormat="1" ht="11.1" customHeight="1" x14ac:dyDescent="0.15">
      <c r="B285" s="47">
        <v>44652</v>
      </c>
      <c r="C285" s="48">
        <v>52994</v>
      </c>
      <c r="D285" s="13">
        <v>274</v>
      </c>
      <c r="E285" s="49">
        <v>8342</v>
      </c>
      <c r="F285" s="111"/>
      <c r="G285" s="111"/>
      <c r="H285" s="93">
        <v>51127942.290733002</v>
      </c>
      <c r="I285" s="93"/>
      <c r="J285" s="13">
        <v>32379827.854037002</v>
      </c>
      <c r="K285" s="13">
        <v>16318434.675496001</v>
      </c>
      <c r="L285" s="13">
        <v>5207517.8868976599</v>
      </c>
    </row>
    <row r="286" spans="2:12" s="1" customFormat="1" ht="11.1" customHeight="1" x14ac:dyDescent="0.15">
      <c r="B286" s="47">
        <v>44652</v>
      </c>
      <c r="C286" s="48">
        <v>53022</v>
      </c>
      <c r="D286" s="13">
        <v>275</v>
      </c>
      <c r="E286" s="49">
        <v>8370</v>
      </c>
      <c r="F286" s="111"/>
      <c r="G286" s="111"/>
      <c r="H286" s="93">
        <v>45996166.700622</v>
      </c>
      <c r="I286" s="93"/>
      <c r="J286" s="13">
        <v>29085195.243040498</v>
      </c>
      <c r="K286" s="13">
        <v>14624366.4681118</v>
      </c>
      <c r="L286" s="13">
        <v>4649051.3775770003</v>
      </c>
    </row>
    <row r="287" spans="2:12" s="1" customFormat="1" ht="11.1" customHeight="1" x14ac:dyDescent="0.15">
      <c r="B287" s="47">
        <v>44652</v>
      </c>
      <c r="C287" s="48">
        <v>53053</v>
      </c>
      <c r="D287" s="13">
        <v>276</v>
      </c>
      <c r="E287" s="49">
        <v>8401</v>
      </c>
      <c r="F287" s="111"/>
      <c r="G287" s="111"/>
      <c r="H287" s="93">
        <v>41136345.106205001</v>
      </c>
      <c r="I287" s="93"/>
      <c r="J287" s="13">
        <v>25968019.343835901</v>
      </c>
      <c r="K287" s="13">
        <v>13023808.350032501</v>
      </c>
      <c r="L287" s="13">
        <v>4122701.5888767401</v>
      </c>
    </row>
    <row r="288" spans="2:12" s="1" customFormat="1" ht="11.1" customHeight="1" x14ac:dyDescent="0.15">
      <c r="B288" s="47">
        <v>44652</v>
      </c>
      <c r="C288" s="48">
        <v>53083</v>
      </c>
      <c r="D288" s="13">
        <v>277</v>
      </c>
      <c r="E288" s="49">
        <v>8431</v>
      </c>
      <c r="F288" s="111"/>
      <c r="G288" s="111"/>
      <c r="H288" s="93">
        <v>36445552.689823002</v>
      </c>
      <c r="I288" s="93"/>
      <c r="J288" s="13">
        <v>22969112.993951101</v>
      </c>
      <c r="K288" s="13">
        <v>11491405.826892501</v>
      </c>
      <c r="L288" s="13">
        <v>3622706.4943351001</v>
      </c>
    </row>
    <row r="289" spans="2:12" s="1" customFormat="1" ht="11.1" customHeight="1" x14ac:dyDescent="0.15">
      <c r="B289" s="47">
        <v>44652</v>
      </c>
      <c r="C289" s="48">
        <v>53114</v>
      </c>
      <c r="D289" s="13">
        <v>278</v>
      </c>
      <c r="E289" s="49">
        <v>8462</v>
      </c>
      <c r="F289" s="111"/>
      <c r="G289" s="111"/>
      <c r="H289" s="93">
        <v>32203425.927753001</v>
      </c>
      <c r="I289" s="93"/>
      <c r="J289" s="13">
        <v>20261170.8537044</v>
      </c>
      <c r="K289" s="13">
        <v>10110847.726171801</v>
      </c>
      <c r="L289" s="13">
        <v>3173979.9329265798</v>
      </c>
    </row>
    <row r="290" spans="2:12" s="1" customFormat="1" ht="11.1" customHeight="1" x14ac:dyDescent="0.15">
      <c r="B290" s="47">
        <v>44652</v>
      </c>
      <c r="C290" s="48">
        <v>53144</v>
      </c>
      <c r="D290" s="13">
        <v>279</v>
      </c>
      <c r="E290" s="49">
        <v>8492</v>
      </c>
      <c r="F290" s="111"/>
      <c r="G290" s="111"/>
      <c r="H290" s="93">
        <v>28478580.684648</v>
      </c>
      <c r="I290" s="93"/>
      <c r="J290" s="13">
        <v>17888229.750556499</v>
      </c>
      <c r="K290" s="13">
        <v>8904717.8350151796</v>
      </c>
      <c r="L290" s="13">
        <v>2783895.01168914</v>
      </c>
    </row>
    <row r="291" spans="2:12" s="1" customFormat="1" ht="11.1" customHeight="1" x14ac:dyDescent="0.15">
      <c r="B291" s="47">
        <v>44652</v>
      </c>
      <c r="C291" s="48">
        <v>53175</v>
      </c>
      <c r="D291" s="13">
        <v>280</v>
      </c>
      <c r="E291" s="49">
        <v>8523</v>
      </c>
      <c r="F291" s="111"/>
      <c r="G291" s="111"/>
      <c r="H291" s="93">
        <v>25130474.884507</v>
      </c>
      <c r="I291" s="93"/>
      <c r="J291" s="13">
        <v>15758413.6945491</v>
      </c>
      <c r="K291" s="13">
        <v>7824550.3350156602</v>
      </c>
      <c r="L291" s="13">
        <v>2435839.66724684</v>
      </c>
    </row>
    <row r="292" spans="2:12" s="1" customFormat="1" ht="11.1" customHeight="1" x14ac:dyDescent="0.15">
      <c r="B292" s="47">
        <v>44652</v>
      </c>
      <c r="C292" s="48">
        <v>53206</v>
      </c>
      <c r="D292" s="13">
        <v>281</v>
      </c>
      <c r="E292" s="49">
        <v>8554</v>
      </c>
      <c r="F292" s="111"/>
      <c r="G292" s="111"/>
      <c r="H292" s="93">
        <v>22140609.652949002</v>
      </c>
      <c r="I292" s="93"/>
      <c r="J292" s="13">
        <v>13860029.555304101</v>
      </c>
      <c r="K292" s="13">
        <v>6864440.4281502804</v>
      </c>
      <c r="L292" s="13">
        <v>2127899.2912285598</v>
      </c>
    </row>
    <row r="293" spans="2:12" s="1" customFormat="1" ht="11.1" customHeight="1" x14ac:dyDescent="0.15">
      <c r="B293" s="47">
        <v>44652</v>
      </c>
      <c r="C293" s="48">
        <v>53236</v>
      </c>
      <c r="D293" s="13">
        <v>282</v>
      </c>
      <c r="E293" s="49">
        <v>8584</v>
      </c>
      <c r="F293" s="111"/>
      <c r="G293" s="111"/>
      <c r="H293" s="93">
        <v>19440373.335776001</v>
      </c>
      <c r="I293" s="93"/>
      <c r="J293" s="13">
        <v>12149705.2583801</v>
      </c>
      <c r="K293" s="13">
        <v>6002559.7782899998</v>
      </c>
      <c r="L293" s="13">
        <v>1853098.5095065699</v>
      </c>
    </row>
    <row r="294" spans="2:12" s="1" customFormat="1" ht="11.1" customHeight="1" x14ac:dyDescent="0.15">
      <c r="B294" s="47">
        <v>44652</v>
      </c>
      <c r="C294" s="48">
        <v>53267</v>
      </c>
      <c r="D294" s="13">
        <v>283</v>
      </c>
      <c r="E294" s="49">
        <v>8615</v>
      </c>
      <c r="F294" s="111"/>
      <c r="G294" s="111"/>
      <c r="H294" s="93">
        <v>17060049.823488001</v>
      </c>
      <c r="I294" s="93"/>
      <c r="J294" s="13">
        <v>10643984.0662149</v>
      </c>
      <c r="K294" s="13">
        <v>5245284.6333456701</v>
      </c>
      <c r="L294" s="13">
        <v>1612455.33122747</v>
      </c>
    </row>
    <row r="295" spans="2:12" s="1" customFormat="1" ht="11.1" customHeight="1" x14ac:dyDescent="0.15">
      <c r="B295" s="47">
        <v>44652</v>
      </c>
      <c r="C295" s="48">
        <v>53297</v>
      </c>
      <c r="D295" s="13">
        <v>284</v>
      </c>
      <c r="E295" s="49">
        <v>8645</v>
      </c>
      <c r="F295" s="111"/>
      <c r="G295" s="111"/>
      <c r="H295" s="93">
        <v>14908300.591732999</v>
      </c>
      <c r="I295" s="93"/>
      <c r="J295" s="13">
        <v>9286212.5875642095</v>
      </c>
      <c r="K295" s="13">
        <v>4564920.6544726901</v>
      </c>
      <c r="L295" s="13">
        <v>1397551.9135285299</v>
      </c>
    </row>
    <row r="296" spans="2:12" s="1" customFormat="1" ht="11.1" customHeight="1" x14ac:dyDescent="0.15">
      <c r="B296" s="47">
        <v>44652</v>
      </c>
      <c r="C296" s="48">
        <v>53328</v>
      </c>
      <c r="D296" s="13">
        <v>285</v>
      </c>
      <c r="E296" s="49">
        <v>8676</v>
      </c>
      <c r="F296" s="111"/>
      <c r="G296" s="111"/>
      <c r="H296" s="93">
        <v>12950532.008013001</v>
      </c>
      <c r="I296" s="93"/>
      <c r="J296" s="13">
        <v>8053058.7901041796</v>
      </c>
      <c r="K296" s="13">
        <v>3948658.4877808602</v>
      </c>
      <c r="L296" s="13">
        <v>1203762.77621278</v>
      </c>
    </row>
    <row r="297" spans="2:12" s="1" customFormat="1" ht="11.1" customHeight="1" x14ac:dyDescent="0.15">
      <c r="B297" s="47">
        <v>44652</v>
      </c>
      <c r="C297" s="48">
        <v>53359</v>
      </c>
      <c r="D297" s="13">
        <v>286</v>
      </c>
      <c r="E297" s="49">
        <v>8707</v>
      </c>
      <c r="F297" s="111"/>
      <c r="G297" s="111"/>
      <c r="H297" s="93">
        <v>11230297.871545</v>
      </c>
      <c r="I297" s="93"/>
      <c r="J297" s="13">
        <v>6971517.3840874098</v>
      </c>
      <c r="K297" s="13">
        <v>3409652.44118274</v>
      </c>
      <c r="L297" s="13">
        <v>1035042.22425549</v>
      </c>
    </row>
    <row r="298" spans="2:12" s="1" customFormat="1" ht="11.1" customHeight="1" x14ac:dyDescent="0.15">
      <c r="B298" s="47">
        <v>44652</v>
      </c>
      <c r="C298" s="48">
        <v>53387</v>
      </c>
      <c r="D298" s="13">
        <v>287</v>
      </c>
      <c r="E298" s="49">
        <v>8735</v>
      </c>
      <c r="F298" s="111"/>
      <c r="G298" s="111"/>
      <c r="H298" s="93">
        <v>9656113.6303170007</v>
      </c>
      <c r="I298" s="93"/>
      <c r="J298" s="13">
        <v>5985115.4180189902</v>
      </c>
      <c r="K298" s="13">
        <v>2920494.84025033</v>
      </c>
      <c r="L298" s="13">
        <v>883160.03827917005</v>
      </c>
    </row>
    <row r="299" spans="2:12" s="1" customFormat="1" ht="11.1" customHeight="1" x14ac:dyDescent="0.15">
      <c r="B299" s="47">
        <v>44652</v>
      </c>
      <c r="C299" s="48">
        <v>53418</v>
      </c>
      <c r="D299" s="13">
        <v>288</v>
      </c>
      <c r="E299" s="49">
        <v>8766</v>
      </c>
      <c r="F299" s="111"/>
      <c r="G299" s="111"/>
      <c r="H299" s="93">
        <v>8243479.9052189998</v>
      </c>
      <c r="I299" s="93"/>
      <c r="J299" s="13">
        <v>5100861.4192415904</v>
      </c>
      <c r="K299" s="13">
        <v>2482684.48988913</v>
      </c>
      <c r="L299" s="13">
        <v>747585.926331984</v>
      </c>
    </row>
    <row r="300" spans="2:12" s="1" customFormat="1" ht="11.1" customHeight="1" x14ac:dyDescent="0.15">
      <c r="B300" s="47">
        <v>44652</v>
      </c>
      <c r="C300" s="48">
        <v>53448</v>
      </c>
      <c r="D300" s="13">
        <v>289</v>
      </c>
      <c r="E300" s="49">
        <v>8796</v>
      </c>
      <c r="F300" s="111"/>
      <c r="G300" s="111"/>
      <c r="H300" s="93">
        <v>6989940.9268340003</v>
      </c>
      <c r="I300" s="93"/>
      <c r="J300" s="13">
        <v>4318103.0952434801</v>
      </c>
      <c r="K300" s="13">
        <v>2096528.5485806901</v>
      </c>
      <c r="L300" s="13">
        <v>628718.80450468103</v>
      </c>
    </row>
    <row r="301" spans="2:12" s="1" customFormat="1" ht="11.1" customHeight="1" x14ac:dyDescent="0.15">
      <c r="B301" s="47">
        <v>44652</v>
      </c>
      <c r="C301" s="48">
        <v>53479</v>
      </c>
      <c r="D301" s="13">
        <v>290</v>
      </c>
      <c r="E301" s="49">
        <v>8827</v>
      </c>
      <c r="F301" s="111"/>
      <c r="G301" s="111"/>
      <c r="H301" s="93">
        <v>5871388.3173740003</v>
      </c>
      <c r="I301" s="93"/>
      <c r="J301" s="13">
        <v>3620954.6441517901</v>
      </c>
      <c r="K301" s="13">
        <v>1753577.44744717</v>
      </c>
      <c r="L301" s="13">
        <v>523645.33678398398</v>
      </c>
    </row>
    <row r="302" spans="2:12" s="1" customFormat="1" ht="11.1" customHeight="1" x14ac:dyDescent="0.15">
      <c r="B302" s="47">
        <v>44652</v>
      </c>
      <c r="C302" s="48">
        <v>53509</v>
      </c>
      <c r="D302" s="13">
        <v>291</v>
      </c>
      <c r="E302" s="49">
        <v>8857</v>
      </c>
      <c r="F302" s="111"/>
      <c r="G302" s="111"/>
      <c r="H302" s="93">
        <v>4921572.1723140003</v>
      </c>
      <c r="I302" s="93"/>
      <c r="J302" s="13">
        <v>3030209.8048624801</v>
      </c>
      <c r="K302" s="13">
        <v>1463876.1425089401</v>
      </c>
      <c r="L302" s="13">
        <v>435344.14237264998</v>
      </c>
    </row>
    <row r="303" spans="2:12" s="1" customFormat="1" ht="11.1" customHeight="1" x14ac:dyDescent="0.15">
      <c r="B303" s="47">
        <v>44652</v>
      </c>
      <c r="C303" s="48">
        <v>53540</v>
      </c>
      <c r="D303" s="13">
        <v>292</v>
      </c>
      <c r="E303" s="49">
        <v>8888</v>
      </c>
      <c r="F303" s="111"/>
      <c r="G303" s="111"/>
      <c r="H303" s="93">
        <v>4124779.6265969998</v>
      </c>
      <c r="I303" s="93"/>
      <c r="J303" s="13">
        <v>2535317.5957499901</v>
      </c>
      <c r="K303" s="13">
        <v>1221681.7809691301</v>
      </c>
      <c r="L303" s="13">
        <v>361778.77944575902</v>
      </c>
    </row>
    <row r="304" spans="2:12" s="1" customFormat="1" ht="11.1" customHeight="1" x14ac:dyDescent="0.15">
      <c r="B304" s="47">
        <v>44652</v>
      </c>
      <c r="C304" s="48">
        <v>53571</v>
      </c>
      <c r="D304" s="13">
        <v>293</v>
      </c>
      <c r="E304" s="49">
        <v>8919</v>
      </c>
      <c r="F304" s="111"/>
      <c r="G304" s="111"/>
      <c r="H304" s="93">
        <v>3584260.525293</v>
      </c>
      <c r="I304" s="93"/>
      <c r="J304" s="13">
        <v>2199348.07900806</v>
      </c>
      <c r="K304" s="13">
        <v>1057094.4382290801</v>
      </c>
      <c r="L304" s="13">
        <v>311713.34772161598</v>
      </c>
    </row>
    <row r="305" spans="2:12" s="1" customFormat="1" ht="11.1" customHeight="1" x14ac:dyDescent="0.15">
      <c r="B305" s="47">
        <v>44652</v>
      </c>
      <c r="C305" s="48">
        <v>53601</v>
      </c>
      <c r="D305" s="13">
        <v>294</v>
      </c>
      <c r="E305" s="49">
        <v>8949</v>
      </c>
      <c r="F305" s="111"/>
      <c r="G305" s="111"/>
      <c r="H305" s="93">
        <v>3186719.96056</v>
      </c>
      <c r="I305" s="93"/>
      <c r="J305" s="13">
        <v>1952202.4795298099</v>
      </c>
      <c r="K305" s="13">
        <v>935996.97881780704</v>
      </c>
      <c r="L305" s="13">
        <v>274873.03766773501</v>
      </c>
    </row>
    <row r="306" spans="2:12" s="1" customFormat="1" ht="11.1" customHeight="1" x14ac:dyDescent="0.15">
      <c r="B306" s="47">
        <v>44652</v>
      </c>
      <c r="C306" s="48">
        <v>53632</v>
      </c>
      <c r="D306" s="13">
        <v>295</v>
      </c>
      <c r="E306" s="49">
        <v>8980</v>
      </c>
      <c r="F306" s="111"/>
      <c r="G306" s="111"/>
      <c r="H306" s="93">
        <v>2916533.9806280001</v>
      </c>
      <c r="I306" s="93"/>
      <c r="J306" s="13">
        <v>1783654.6863241701</v>
      </c>
      <c r="K306" s="13">
        <v>853010.66089655098</v>
      </c>
      <c r="L306" s="13">
        <v>249441.536821018</v>
      </c>
    </row>
    <row r="307" spans="2:12" s="1" customFormat="1" ht="11.1" customHeight="1" x14ac:dyDescent="0.15">
      <c r="B307" s="47">
        <v>44652</v>
      </c>
      <c r="C307" s="48">
        <v>53662</v>
      </c>
      <c r="D307" s="13">
        <v>296</v>
      </c>
      <c r="E307" s="49">
        <v>9010</v>
      </c>
      <c r="F307" s="111"/>
      <c r="G307" s="111"/>
      <c r="H307" s="93">
        <v>2723626.6304640002</v>
      </c>
      <c r="I307" s="93"/>
      <c r="J307" s="13">
        <v>1662944.94268049</v>
      </c>
      <c r="K307" s="13">
        <v>793325.32401977305</v>
      </c>
      <c r="L307" s="13">
        <v>231037.09530698301</v>
      </c>
    </row>
    <row r="308" spans="2:12" s="1" customFormat="1" ht="11.1" customHeight="1" x14ac:dyDescent="0.15">
      <c r="B308" s="47">
        <v>44652</v>
      </c>
      <c r="C308" s="48">
        <v>53693</v>
      </c>
      <c r="D308" s="13">
        <v>297</v>
      </c>
      <c r="E308" s="49">
        <v>9041</v>
      </c>
      <c r="F308" s="111"/>
      <c r="G308" s="111"/>
      <c r="H308" s="93">
        <v>2581355.0299999998</v>
      </c>
      <c r="I308" s="93"/>
      <c r="J308" s="13">
        <v>1573406.0572814001</v>
      </c>
      <c r="K308" s="13">
        <v>748700.90440374403</v>
      </c>
      <c r="L308" s="13">
        <v>217117.77279881199</v>
      </c>
    </row>
    <row r="309" spans="2:12" s="1" customFormat="1" ht="11.1" customHeight="1" x14ac:dyDescent="0.15">
      <c r="B309" s="47">
        <v>44652</v>
      </c>
      <c r="C309" s="48">
        <v>53724</v>
      </c>
      <c r="D309" s="13">
        <v>298</v>
      </c>
      <c r="E309" s="49">
        <v>9072</v>
      </c>
      <c r="F309" s="111"/>
      <c r="G309" s="111"/>
      <c r="H309" s="93">
        <v>2469981.81</v>
      </c>
      <c r="I309" s="93"/>
      <c r="J309" s="13">
        <v>1502967.5772238399</v>
      </c>
      <c r="K309" s="13">
        <v>713364.09178577794</v>
      </c>
      <c r="L309" s="13">
        <v>205994.147533346</v>
      </c>
    </row>
    <row r="310" spans="2:12" s="1" customFormat="1" ht="11.1" customHeight="1" x14ac:dyDescent="0.15">
      <c r="B310" s="47">
        <v>44652</v>
      </c>
      <c r="C310" s="48">
        <v>53752</v>
      </c>
      <c r="D310" s="13">
        <v>299</v>
      </c>
      <c r="E310" s="49">
        <v>9100</v>
      </c>
      <c r="F310" s="111"/>
      <c r="G310" s="111"/>
      <c r="H310" s="93">
        <v>2360066.89</v>
      </c>
      <c r="I310" s="93"/>
      <c r="J310" s="13">
        <v>1433884.9024836</v>
      </c>
      <c r="K310" s="13">
        <v>679011.36134125502</v>
      </c>
      <c r="L310" s="13">
        <v>195324.035931986</v>
      </c>
    </row>
    <row r="311" spans="2:12" s="1" customFormat="1" ht="11.1" customHeight="1" x14ac:dyDescent="0.15">
      <c r="B311" s="47">
        <v>44652</v>
      </c>
      <c r="C311" s="48">
        <v>53783</v>
      </c>
      <c r="D311" s="13">
        <v>300</v>
      </c>
      <c r="E311" s="49">
        <v>9131</v>
      </c>
      <c r="F311" s="111"/>
      <c r="G311" s="111"/>
      <c r="H311" s="93">
        <v>2257227.36</v>
      </c>
      <c r="I311" s="93"/>
      <c r="J311" s="13">
        <v>1369077.5996111101</v>
      </c>
      <c r="K311" s="13">
        <v>646673.26507763797</v>
      </c>
      <c r="L311" s="13">
        <v>185233.77371322099</v>
      </c>
    </row>
    <row r="312" spans="2:12" s="1" customFormat="1" ht="11.1" customHeight="1" x14ac:dyDescent="0.15">
      <c r="B312" s="47">
        <v>44652</v>
      </c>
      <c r="C312" s="48">
        <v>53813</v>
      </c>
      <c r="D312" s="13">
        <v>301</v>
      </c>
      <c r="E312" s="49">
        <v>9161</v>
      </c>
      <c r="F312" s="111"/>
      <c r="G312" s="111"/>
      <c r="H312" s="93">
        <v>2156799.75</v>
      </c>
      <c r="I312" s="93"/>
      <c r="J312" s="13">
        <v>1306017.9437735099</v>
      </c>
      <c r="K312" s="13">
        <v>615369.19658522005</v>
      </c>
      <c r="L312" s="13">
        <v>175544.45043696801</v>
      </c>
    </row>
    <row r="313" spans="2:12" s="1" customFormat="1" ht="11.1" customHeight="1" x14ac:dyDescent="0.15">
      <c r="B313" s="47">
        <v>44652</v>
      </c>
      <c r="C313" s="48">
        <v>53844</v>
      </c>
      <c r="D313" s="13">
        <v>302</v>
      </c>
      <c r="E313" s="49">
        <v>9192</v>
      </c>
      <c r="F313" s="111"/>
      <c r="G313" s="111"/>
      <c r="H313" s="93">
        <v>2059383.6</v>
      </c>
      <c r="I313" s="93"/>
      <c r="J313" s="13">
        <v>1244913.99248199</v>
      </c>
      <c r="K313" s="13">
        <v>585086.46342013101</v>
      </c>
      <c r="L313" s="13">
        <v>166198.85266777899</v>
      </c>
    </row>
    <row r="314" spans="2:12" s="1" customFormat="1" ht="11.1" customHeight="1" x14ac:dyDescent="0.15">
      <c r="B314" s="47">
        <v>44652</v>
      </c>
      <c r="C314" s="48">
        <v>53874</v>
      </c>
      <c r="D314" s="13">
        <v>303</v>
      </c>
      <c r="E314" s="49">
        <v>9222</v>
      </c>
      <c r="F314" s="111"/>
      <c r="G314" s="111"/>
      <c r="H314" s="93">
        <v>1971150.34</v>
      </c>
      <c r="I314" s="93"/>
      <c r="J314" s="13">
        <v>1189620.4138460001</v>
      </c>
      <c r="K314" s="13">
        <v>557723.41433957894</v>
      </c>
      <c r="L314" s="13">
        <v>157776.72310226501</v>
      </c>
    </row>
    <row r="315" spans="2:12" s="1" customFormat="1" ht="11.1" customHeight="1" x14ac:dyDescent="0.15">
      <c r="B315" s="47">
        <v>44652</v>
      </c>
      <c r="C315" s="48">
        <v>53905</v>
      </c>
      <c r="D315" s="13">
        <v>304</v>
      </c>
      <c r="E315" s="49">
        <v>9253</v>
      </c>
      <c r="F315" s="111"/>
      <c r="G315" s="111"/>
      <c r="H315" s="93">
        <v>1883285.63</v>
      </c>
      <c r="I315" s="93"/>
      <c r="J315" s="13">
        <v>1134664.9260580901</v>
      </c>
      <c r="K315" s="13">
        <v>530606.04412918095</v>
      </c>
      <c r="L315" s="13">
        <v>149469.59808657499</v>
      </c>
    </row>
    <row r="316" spans="2:12" s="1" customFormat="1" ht="11.1" customHeight="1" x14ac:dyDescent="0.15">
      <c r="B316" s="47">
        <v>44652</v>
      </c>
      <c r="C316" s="48">
        <v>53936</v>
      </c>
      <c r="D316" s="13">
        <v>305</v>
      </c>
      <c r="E316" s="49">
        <v>9284</v>
      </c>
      <c r="F316" s="111"/>
      <c r="G316" s="111"/>
      <c r="H316" s="93">
        <v>1797789.01</v>
      </c>
      <c r="I316" s="93"/>
      <c r="J316" s="13">
        <v>1081316.76917677</v>
      </c>
      <c r="K316" s="13">
        <v>504372.72510841303</v>
      </c>
      <c r="L316" s="13">
        <v>141477.99187164599</v>
      </c>
    </row>
    <row r="317" spans="2:12" s="1" customFormat="1" ht="11.1" customHeight="1" x14ac:dyDescent="0.15">
      <c r="B317" s="47">
        <v>44652</v>
      </c>
      <c r="C317" s="48">
        <v>53966</v>
      </c>
      <c r="D317" s="13">
        <v>306</v>
      </c>
      <c r="E317" s="49">
        <v>9314</v>
      </c>
      <c r="F317" s="111"/>
      <c r="G317" s="111"/>
      <c r="H317" s="93">
        <v>1712356.57</v>
      </c>
      <c r="I317" s="93"/>
      <c r="J317" s="13">
        <v>1028241.15339719</v>
      </c>
      <c r="K317" s="13">
        <v>478435.50795064197</v>
      </c>
      <c r="L317" s="13">
        <v>133652.40595896001</v>
      </c>
    </row>
    <row r="318" spans="2:12" s="1" customFormat="1" ht="11.1" customHeight="1" x14ac:dyDescent="0.15">
      <c r="B318" s="47">
        <v>44652</v>
      </c>
      <c r="C318" s="48">
        <v>53997</v>
      </c>
      <c r="D318" s="13">
        <v>307</v>
      </c>
      <c r="E318" s="49">
        <v>9345</v>
      </c>
      <c r="F318" s="111"/>
      <c r="G318" s="111"/>
      <c r="H318" s="93">
        <v>1628057.56</v>
      </c>
      <c r="I318" s="93"/>
      <c r="J318" s="13">
        <v>975962.90632452897</v>
      </c>
      <c r="K318" s="13">
        <v>452955.80195540999</v>
      </c>
      <c r="L318" s="13">
        <v>125998.630163446</v>
      </c>
    </row>
    <row r="319" spans="2:12" s="1" customFormat="1" ht="11.1" customHeight="1" x14ac:dyDescent="0.15">
      <c r="B319" s="47">
        <v>44652</v>
      </c>
      <c r="C319" s="48">
        <v>54027</v>
      </c>
      <c r="D319" s="13">
        <v>308</v>
      </c>
      <c r="E319" s="49">
        <v>9375</v>
      </c>
      <c r="F319" s="111"/>
      <c r="G319" s="111"/>
      <c r="H319" s="93">
        <v>1545778.61</v>
      </c>
      <c r="I319" s="93"/>
      <c r="J319" s="13">
        <v>925118.59426089097</v>
      </c>
      <c r="K319" s="13">
        <v>428301.59595736599</v>
      </c>
      <c r="L319" s="13">
        <v>118652.193886105</v>
      </c>
    </row>
    <row r="320" spans="2:12" s="1" customFormat="1" ht="11.1" customHeight="1" x14ac:dyDescent="0.15">
      <c r="B320" s="47">
        <v>44652</v>
      </c>
      <c r="C320" s="48">
        <v>54058</v>
      </c>
      <c r="D320" s="13">
        <v>309</v>
      </c>
      <c r="E320" s="49">
        <v>9406</v>
      </c>
      <c r="F320" s="111"/>
      <c r="G320" s="111"/>
      <c r="H320" s="93">
        <v>1466206.22</v>
      </c>
      <c r="I320" s="93"/>
      <c r="J320" s="13">
        <v>876007.75996059098</v>
      </c>
      <c r="K320" s="13">
        <v>404533.348000217</v>
      </c>
      <c r="L320" s="13">
        <v>111593.01937238099</v>
      </c>
    </row>
    <row r="321" spans="2:12" s="1" customFormat="1" ht="11.1" customHeight="1" x14ac:dyDescent="0.15">
      <c r="B321" s="47">
        <v>44652</v>
      </c>
      <c r="C321" s="48">
        <v>54089</v>
      </c>
      <c r="D321" s="13">
        <v>310</v>
      </c>
      <c r="E321" s="49">
        <v>9437</v>
      </c>
      <c r="F321" s="111"/>
      <c r="G321" s="111"/>
      <c r="H321" s="93">
        <v>1388507.63</v>
      </c>
      <c r="I321" s="93"/>
      <c r="J321" s="13">
        <v>828178.48783023201</v>
      </c>
      <c r="K321" s="13">
        <v>381473.53493505402</v>
      </c>
      <c r="L321" s="13">
        <v>104786.113557984</v>
      </c>
    </row>
    <row r="322" spans="2:12" s="1" customFormat="1" ht="11.1" customHeight="1" x14ac:dyDescent="0.15">
      <c r="B322" s="47">
        <v>44652</v>
      </c>
      <c r="C322" s="48">
        <v>54118</v>
      </c>
      <c r="D322" s="13">
        <v>311</v>
      </c>
      <c r="E322" s="49">
        <v>9466</v>
      </c>
      <c r="F322" s="111"/>
      <c r="G322" s="111"/>
      <c r="H322" s="93">
        <v>1312626.96</v>
      </c>
      <c r="I322" s="93"/>
      <c r="J322" s="13">
        <v>781677.00534477399</v>
      </c>
      <c r="K322" s="13">
        <v>359197.45140297402</v>
      </c>
      <c r="L322" s="13">
        <v>98276.145161181397</v>
      </c>
    </row>
    <row r="323" spans="2:12" s="1" customFormat="1" ht="11.1" customHeight="1" x14ac:dyDescent="0.15">
      <c r="B323" s="47">
        <v>44652</v>
      </c>
      <c r="C323" s="48">
        <v>54149</v>
      </c>
      <c r="D323" s="13">
        <v>312</v>
      </c>
      <c r="E323" s="49">
        <v>9497</v>
      </c>
      <c r="F323" s="111"/>
      <c r="G323" s="111"/>
      <c r="H323" s="93">
        <v>1239507.33</v>
      </c>
      <c r="I323" s="93"/>
      <c r="J323" s="13">
        <v>736881.90988586505</v>
      </c>
      <c r="K323" s="13">
        <v>337751.97552777297</v>
      </c>
      <c r="L323" s="13">
        <v>92017.278414700093</v>
      </c>
    </row>
    <row r="324" spans="2:12" s="1" customFormat="1" ht="11.1" customHeight="1" x14ac:dyDescent="0.15">
      <c r="B324" s="47">
        <v>44652</v>
      </c>
      <c r="C324" s="48">
        <v>54179</v>
      </c>
      <c r="D324" s="13">
        <v>313</v>
      </c>
      <c r="E324" s="49">
        <v>9527</v>
      </c>
      <c r="F324" s="111"/>
      <c r="G324" s="111"/>
      <c r="H324" s="93">
        <v>1167509.95</v>
      </c>
      <c r="I324" s="93"/>
      <c r="J324" s="13">
        <v>692940.50209438906</v>
      </c>
      <c r="K324" s="13">
        <v>316829.57641057001</v>
      </c>
      <c r="L324" s="13">
        <v>85963.341021842498</v>
      </c>
    </row>
    <row r="325" spans="2:12" s="1" customFormat="1" ht="11.1" customHeight="1" x14ac:dyDescent="0.15">
      <c r="B325" s="47">
        <v>44652</v>
      </c>
      <c r="C325" s="48">
        <v>54210</v>
      </c>
      <c r="D325" s="13">
        <v>314</v>
      </c>
      <c r="E325" s="49">
        <v>9558</v>
      </c>
      <c r="F325" s="111"/>
      <c r="G325" s="111"/>
      <c r="H325" s="93">
        <v>1100428.8999999999</v>
      </c>
      <c r="I325" s="93"/>
      <c r="J325" s="13">
        <v>652018.80652131303</v>
      </c>
      <c r="K325" s="13">
        <v>297360.98431003402</v>
      </c>
      <c r="L325" s="13">
        <v>80339.324314785306</v>
      </c>
    </row>
    <row r="326" spans="2:12" s="1" customFormat="1" ht="11.1" customHeight="1" x14ac:dyDescent="0.15">
      <c r="B326" s="47">
        <v>44652</v>
      </c>
      <c r="C326" s="48">
        <v>54240</v>
      </c>
      <c r="D326" s="13">
        <v>315</v>
      </c>
      <c r="E326" s="49">
        <v>9588</v>
      </c>
      <c r="F326" s="111"/>
      <c r="G326" s="111"/>
      <c r="H326" s="93">
        <v>1039998.51</v>
      </c>
      <c r="I326" s="93"/>
      <c r="J326" s="13">
        <v>615201.53787131305</v>
      </c>
      <c r="K326" s="13">
        <v>279879.47005565697</v>
      </c>
      <c r="L326" s="13">
        <v>75306.300944981995</v>
      </c>
    </row>
    <row r="327" spans="2:12" s="1" customFormat="1" ht="11.1" customHeight="1" x14ac:dyDescent="0.15">
      <c r="B327" s="47">
        <v>44652</v>
      </c>
      <c r="C327" s="48">
        <v>54271</v>
      </c>
      <c r="D327" s="13">
        <v>316</v>
      </c>
      <c r="E327" s="49">
        <v>9619</v>
      </c>
      <c r="F327" s="111"/>
      <c r="G327" s="111"/>
      <c r="H327" s="93">
        <v>983581.3</v>
      </c>
      <c r="I327" s="93"/>
      <c r="J327" s="13">
        <v>580841.63290533598</v>
      </c>
      <c r="K327" s="13">
        <v>263575.756107878</v>
      </c>
      <c r="L327" s="13">
        <v>70619.128421349393</v>
      </c>
    </row>
    <row r="328" spans="2:12" s="1" customFormat="1" ht="11.1" customHeight="1" x14ac:dyDescent="0.15">
      <c r="B328" s="47">
        <v>44652</v>
      </c>
      <c r="C328" s="48">
        <v>54302</v>
      </c>
      <c r="D328" s="13">
        <v>317</v>
      </c>
      <c r="E328" s="49">
        <v>9650</v>
      </c>
      <c r="F328" s="111"/>
      <c r="G328" s="111"/>
      <c r="H328" s="93">
        <v>928838.3</v>
      </c>
      <c r="I328" s="93"/>
      <c r="J328" s="13">
        <v>547583.51898406597</v>
      </c>
      <c r="K328" s="13">
        <v>247851.86126497001</v>
      </c>
      <c r="L328" s="13">
        <v>66125.001725787704</v>
      </c>
    </row>
    <row r="329" spans="2:12" s="1" customFormat="1" ht="11.1" customHeight="1" x14ac:dyDescent="0.15">
      <c r="B329" s="47">
        <v>44652</v>
      </c>
      <c r="C329" s="48">
        <v>54332</v>
      </c>
      <c r="D329" s="13">
        <v>318</v>
      </c>
      <c r="E329" s="49">
        <v>9680</v>
      </c>
      <c r="F329" s="111"/>
      <c r="G329" s="111"/>
      <c r="H329" s="93">
        <v>878246.21</v>
      </c>
      <c r="I329" s="93"/>
      <c r="J329" s="13">
        <v>516907.81491260399</v>
      </c>
      <c r="K329" s="13">
        <v>233391.31000959501</v>
      </c>
      <c r="L329" s="13">
        <v>62011.791319568503</v>
      </c>
    </row>
    <row r="330" spans="2:12" s="1" customFormat="1" ht="11.1" customHeight="1" x14ac:dyDescent="0.15">
      <c r="B330" s="47">
        <v>44652</v>
      </c>
      <c r="C330" s="48">
        <v>54363</v>
      </c>
      <c r="D330" s="13">
        <v>319</v>
      </c>
      <c r="E330" s="49">
        <v>9711</v>
      </c>
      <c r="F330" s="111"/>
      <c r="G330" s="111"/>
      <c r="H330" s="93">
        <v>828085.49</v>
      </c>
      <c r="I330" s="93"/>
      <c r="J330" s="13">
        <v>486558.16816115502</v>
      </c>
      <c r="K330" s="13">
        <v>219129.29634729901</v>
      </c>
      <c r="L330" s="13">
        <v>57975.787827653003</v>
      </c>
    </row>
    <row r="331" spans="2:12" s="1" customFormat="1" ht="11.1" customHeight="1" x14ac:dyDescent="0.15">
      <c r="B331" s="47">
        <v>44652</v>
      </c>
      <c r="C331" s="48">
        <v>54393</v>
      </c>
      <c r="D331" s="13">
        <v>320</v>
      </c>
      <c r="E331" s="49">
        <v>9741</v>
      </c>
      <c r="F331" s="111"/>
      <c r="G331" s="111"/>
      <c r="H331" s="93">
        <v>783257.7</v>
      </c>
      <c r="I331" s="93"/>
      <c r="J331" s="13">
        <v>459463.29870526301</v>
      </c>
      <c r="K331" s="13">
        <v>206417.38410007299</v>
      </c>
      <c r="L331" s="13">
        <v>54388.686200167802</v>
      </c>
    </row>
    <row r="332" spans="2:12" s="1" customFormat="1" ht="11.1" customHeight="1" x14ac:dyDescent="0.15">
      <c r="B332" s="47">
        <v>44652</v>
      </c>
      <c r="C332" s="48">
        <v>54424</v>
      </c>
      <c r="D332" s="13">
        <v>321</v>
      </c>
      <c r="E332" s="49">
        <v>9772</v>
      </c>
      <c r="F332" s="111"/>
      <c r="G332" s="111"/>
      <c r="H332" s="93">
        <v>740053.75</v>
      </c>
      <c r="I332" s="93"/>
      <c r="J332" s="13">
        <v>433383.32368571602</v>
      </c>
      <c r="K332" s="13">
        <v>194205.59272265001</v>
      </c>
      <c r="L332" s="13">
        <v>50954.277782353602</v>
      </c>
    </row>
    <row r="333" spans="2:12" s="1" customFormat="1" ht="11.1" customHeight="1" x14ac:dyDescent="0.15">
      <c r="B333" s="47">
        <v>44652</v>
      </c>
      <c r="C333" s="48">
        <v>54455</v>
      </c>
      <c r="D333" s="13">
        <v>322</v>
      </c>
      <c r="E333" s="49">
        <v>9803</v>
      </c>
      <c r="F333" s="111"/>
      <c r="G333" s="111"/>
      <c r="H333" s="93">
        <v>696787.93</v>
      </c>
      <c r="I333" s="93"/>
      <c r="J333" s="13">
        <v>407354.32380206202</v>
      </c>
      <c r="K333" s="13">
        <v>182077.36508869799</v>
      </c>
      <c r="L333" s="13">
        <v>47569.818817786203</v>
      </c>
    </row>
    <row r="334" spans="2:12" s="1" customFormat="1" ht="11.1" customHeight="1" x14ac:dyDescent="0.15">
      <c r="B334" s="47">
        <v>44652</v>
      </c>
      <c r="C334" s="48">
        <v>54483</v>
      </c>
      <c r="D334" s="13">
        <v>323</v>
      </c>
      <c r="E334" s="49">
        <v>9831</v>
      </c>
      <c r="F334" s="111"/>
      <c r="G334" s="111"/>
      <c r="H334" s="93">
        <v>654879.81000000006</v>
      </c>
      <c r="I334" s="93"/>
      <c r="J334" s="13">
        <v>382267.55225515098</v>
      </c>
      <c r="K334" s="13">
        <v>170471.65651393001</v>
      </c>
      <c r="L334" s="13">
        <v>44367.272382861702</v>
      </c>
    </row>
    <row r="335" spans="2:12" s="1" customFormat="1" ht="11.1" customHeight="1" x14ac:dyDescent="0.15">
      <c r="B335" s="47">
        <v>44652</v>
      </c>
      <c r="C335" s="48">
        <v>54514</v>
      </c>
      <c r="D335" s="13">
        <v>324</v>
      </c>
      <c r="E335" s="49">
        <v>9862</v>
      </c>
      <c r="F335" s="111"/>
      <c r="G335" s="111"/>
      <c r="H335" s="93">
        <v>615075.26</v>
      </c>
      <c r="I335" s="93"/>
      <c r="J335" s="13">
        <v>358423.82673642499</v>
      </c>
      <c r="K335" s="13">
        <v>159432.07954022099</v>
      </c>
      <c r="L335" s="13">
        <v>41318.341327747497</v>
      </c>
    </row>
    <row r="336" spans="2:12" s="1" customFormat="1" ht="11.1" customHeight="1" x14ac:dyDescent="0.15">
      <c r="B336" s="47">
        <v>44652</v>
      </c>
      <c r="C336" s="48">
        <v>54544</v>
      </c>
      <c r="D336" s="13">
        <v>325</v>
      </c>
      <c r="E336" s="49">
        <v>9892</v>
      </c>
      <c r="F336" s="111"/>
      <c r="G336" s="111"/>
      <c r="H336" s="93">
        <v>575213.99</v>
      </c>
      <c r="I336" s="93"/>
      <c r="J336" s="13">
        <v>334645.21070007997</v>
      </c>
      <c r="K336" s="13">
        <v>148488.63664583099</v>
      </c>
      <c r="L336" s="13">
        <v>38324.4976933652</v>
      </c>
    </row>
    <row r="337" spans="2:12" s="1" customFormat="1" ht="11.1" customHeight="1" x14ac:dyDescent="0.15">
      <c r="B337" s="47">
        <v>44652</v>
      </c>
      <c r="C337" s="48">
        <v>54575</v>
      </c>
      <c r="D337" s="13">
        <v>326</v>
      </c>
      <c r="E337" s="49">
        <v>9923</v>
      </c>
      <c r="F337" s="111"/>
      <c r="G337" s="111"/>
      <c r="H337" s="93">
        <v>537096.13</v>
      </c>
      <c r="I337" s="93"/>
      <c r="J337" s="13">
        <v>311939.21576017101</v>
      </c>
      <c r="K337" s="13">
        <v>138061.52769253601</v>
      </c>
      <c r="L337" s="13">
        <v>35482.363921752098</v>
      </c>
    </row>
    <row r="338" spans="2:12" s="1" customFormat="1" ht="11.1" customHeight="1" x14ac:dyDescent="0.15">
      <c r="B338" s="47">
        <v>44652</v>
      </c>
      <c r="C338" s="48">
        <v>54605</v>
      </c>
      <c r="D338" s="13">
        <v>327</v>
      </c>
      <c r="E338" s="49">
        <v>9953</v>
      </c>
      <c r="F338" s="111"/>
      <c r="G338" s="111"/>
      <c r="H338" s="93">
        <v>499811.37</v>
      </c>
      <c r="I338" s="93"/>
      <c r="J338" s="13">
        <v>289808.18346788501</v>
      </c>
      <c r="K338" s="13">
        <v>127950.830967777</v>
      </c>
      <c r="L338" s="13">
        <v>32749.0770786965</v>
      </c>
    </row>
    <row r="339" spans="2:12" s="1" customFormat="1" ht="11.1" customHeight="1" x14ac:dyDescent="0.15">
      <c r="B339" s="47">
        <v>44652</v>
      </c>
      <c r="C339" s="48">
        <v>54636</v>
      </c>
      <c r="D339" s="13">
        <v>328</v>
      </c>
      <c r="E339" s="49">
        <v>9984</v>
      </c>
      <c r="F339" s="111"/>
      <c r="G339" s="111"/>
      <c r="H339" s="93">
        <v>464646.19</v>
      </c>
      <c r="I339" s="93"/>
      <c r="J339" s="13">
        <v>268961.224093806</v>
      </c>
      <c r="K339" s="13">
        <v>118444.86343834701</v>
      </c>
      <c r="L339" s="13">
        <v>30187.615225020101</v>
      </c>
    </row>
    <row r="340" spans="2:12" s="1" customFormat="1" ht="11.1" customHeight="1" x14ac:dyDescent="0.15">
      <c r="B340" s="47">
        <v>44652</v>
      </c>
      <c r="C340" s="48">
        <v>54667</v>
      </c>
      <c r="D340" s="13">
        <v>329</v>
      </c>
      <c r="E340" s="49">
        <v>10015</v>
      </c>
      <c r="F340" s="111"/>
      <c r="G340" s="111"/>
      <c r="H340" s="93">
        <v>432612.73</v>
      </c>
      <c r="I340" s="93"/>
      <c r="J340" s="13">
        <v>249993.87372352599</v>
      </c>
      <c r="K340" s="13">
        <v>109812.05473941</v>
      </c>
      <c r="L340" s="13">
        <v>27868.860501010899</v>
      </c>
    </row>
    <row r="341" spans="2:12" s="1" customFormat="1" ht="11.1" customHeight="1" x14ac:dyDescent="0.15">
      <c r="B341" s="47">
        <v>44652</v>
      </c>
      <c r="C341" s="48">
        <v>54697</v>
      </c>
      <c r="D341" s="13">
        <v>330</v>
      </c>
      <c r="E341" s="49">
        <v>10045</v>
      </c>
      <c r="F341" s="111"/>
      <c r="G341" s="111"/>
      <c r="H341" s="93">
        <v>400534.09</v>
      </c>
      <c r="I341" s="93"/>
      <c r="J341" s="13">
        <v>231076.678889831</v>
      </c>
      <c r="K341" s="13">
        <v>101252.682107239</v>
      </c>
      <c r="L341" s="13">
        <v>25591.268502248</v>
      </c>
    </row>
    <row r="342" spans="2:12" s="1" customFormat="1" ht="11.1" customHeight="1" x14ac:dyDescent="0.15">
      <c r="B342" s="47">
        <v>44652</v>
      </c>
      <c r="C342" s="48">
        <v>54728</v>
      </c>
      <c r="D342" s="13">
        <v>331</v>
      </c>
      <c r="E342" s="49">
        <v>10076</v>
      </c>
      <c r="F342" s="111"/>
      <c r="G342" s="111"/>
      <c r="H342" s="93">
        <v>369022.1</v>
      </c>
      <c r="I342" s="93"/>
      <c r="J342" s="13">
        <v>212535.64959231499</v>
      </c>
      <c r="K342" s="13">
        <v>92891.569049153899</v>
      </c>
      <c r="L342" s="13">
        <v>23378.5835886237</v>
      </c>
    </row>
    <row r="343" spans="2:12" s="1" customFormat="1" ht="11.1" customHeight="1" x14ac:dyDescent="0.15">
      <c r="B343" s="47">
        <v>44652</v>
      </c>
      <c r="C343" s="48">
        <v>54758</v>
      </c>
      <c r="D343" s="13">
        <v>332</v>
      </c>
      <c r="E343" s="49">
        <v>10106</v>
      </c>
      <c r="F343" s="111"/>
      <c r="G343" s="111"/>
      <c r="H343" s="93">
        <v>342966.29</v>
      </c>
      <c r="I343" s="93"/>
      <c r="J343" s="13">
        <v>197204.76600110999</v>
      </c>
      <c r="K343" s="13">
        <v>85978.860684073094</v>
      </c>
      <c r="L343" s="13">
        <v>21550.118679295301</v>
      </c>
    </row>
    <row r="344" spans="2:12" s="1" customFormat="1" ht="11.1" customHeight="1" x14ac:dyDescent="0.15">
      <c r="B344" s="47">
        <v>44652</v>
      </c>
      <c r="C344" s="48">
        <v>54789</v>
      </c>
      <c r="D344" s="13">
        <v>333</v>
      </c>
      <c r="E344" s="49">
        <v>10137</v>
      </c>
      <c r="F344" s="111"/>
      <c r="G344" s="111"/>
      <c r="H344" s="93">
        <v>324978.17</v>
      </c>
      <c r="I344" s="93"/>
      <c r="J344" s="13">
        <v>186544.71044943301</v>
      </c>
      <c r="K344" s="13">
        <v>81124.365134072999</v>
      </c>
      <c r="L344" s="13">
        <v>20247.243737888799</v>
      </c>
    </row>
    <row r="345" spans="2:12" s="1" customFormat="1" ht="11.1" customHeight="1" x14ac:dyDescent="0.15">
      <c r="B345" s="47">
        <v>44652</v>
      </c>
      <c r="C345" s="48">
        <v>54820</v>
      </c>
      <c r="D345" s="13">
        <v>334</v>
      </c>
      <c r="E345" s="49">
        <v>10168</v>
      </c>
      <c r="F345" s="111"/>
      <c r="G345" s="111"/>
      <c r="H345" s="93">
        <v>308630.76</v>
      </c>
      <c r="I345" s="93"/>
      <c r="J345" s="13">
        <v>176860.454818842</v>
      </c>
      <c r="K345" s="13">
        <v>76717.281053719693</v>
      </c>
      <c r="L345" s="13">
        <v>19066.212188166501</v>
      </c>
    </row>
    <row r="346" spans="2:12" s="1" customFormat="1" ht="11.1" customHeight="1" x14ac:dyDescent="0.15">
      <c r="B346" s="47">
        <v>44652</v>
      </c>
      <c r="C346" s="48">
        <v>54848</v>
      </c>
      <c r="D346" s="13">
        <v>335</v>
      </c>
      <c r="E346" s="49">
        <v>10196</v>
      </c>
      <c r="F346" s="111"/>
      <c r="G346" s="111"/>
      <c r="H346" s="93">
        <v>293161.26</v>
      </c>
      <c r="I346" s="93"/>
      <c r="J346" s="13">
        <v>167738.29793845999</v>
      </c>
      <c r="K346" s="13">
        <v>72593.178599329302</v>
      </c>
      <c r="L346" s="13">
        <v>17972.233138867399</v>
      </c>
    </row>
    <row r="347" spans="2:12" s="1" customFormat="1" ht="11.1" customHeight="1" x14ac:dyDescent="0.15">
      <c r="B347" s="47">
        <v>44652</v>
      </c>
      <c r="C347" s="48">
        <v>54879</v>
      </c>
      <c r="D347" s="13">
        <v>336</v>
      </c>
      <c r="E347" s="49">
        <v>10227</v>
      </c>
      <c r="F347" s="111"/>
      <c r="G347" s="111"/>
      <c r="H347" s="93">
        <v>162165.60999999999</v>
      </c>
      <c r="I347" s="93"/>
      <c r="J347" s="13">
        <v>92629.046028598095</v>
      </c>
      <c r="K347" s="13">
        <v>39985.714926181703</v>
      </c>
      <c r="L347" s="13">
        <v>9857.5211064200703</v>
      </c>
    </row>
    <row r="348" spans="2:12" s="1" customFormat="1" ht="11.1" customHeight="1" x14ac:dyDescent="0.15">
      <c r="B348" s="47">
        <v>44652</v>
      </c>
      <c r="C348" s="48">
        <v>54909</v>
      </c>
      <c r="D348" s="13">
        <v>337</v>
      </c>
      <c r="E348" s="49">
        <v>10257</v>
      </c>
      <c r="F348" s="111"/>
      <c r="G348" s="111"/>
      <c r="H348" s="93">
        <v>147309</v>
      </c>
      <c r="I348" s="93"/>
      <c r="J348" s="13">
        <v>84004.8330439243</v>
      </c>
      <c r="K348" s="13">
        <v>36173.598537391801</v>
      </c>
      <c r="L348" s="13">
        <v>8881.1795054344002</v>
      </c>
    </row>
    <row r="349" spans="2:12" s="1" customFormat="1" ht="11.1" customHeight="1" x14ac:dyDescent="0.15">
      <c r="B349" s="47">
        <v>44652</v>
      </c>
      <c r="C349" s="48">
        <v>54940</v>
      </c>
      <c r="D349" s="13">
        <v>338</v>
      </c>
      <c r="E349" s="49">
        <v>10288</v>
      </c>
      <c r="F349" s="111"/>
      <c r="G349" s="111"/>
      <c r="H349" s="93">
        <v>133727.31</v>
      </c>
      <c r="I349" s="93"/>
      <c r="J349" s="13">
        <v>76130.359278871198</v>
      </c>
      <c r="K349" s="13">
        <v>32699.372119886801</v>
      </c>
      <c r="L349" s="13">
        <v>7994.1992185896597</v>
      </c>
    </row>
    <row r="350" spans="2:12" s="1" customFormat="1" ht="11.1" customHeight="1" x14ac:dyDescent="0.15">
      <c r="B350" s="47">
        <v>44652</v>
      </c>
      <c r="C350" s="48">
        <v>54970</v>
      </c>
      <c r="D350" s="13">
        <v>339</v>
      </c>
      <c r="E350" s="49">
        <v>10318</v>
      </c>
      <c r="F350" s="111"/>
      <c r="G350" s="111"/>
      <c r="H350" s="93">
        <v>120124.47</v>
      </c>
      <c r="I350" s="93"/>
      <c r="J350" s="13">
        <v>68274.073546244501</v>
      </c>
      <c r="K350" s="13">
        <v>29252.778127255799</v>
      </c>
      <c r="L350" s="13">
        <v>7122.2752555329198</v>
      </c>
    </row>
    <row r="351" spans="2:12" s="1" customFormat="1" ht="11.1" customHeight="1" x14ac:dyDescent="0.15">
      <c r="B351" s="47">
        <v>44652</v>
      </c>
      <c r="C351" s="48">
        <v>55001</v>
      </c>
      <c r="D351" s="13">
        <v>340</v>
      </c>
      <c r="E351" s="49">
        <v>10349</v>
      </c>
      <c r="F351" s="111"/>
      <c r="G351" s="111"/>
      <c r="H351" s="93">
        <v>106801.46</v>
      </c>
      <c r="I351" s="93"/>
      <c r="J351" s="13">
        <v>60598.838455769299</v>
      </c>
      <c r="K351" s="13">
        <v>25898.206787432198</v>
      </c>
      <c r="L351" s="13">
        <v>6278.8188078453104</v>
      </c>
    </row>
    <row r="352" spans="2:12" s="1" customFormat="1" ht="11.1" customHeight="1" x14ac:dyDescent="0.15">
      <c r="B352" s="47">
        <v>44652</v>
      </c>
      <c r="C352" s="48">
        <v>55032</v>
      </c>
      <c r="D352" s="13">
        <v>341</v>
      </c>
      <c r="E352" s="49">
        <v>10380</v>
      </c>
      <c r="F352" s="111"/>
      <c r="G352" s="111"/>
      <c r="H352" s="93">
        <v>96474.4</v>
      </c>
      <c r="I352" s="93"/>
      <c r="J352" s="13">
        <v>54646.452687478799</v>
      </c>
      <c r="K352" s="13">
        <v>23294.9328442318</v>
      </c>
      <c r="L352" s="13">
        <v>5623.7543050942904</v>
      </c>
    </row>
    <row r="353" spans="2:12" s="1" customFormat="1" ht="11.1" customHeight="1" x14ac:dyDescent="0.15">
      <c r="B353" s="47">
        <v>44652</v>
      </c>
      <c r="C353" s="48">
        <v>55062</v>
      </c>
      <c r="D353" s="13">
        <v>342</v>
      </c>
      <c r="E353" s="49">
        <v>10410</v>
      </c>
      <c r="F353" s="111"/>
      <c r="G353" s="111"/>
      <c r="H353" s="93">
        <v>86979.09</v>
      </c>
      <c r="I353" s="93"/>
      <c r="J353" s="13">
        <v>49187.110338148101</v>
      </c>
      <c r="K353" s="13">
        <v>20916.092983568898</v>
      </c>
      <c r="L353" s="13">
        <v>5028.7671090112499</v>
      </c>
    </row>
    <row r="354" spans="2:12" s="1" customFormat="1" ht="11.1" customHeight="1" x14ac:dyDescent="0.15">
      <c r="B354" s="47">
        <v>44652</v>
      </c>
      <c r="C354" s="48">
        <v>55093</v>
      </c>
      <c r="D354" s="13">
        <v>343</v>
      </c>
      <c r="E354" s="49">
        <v>10441</v>
      </c>
      <c r="F354" s="111"/>
      <c r="G354" s="111"/>
      <c r="H354" s="93">
        <v>77468.210000000006</v>
      </c>
      <c r="I354" s="93"/>
      <c r="J354" s="13">
        <v>43734.357409012599</v>
      </c>
      <c r="K354" s="13">
        <v>18550.0932574463</v>
      </c>
      <c r="L354" s="13">
        <v>4441.0296856042896</v>
      </c>
    </row>
    <row r="355" spans="2:12" s="1" customFormat="1" ht="11.1" customHeight="1" x14ac:dyDescent="0.15">
      <c r="B355" s="47">
        <v>44652</v>
      </c>
      <c r="C355" s="48">
        <v>55123</v>
      </c>
      <c r="D355" s="13">
        <v>344</v>
      </c>
      <c r="E355" s="49">
        <v>10471</v>
      </c>
      <c r="F355" s="111"/>
      <c r="G355" s="111"/>
      <c r="H355" s="93">
        <v>67941.69</v>
      </c>
      <c r="I355" s="93"/>
      <c r="J355" s="13">
        <v>38293.241831744599</v>
      </c>
      <c r="K355" s="13">
        <v>16202.2470231224</v>
      </c>
      <c r="L355" s="13">
        <v>3863.0373892243601</v>
      </c>
    </row>
    <row r="356" spans="2:12" s="1" customFormat="1" ht="11.1" customHeight="1" x14ac:dyDescent="0.15">
      <c r="B356" s="47">
        <v>44652</v>
      </c>
      <c r="C356" s="48">
        <v>55154</v>
      </c>
      <c r="D356" s="13">
        <v>345</v>
      </c>
      <c r="E356" s="49">
        <v>10502</v>
      </c>
      <c r="F356" s="111"/>
      <c r="G356" s="111"/>
      <c r="H356" s="93">
        <v>59129.19</v>
      </c>
      <c r="I356" s="93"/>
      <c r="J356" s="13">
        <v>33269.823567644002</v>
      </c>
      <c r="K356" s="13">
        <v>14040.9892053454</v>
      </c>
      <c r="L356" s="13">
        <v>3333.55778224707</v>
      </c>
    </row>
    <row r="357" spans="2:12" s="1" customFormat="1" ht="11.1" customHeight="1" x14ac:dyDescent="0.15">
      <c r="B357" s="47">
        <v>44652</v>
      </c>
      <c r="C357" s="48">
        <v>55185</v>
      </c>
      <c r="D357" s="13">
        <v>346</v>
      </c>
      <c r="E357" s="49">
        <v>10533</v>
      </c>
      <c r="F357" s="111"/>
      <c r="G357" s="111"/>
      <c r="H357" s="93">
        <v>50299.48</v>
      </c>
      <c r="I357" s="93"/>
      <c r="J357" s="13">
        <v>28253.6683137707</v>
      </c>
      <c r="K357" s="13">
        <v>11893.6770800712</v>
      </c>
      <c r="L357" s="13">
        <v>2811.7910515603699</v>
      </c>
    </row>
    <row r="358" spans="2:12" s="1" customFormat="1" ht="11.1" customHeight="1" x14ac:dyDescent="0.15">
      <c r="B358" s="47">
        <v>44652</v>
      </c>
      <c r="C358" s="48">
        <v>55213</v>
      </c>
      <c r="D358" s="13">
        <v>347</v>
      </c>
      <c r="E358" s="49">
        <v>10561</v>
      </c>
      <c r="F358" s="111"/>
      <c r="G358" s="111"/>
      <c r="H358" s="93">
        <v>42222.62</v>
      </c>
      <c r="I358" s="93"/>
      <c r="J358" s="13">
        <v>23680.488046394301</v>
      </c>
      <c r="K358" s="13">
        <v>9945.6475661373097</v>
      </c>
      <c r="L358" s="13">
        <v>2342.2593335358401</v>
      </c>
    </row>
    <row r="359" spans="2:12" s="1" customFormat="1" ht="11.1" customHeight="1" x14ac:dyDescent="0.15">
      <c r="B359" s="47">
        <v>44652</v>
      </c>
      <c r="C359" s="48">
        <v>55244</v>
      </c>
      <c r="D359" s="13">
        <v>348</v>
      </c>
      <c r="E359" s="49">
        <v>10592</v>
      </c>
      <c r="F359" s="111"/>
      <c r="G359" s="111"/>
      <c r="H359" s="93">
        <v>34821.79</v>
      </c>
      <c r="I359" s="93"/>
      <c r="J359" s="13">
        <v>19496.620634770599</v>
      </c>
      <c r="K359" s="13">
        <v>8167.6261487584698</v>
      </c>
      <c r="L359" s="13">
        <v>1915.3775074995899</v>
      </c>
    </row>
    <row r="360" spans="2:12" s="1" customFormat="1" ht="11.1" customHeight="1" x14ac:dyDescent="0.15">
      <c r="B360" s="47">
        <v>44652</v>
      </c>
      <c r="C360" s="48">
        <v>55274</v>
      </c>
      <c r="D360" s="13">
        <v>349</v>
      </c>
      <c r="E360" s="49">
        <v>10622</v>
      </c>
      <c r="F360" s="111"/>
      <c r="G360" s="111"/>
      <c r="H360" s="93">
        <v>27408.39</v>
      </c>
      <c r="I360" s="93"/>
      <c r="J360" s="13">
        <v>15320.690344798901</v>
      </c>
      <c r="K360" s="13">
        <v>6402.4266523541601</v>
      </c>
      <c r="L360" s="13">
        <v>1495.26864860762</v>
      </c>
    </row>
    <row r="361" spans="2:12" s="1" customFormat="1" ht="11.1" customHeight="1" x14ac:dyDescent="0.15">
      <c r="B361" s="47">
        <v>44652</v>
      </c>
      <c r="C361" s="48">
        <v>55305</v>
      </c>
      <c r="D361" s="13">
        <v>350</v>
      </c>
      <c r="E361" s="49">
        <v>10653</v>
      </c>
      <c r="F361" s="111"/>
      <c r="G361" s="111"/>
      <c r="H361" s="93">
        <v>21240.44</v>
      </c>
      <c r="I361" s="93"/>
      <c r="J361" s="13">
        <v>11852.8038557419</v>
      </c>
      <c r="K361" s="13">
        <v>4940.6201739662802</v>
      </c>
      <c r="L361" s="13">
        <v>1148.9806180037799</v>
      </c>
    </row>
    <row r="362" spans="2:12" s="1" customFormat="1" ht="11.1" customHeight="1" x14ac:dyDescent="0.15">
      <c r="B362" s="47">
        <v>44652</v>
      </c>
      <c r="C362" s="48">
        <v>55335</v>
      </c>
      <c r="D362" s="13">
        <v>351</v>
      </c>
      <c r="E362" s="49">
        <v>10683</v>
      </c>
      <c r="F362" s="111"/>
      <c r="G362" s="111"/>
      <c r="H362" s="93">
        <v>16326.17</v>
      </c>
      <c r="I362" s="93"/>
      <c r="J362" s="13">
        <v>9095.5394813414605</v>
      </c>
      <c r="K362" s="13">
        <v>3781.9745362431199</v>
      </c>
      <c r="L362" s="13">
        <v>875.92297782283799</v>
      </c>
    </row>
    <row r="363" spans="2:12" s="1" customFormat="1" ht="11.1" customHeight="1" x14ac:dyDescent="0.15">
      <c r="B363" s="47">
        <v>44652</v>
      </c>
      <c r="C363" s="48">
        <v>55366</v>
      </c>
      <c r="D363" s="13">
        <v>352</v>
      </c>
      <c r="E363" s="49">
        <v>10714</v>
      </c>
      <c r="F363" s="111"/>
      <c r="G363" s="111"/>
      <c r="H363" s="93">
        <v>11404.69</v>
      </c>
      <c r="I363" s="93"/>
      <c r="J363" s="13">
        <v>6342.9372194737298</v>
      </c>
      <c r="K363" s="13">
        <v>2630.7200990031902</v>
      </c>
      <c r="L363" s="13">
        <v>606.70640693749704</v>
      </c>
    </row>
    <row r="364" spans="2:12" s="1" customFormat="1" ht="11.1" customHeight="1" x14ac:dyDescent="0.15">
      <c r="B364" s="47">
        <v>44652</v>
      </c>
      <c r="C364" s="48">
        <v>55397</v>
      </c>
      <c r="D364" s="13">
        <v>353</v>
      </c>
      <c r="E364" s="49">
        <v>10745</v>
      </c>
      <c r="F364" s="111"/>
      <c r="G364" s="111"/>
      <c r="H364" s="93">
        <v>6475.93</v>
      </c>
      <c r="I364" s="93"/>
      <c r="J364" s="13">
        <v>3595.6039825734401</v>
      </c>
      <c r="K364" s="13">
        <v>1487.4767137820199</v>
      </c>
      <c r="L364" s="13">
        <v>341.59439305366197</v>
      </c>
    </row>
    <row r="365" spans="2:12" s="1" customFormat="1" ht="11.1" customHeight="1" x14ac:dyDescent="0.15">
      <c r="B365" s="47">
        <v>44652</v>
      </c>
      <c r="C365" s="48">
        <v>55427</v>
      </c>
      <c r="D365" s="13">
        <v>354</v>
      </c>
      <c r="E365" s="49">
        <v>10775</v>
      </c>
      <c r="F365" s="111"/>
      <c r="G365" s="111"/>
      <c r="H365" s="93">
        <v>2312.5500000000002</v>
      </c>
      <c r="I365" s="93"/>
      <c r="J365" s="13">
        <v>0</v>
      </c>
      <c r="K365" s="13">
        <v>0</v>
      </c>
      <c r="L365" s="13">
        <v>0</v>
      </c>
    </row>
    <row r="366" spans="2:12" s="1" customFormat="1" ht="11.1" customHeight="1" x14ac:dyDescent="0.15">
      <c r="B366" s="47">
        <v>44652</v>
      </c>
      <c r="C366" s="48">
        <v>55458</v>
      </c>
      <c r="D366" s="13">
        <v>355</v>
      </c>
      <c r="E366" s="49">
        <v>10806</v>
      </c>
      <c r="F366" s="111"/>
      <c r="G366" s="111"/>
      <c r="H366" s="93">
        <v>0</v>
      </c>
      <c r="I366" s="93"/>
      <c r="J366" s="13">
        <v>0</v>
      </c>
      <c r="K366" s="13">
        <v>0</v>
      </c>
      <c r="L366" s="13">
        <v>0</v>
      </c>
    </row>
    <row r="367" spans="2:12" s="1" customFormat="1" ht="11.1" customHeight="1" x14ac:dyDescent="0.15">
      <c r="B367" s="47">
        <v>44652</v>
      </c>
      <c r="C367" s="48">
        <v>55488</v>
      </c>
      <c r="D367" s="13">
        <v>356</v>
      </c>
      <c r="E367" s="49">
        <v>10836</v>
      </c>
      <c r="F367" s="111"/>
      <c r="G367" s="111"/>
      <c r="H367" s="93">
        <v>0</v>
      </c>
      <c r="I367" s="93"/>
      <c r="J367" s="13">
        <v>0</v>
      </c>
      <c r="K367" s="13">
        <v>0</v>
      </c>
      <c r="L367" s="13">
        <v>0</v>
      </c>
    </row>
    <row r="368" spans="2:12" s="1" customFormat="1" ht="14.85" customHeight="1" x14ac:dyDescent="0.15">
      <c r="B368" s="50"/>
      <c r="C368" s="51"/>
      <c r="D368" s="52"/>
      <c r="E368" s="53"/>
      <c r="F368" s="112"/>
      <c r="G368" s="112"/>
      <c r="H368" s="115">
        <v>1445827458122.28</v>
      </c>
      <c r="I368" s="115"/>
      <c r="J368" s="54">
        <v>1288020560804.5801</v>
      </c>
      <c r="K368" s="54">
        <v>1098935833211.65</v>
      </c>
      <c r="L368" s="54">
        <v>872197002460.50098</v>
      </c>
    </row>
    <row r="369" s="1" customFormat="1" ht="28.7" customHeight="1" x14ac:dyDescent="0.15"/>
  </sheetData>
  <mergeCells count="724">
    <mergeCell ref="F368:G368"/>
    <mergeCell ref="H368:I368"/>
    <mergeCell ref="F365:G365"/>
    <mergeCell ref="H365:I365"/>
    <mergeCell ref="F366:G366"/>
    <mergeCell ref="H366:I366"/>
    <mergeCell ref="F367:G367"/>
    <mergeCell ref="H367:I367"/>
    <mergeCell ref="F362:G362"/>
    <mergeCell ref="H362:I362"/>
    <mergeCell ref="F363:G363"/>
    <mergeCell ref="H363:I363"/>
    <mergeCell ref="F364:G364"/>
    <mergeCell ref="H364:I364"/>
    <mergeCell ref="F359:G359"/>
    <mergeCell ref="H359:I359"/>
    <mergeCell ref="F360:G360"/>
    <mergeCell ref="H360:I360"/>
    <mergeCell ref="F361:G361"/>
    <mergeCell ref="H361:I361"/>
    <mergeCell ref="F356:G356"/>
    <mergeCell ref="H356:I356"/>
    <mergeCell ref="F357:G357"/>
    <mergeCell ref="H357:I357"/>
    <mergeCell ref="F358:G358"/>
    <mergeCell ref="H358:I358"/>
    <mergeCell ref="F353:G353"/>
    <mergeCell ref="H353:I353"/>
    <mergeCell ref="F354:G354"/>
    <mergeCell ref="H354:I354"/>
    <mergeCell ref="F355:G355"/>
    <mergeCell ref="H355:I355"/>
    <mergeCell ref="F350:G350"/>
    <mergeCell ref="H350:I350"/>
    <mergeCell ref="F351:G351"/>
    <mergeCell ref="H351:I351"/>
    <mergeCell ref="F352:G352"/>
    <mergeCell ref="H352:I352"/>
    <mergeCell ref="F347:G347"/>
    <mergeCell ref="H347:I347"/>
    <mergeCell ref="F348:G348"/>
    <mergeCell ref="H348:I348"/>
    <mergeCell ref="F349:G349"/>
    <mergeCell ref="H349:I349"/>
    <mergeCell ref="F344:G344"/>
    <mergeCell ref="H344:I344"/>
    <mergeCell ref="F345:G345"/>
    <mergeCell ref="H345:I345"/>
    <mergeCell ref="F346:G346"/>
    <mergeCell ref="H346:I346"/>
    <mergeCell ref="F341:G341"/>
    <mergeCell ref="H341:I341"/>
    <mergeCell ref="F342:G342"/>
    <mergeCell ref="H342:I342"/>
    <mergeCell ref="F343:G343"/>
    <mergeCell ref="H343:I343"/>
    <mergeCell ref="F338:G338"/>
    <mergeCell ref="H338:I338"/>
    <mergeCell ref="F339:G339"/>
    <mergeCell ref="H339:I339"/>
    <mergeCell ref="F340:G340"/>
    <mergeCell ref="H340:I340"/>
    <mergeCell ref="F335:G335"/>
    <mergeCell ref="H335:I335"/>
    <mergeCell ref="F336:G336"/>
    <mergeCell ref="H336:I336"/>
    <mergeCell ref="F337:G337"/>
    <mergeCell ref="H337:I337"/>
    <mergeCell ref="F332:G332"/>
    <mergeCell ref="H332:I332"/>
    <mergeCell ref="F333:G333"/>
    <mergeCell ref="H333:I333"/>
    <mergeCell ref="F334:G334"/>
    <mergeCell ref="H334:I334"/>
    <mergeCell ref="F329:G329"/>
    <mergeCell ref="H329:I329"/>
    <mergeCell ref="F330:G330"/>
    <mergeCell ref="H330:I330"/>
    <mergeCell ref="F331:G331"/>
    <mergeCell ref="H331:I331"/>
    <mergeCell ref="F326:G326"/>
    <mergeCell ref="H326:I326"/>
    <mergeCell ref="F327:G327"/>
    <mergeCell ref="H327:I327"/>
    <mergeCell ref="F328:G328"/>
    <mergeCell ref="H328:I328"/>
    <mergeCell ref="F323:G323"/>
    <mergeCell ref="H323:I323"/>
    <mergeCell ref="F324:G324"/>
    <mergeCell ref="H324:I324"/>
    <mergeCell ref="F325:G325"/>
    <mergeCell ref="H325:I325"/>
    <mergeCell ref="F320:G320"/>
    <mergeCell ref="H320:I320"/>
    <mergeCell ref="F321:G321"/>
    <mergeCell ref="H321:I321"/>
    <mergeCell ref="F322:G322"/>
    <mergeCell ref="H322:I322"/>
    <mergeCell ref="F317:G317"/>
    <mergeCell ref="H317:I317"/>
    <mergeCell ref="F318:G318"/>
    <mergeCell ref="H318:I318"/>
    <mergeCell ref="F319:G319"/>
    <mergeCell ref="H319:I319"/>
    <mergeCell ref="F314:G314"/>
    <mergeCell ref="H314:I314"/>
    <mergeCell ref="F315:G315"/>
    <mergeCell ref="H315:I315"/>
    <mergeCell ref="F316:G316"/>
    <mergeCell ref="H316:I316"/>
    <mergeCell ref="F311:G311"/>
    <mergeCell ref="H311:I311"/>
    <mergeCell ref="F312:G312"/>
    <mergeCell ref="H312:I312"/>
    <mergeCell ref="F313:G313"/>
    <mergeCell ref="H313:I313"/>
    <mergeCell ref="F308:G308"/>
    <mergeCell ref="H308:I308"/>
    <mergeCell ref="F309:G309"/>
    <mergeCell ref="H309:I309"/>
    <mergeCell ref="F310:G310"/>
    <mergeCell ref="H310:I310"/>
    <mergeCell ref="F305:G305"/>
    <mergeCell ref="H305:I305"/>
    <mergeCell ref="F306:G306"/>
    <mergeCell ref="H306:I306"/>
    <mergeCell ref="F307:G307"/>
    <mergeCell ref="H307:I307"/>
    <mergeCell ref="F302:G302"/>
    <mergeCell ref="H302:I302"/>
    <mergeCell ref="F303:G303"/>
    <mergeCell ref="H303:I303"/>
    <mergeCell ref="F304:G304"/>
    <mergeCell ref="H304:I304"/>
    <mergeCell ref="F299:G299"/>
    <mergeCell ref="H299:I299"/>
    <mergeCell ref="F300:G300"/>
    <mergeCell ref="H300:I300"/>
    <mergeCell ref="F301:G301"/>
    <mergeCell ref="H301:I301"/>
    <mergeCell ref="F296:G296"/>
    <mergeCell ref="H296:I296"/>
    <mergeCell ref="F297:G297"/>
    <mergeCell ref="H297:I297"/>
    <mergeCell ref="F298:G298"/>
    <mergeCell ref="H298:I298"/>
    <mergeCell ref="F293:G293"/>
    <mergeCell ref="H293:I293"/>
    <mergeCell ref="F294:G294"/>
    <mergeCell ref="H294:I294"/>
    <mergeCell ref="F295:G295"/>
    <mergeCell ref="H295:I295"/>
    <mergeCell ref="F290:G290"/>
    <mergeCell ref="H290:I290"/>
    <mergeCell ref="F291:G291"/>
    <mergeCell ref="H291:I291"/>
    <mergeCell ref="F292:G292"/>
    <mergeCell ref="H292:I292"/>
    <mergeCell ref="F287:G287"/>
    <mergeCell ref="H287:I287"/>
    <mergeCell ref="F288:G288"/>
    <mergeCell ref="H288:I288"/>
    <mergeCell ref="F289:G289"/>
    <mergeCell ref="H289:I289"/>
    <mergeCell ref="F284:G284"/>
    <mergeCell ref="H284:I284"/>
    <mergeCell ref="F285:G285"/>
    <mergeCell ref="H285:I285"/>
    <mergeCell ref="F286:G286"/>
    <mergeCell ref="H286:I286"/>
    <mergeCell ref="F281:G281"/>
    <mergeCell ref="H281:I281"/>
    <mergeCell ref="F282:G282"/>
    <mergeCell ref="H282:I282"/>
    <mergeCell ref="F283:G283"/>
    <mergeCell ref="H283:I283"/>
    <mergeCell ref="F278:G278"/>
    <mergeCell ref="H278:I278"/>
    <mergeCell ref="F279:G279"/>
    <mergeCell ref="H279:I279"/>
    <mergeCell ref="F280:G280"/>
    <mergeCell ref="H280:I280"/>
    <mergeCell ref="F275:G275"/>
    <mergeCell ref="H275:I275"/>
    <mergeCell ref="F276:G276"/>
    <mergeCell ref="H276:I276"/>
    <mergeCell ref="F277:G277"/>
    <mergeCell ref="H277:I277"/>
    <mergeCell ref="F272:G272"/>
    <mergeCell ref="H272:I272"/>
    <mergeCell ref="F273:G273"/>
    <mergeCell ref="H273:I273"/>
    <mergeCell ref="F274:G274"/>
    <mergeCell ref="H274:I274"/>
    <mergeCell ref="F269:G269"/>
    <mergeCell ref="H269:I269"/>
    <mergeCell ref="F270:G270"/>
    <mergeCell ref="H270:I270"/>
    <mergeCell ref="F271:G271"/>
    <mergeCell ref="H271:I271"/>
    <mergeCell ref="F266:G266"/>
    <mergeCell ref="H266:I266"/>
    <mergeCell ref="F267:G267"/>
    <mergeCell ref="H267:I267"/>
    <mergeCell ref="F268:G268"/>
    <mergeCell ref="H268:I268"/>
    <mergeCell ref="F263:G263"/>
    <mergeCell ref="H263:I263"/>
    <mergeCell ref="F264:G264"/>
    <mergeCell ref="H264:I264"/>
    <mergeCell ref="F265:G265"/>
    <mergeCell ref="H265:I265"/>
    <mergeCell ref="F260:G260"/>
    <mergeCell ref="H260:I260"/>
    <mergeCell ref="F261:G261"/>
    <mergeCell ref="H261:I261"/>
    <mergeCell ref="F262:G262"/>
    <mergeCell ref="H262:I262"/>
    <mergeCell ref="F257:G257"/>
    <mergeCell ref="H257:I257"/>
    <mergeCell ref="F258:G258"/>
    <mergeCell ref="H258:I258"/>
    <mergeCell ref="F259:G259"/>
    <mergeCell ref="H259:I259"/>
    <mergeCell ref="F254:G254"/>
    <mergeCell ref="H254:I254"/>
    <mergeCell ref="F255:G255"/>
    <mergeCell ref="H255:I255"/>
    <mergeCell ref="F256:G256"/>
    <mergeCell ref="H256:I256"/>
    <mergeCell ref="F251:G251"/>
    <mergeCell ref="H251:I251"/>
    <mergeCell ref="F252:G252"/>
    <mergeCell ref="H252:I252"/>
    <mergeCell ref="F253:G253"/>
    <mergeCell ref="H253:I253"/>
    <mergeCell ref="F248:G248"/>
    <mergeCell ref="H248:I248"/>
    <mergeCell ref="F249:G249"/>
    <mergeCell ref="H249:I249"/>
    <mergeCell ref="F250:G250"/>
    <mergeCell ref="H250:I250"/>
    <mergeCell ref="F245:G245"/>
    <mergeCell ref="H245:I245"/>
    <mergeCell ref="F246:G246"/>
    <mergeCell ref="H246:I246"/>
    <mergeCell ref="F247:G247"/>
    <mergeCell ref="H247:I247"/>
    <mergeCell ref="F242:G242"/>
    <mergeCell ref="H242:I242"/>
    <mergeCell ref="F243:G243"/>
    <mergeCell ref="H243:I243"/>
    <mergeCell ref="F244:G244"/>
    <mergeCell ref="H244:I244"/>
    <mergeCell ref="F239:G239"/>
    <mergeCell ref="H239:I239"/>
    <mergeCell ref="F240:G240"/>
    <mergeCell ref="H240:I240"/>
    <mergeCell ref="F241:G241"/>
    <mergeCell ref="H241:I241"/>
    <mergeCell ref="F236:G236"/>
    <mergeCell ref="H236:I236"/>
    <mergeCell ref="F237:G237"/>
    <mergeCell ref="H237:I237"/>
    <mergeCell ref="F238:G238"/>
    <mergeCell ref="H238:I238"/>
    <mergeCell ref="F233:G233"/>
    <mergeCell ref="H233:I233"/>
    <mergeCell ref="F234:G234"/>
    <mergeCell ref="H234:I234"/>
    <mergeCell ref="F235:G235"/>
    <mergeCell ref="H235:I235"/>
    <mergeCell ref="F230:G230"/>
    <mergeCell ref="H230:I230"/>
    <mergeCell ref="F231:G231"/>
    <mergeCell ref="H231:I231"/>
    <mergeCell ref="F232:G232"/>
    <mergeCell ref="H232:I232"/>
    <mergeCell ref="F227:G227"/>
    <mergeCell ref="H227:I227"/>
    <mergeCell ref="F228:G228"/>
    <mergeCell ref="H228:I228"/>
    <mergeCell ref="F229:G229"/>
    <mergeCell ref="H229:I229"/>
    <mergeCell ref="F224:G224"/>
    <mergeCell ref="H224:I224"/>
    <mergeCell ref="F225:G225"/>
    <mergeCell ref="H225:I225"/>
    <mergeCell ref="F226:G226"/>
    <mergeCell ref="H226:I226"/>
    <mergeCell ref="F221:G221"/>
    <mergeCell ref="H221:I221"/>
    <mergeCell ref="F222:G222"/>
    <mergeCell ref="H222:I222"/>
    <mergeCell ref="F223:G223"/>
    <mergeCell ref="H223:I223"/>
    <mergeCell ref="F218:G218"/>
    <mergeCell ref="H218:I218"/>
    <mergeCell ref="F219:G219"/>
    <mergeCell ref="H219:I219"/>
    <mergeCell ref="F220:G220"/>
    <mergeCell ref="H220:I220"/>
    <mergeCell ref="F215:G215"/>
    <mergeCell ref="H215:I215"/>
    <mergeCell ref="F216:G216"/>
    <mergeCell ref="H216:I216"/>
    <mergeCell ref="F217:G217"/>
    <mergeCell ref="H217:I217"/>
    <mergeCell ref="F212:G212"/>
    <mergeCell ref="H212:I212"/>
    <mergeCell ref="F213:G213"/>
    <mergeCell ref="H213:I213"/>
    <mergeCell ref="F214:G214"/>
    <mergeCell ref="H214:I214"/>
    <mergeCell ref="F209:G209"/>
    <mergeCell ref="H209:I209"/>
    <mergeCell ref="F210:G210"/>
    <mergeCell ref="H210:I210"/>
    <mergeCell ref="F211:G211"/>
    <mergeCell ref="H211:I211"/>
    <mergeCell ref="F206:G206"/>
    <mergeCell ref="H206:I206"/>
    <mergeCell ref="F207:G207"/>
    <mergeCell ref="H207:I207"/>
    <mergeCell ref="F208:G208"/>
    <mergeCell ref="H208:I208"/>
    <mergeCell ref="F203:G203"/>
    <mergeCell ref="H203:I203"/>
    <mergeCell ref="F204:G204"/>
    <mergeCell ref="H204:I204"/>
    <mergeCell ref="F205:G205"/>
    <mergeCell ref="H205:I205"/>
    <mergeCell ref="F200:G200"/>
    <mergeCell ref="H200:I200"/>
    <mergeCell ref="F201:G201"/>
    <mergeCell ref="H201:I201"/>
    <mergeCell ref="F202:G202"/>
    <mergeCell ref="H202:I202"/>
    <mergeCell ref="F197:G197"/>
    <mergeCell ref="H197:I197"/>
    <mergeCell ref="F198:G198"/>
    <mergeCell ref="H198:I198"/>
    <mergeCell ref="F199:G199"/>
    <mergeCell ref="H199:I199"/>
    <mergeCell ref="F194:G194"/>
    <mergeCell ref="H194:I194"/>
    <mergeCell ref="F195:G195"/>
    <mergeCell ref="H195:I195"/>
    <mergeCell ref="F196:G196"/>
    <mergeCell ref="H196:I196"/>
    <mergeCell ref="F191:G191"/>
    <mergeCell ref="H191:I191"/>
    <mergeCell ref="F192:G192"/>
    <mergeCell ref="H192:I192"/>
    <mergeCell ref="F193:G193"/>
    <mergeCell ref="H193:I193"/>
    <mergeCell ref="F188:G188"/>
    <mergeCell ref="H188:I188"/>
    <mergeCell ref="F189:G189"/>
    <mergeCell ref="H189:I189"/>
    <mergeCell ref="F190:G190"/>
    <mergeCell ref="H190:I190"/>
    <mergeCell ref="F185:G185"/>
    <mergeCell ref="H185:I185"/>
    <mergeCell ref="F186:G186"/>
    <mergeCell ref="H186:I186"/>
    <mergeCell ref="F187:G187"/>
    <mergeCell ref="H187:I187"/>
    <mergeCell ref="F182:G182"/>
    <mergeCell ref="H182:I182"/>
    <mergeCell ref="F183:G183"/>
    <mergeCell ref="H183:I183"/>
    <mergeCell ref="F184:G184"/>
    <mergeCell ref="H184:I184"/>
    <mergeCell ref="F179:G179"/>
    <mergeCell ref="H179:I179"/>
    <mergeCell ref="F180:G180"/>
    <mergeCell ref="H180:I180"/>
    <mergeCell ref="F181:G181"/>
    <mergeCell ref="H181:I181"/>
    <mergeCell ref="F176:G176"/>
    <mergeCell ref="H176:I176"/>
    <mergeCell ref="F177:G177"/>
    <mergeCell ref="H177:I177"/>
    <mergeCell ref="F178:G178"/>
    <mergeCell ref="H178:I178"/>
    <mergeCell ref="F173:G173"/>
    <mergeCell ref="H173:I173"/>
    <mergeCell ref="F174:G174"/>
    <mergeCell ref="H174:I174"/>
    <mergeCell ref="F175:G175"/>
    <mergeCell ref="H175:I175"/>
    <mergeCell ref="F170:G170"/>
    <mergeCell ref="H170:I170"/>
    <mergeCell ref="F171:G171"/>
    <mergeCell ref="H171:I171"/>
    <mergeCell ref="F172:G172"/>
    <mergeCell ref="H172:I172"/>
    <mergeCell ref="F167:G167"/>
    <mergeCell ref="H167:I167"/>
    <mergeCell ref="F168:G168"/>
    <mergeCell ref="H168:I168"/>
    <mergeCell ref="F169:G169"/>
    <mergeCell ref="H169:I169"/>
    <mergeCell ref="F164:G164"/>
    <mergeCell ref="H164:I164"/>
    <mergeCell ref="F165:G165"/>
    <mergeCell ref="H165:I165"/>
    <mergeCell ref="F166:G166"/>
    <mergeCell ref="H166:I166"/>
    <mergeCell ref="F161:G161"/>
    <mergeCell ref="H161:I161"/>
    <mergeCell ref="F162:G162"/>
    <mergeCell ref="H162:I162"/>
    <mergeCell ref="F163:G163"/>
    <mergeCell ref="H163:I163"/>
    <mergeCell ref="F158:G158"/>
    <mergeCell ref="H158:I158"/>
    <mergeCell ref="F159:G159"/>
    <mergeCell ref="H159:I159"/>
    <mergeCell ref="F160:G160"/>
    <mergeCell ref="H160:I160"/>
    <mergeCell ref="F155:G155"/>
    <mergeCell ref="H155:I155"/>
    <mergeCell ref="F156:G156"/>
    <mergeCell ref="H156:I156"/>
    <mergeCell ref="F157:G157"/>
    <mergeCell ref="H157:I157"/>
    <mergeCell ref="F152:G152"/>
    <mergeCell ref="H152:I152"/>
    <mergeCell ref="F153:G153"/>
    <mergeCell ref="H153:I153"/>
    <mergeCell ref="F154:G154"/>
    <mergeCell ref="H154:I154"/>
    <mergeCell ref="F149:G149"/>
    <mergeCell ref="H149:I149"/>
    <mergeCell ref="F150:G150"/>
    <mergeCell ref="H150:I150"/>
    <mergeCell ref="F151:G151"/>
    <mergeCell ref="H151:I151"/>
    <mergeCell ref="F146:G146"/>
    <mergeCell ref="H146:I146"/>
    <mergeCell ref="F147:G147"/>
    <mergeCell ref="H147:I147"/>
    <mergeCell ref="F148:G148"/>
    <mergeCell ref="H148:I148"/>
    <mergeCell ref="F143:G143"/>
    <mergeCell ref="H143:I143"/>
    <mergeCell ref="F144:G144"/>
    <mergeCell ref="H144:I144"/>
    <mergeCell ref="F145:G145"/>
    <mergeCell ref="H145:I145"/>
    <mergeCell ref="F140:G140"/>
    <mergeCell ref="H140:I140"/>
    <mergeCell ref="F141:G141"/>
    <mergeCell ref="H141:I141"/>
    <mergeCell ref="F142:G142"/>
    <mergeCell ref="H142:I142"/>
    <mergeCell ref="F137:G137"/>
    <mergeCell ref="H137:I137"/>
    <mergeCell ref="F138:G138"/>
    <mergeCell ref="H138:I138"/>
    <mergeCell ref="F139:G139"/>
    <mergeCell ref="H139:I139"/>
    <mergeCell ref="F134:G134"/>
    <mergeCell ref="H134:I134"/>
    <mergeCell ref="F135:G135"/>
    <mergeCell ref="H135:I135"/>
    <mergeCell ref="F136:G136"/>
    <mergeCell ref="H136:I136"/>
    <mergeCell ref="F131:G131"/>
    <mergeCell ref="H131:I131"/>
    <mergeCell ref="F132:G132"/>
    <mergeCell ref="H132:I132"/>
    <mergeCell ref="F133:G133"/>
    <mergeCell ref="H133:I133"/>
    <mergeCell ref="F128:G128"/>
    <mergeCell ref="H128:I128"/>
    <mergeCell ref="F129:G129"/>
    <mergeCell ref="H129:I129"/>
    <mergeCell ref="F130:G130"/>
    <mergeCell ref="H130:I130"/>
    <mergeCell ref="F125:G125"/>
    <mergeCell ref="H125:I125"/>
    <mergeCell ref="F126:G126"/>
    <mergeCell ref="H126:I126"/>
    <mergeCell ref="F127:G127"/>
    <mergeCell ref="H127:I127"/>
    <mergeCell ref="F122:G122"/>
    <mergeCell ref="H122:I122"/>
    <mergeCell ref="F123:G123"/>
    <mergeCell ref="H123:I123"/>
    <mergeCell ref="F124:G124"/>
    <mergeCell ref="H124:I124"/>
    <mergeCell ref="F119:G119"/>
    <mergeCell ref="H119:I119"/>
    <mergeCell ref="F120:G120"/>
    <mergeCell ref="H120:I120"/>
    <mergeCell ref="F121:G121"/>
    <mergeCell ref="H121:I121"/>
    <mergeCell ref="F116:G116"/>
    <mergeCell ref="H116:I116"/>
    <mergeCell ref="F117:G117"/>
    <mergeCell ref="H117:I117"/>
    <mergeCell ref="F118:G118"/>
    <mergeCell ref="H118:I118"/>
    <mergeCell ref="F113:G113"/>
    <mergeCell ref="H113:I113"/>
    <mergeCell ref="F114:G114"/>
    <mergeCell ref="H114:I114"/>
    <mergeCell ref="F115:G115"/>
    <mergeCell ref="H115:I115"/>
    <mergeCell ref="F110:G110"/>
    <mergeCell ref="H110:I110"/>
    <mergeCell ref="F111:G111"/>
    <mergeCell ref="H111:I111"/>
    <mergeCell ref="F112:G112"/>
    <mergeCell ref="H112:I112"/>
    <mergeCell ref="F107:G107"/>
    <mergeCell ref="H107:I107"/>
    <mergeCell ref="F108:G108"/>
    <mergeCell ref="H108:I108"/>
    <mergeCell ref="F109:G109"/>
    <mergeCell ref="H109:I109"/>
    <mergeCell ref="F104:G104"/>
    <mergeCell ref="H104:I104"/>
    <mergeCell ref="F105:G105"/>
    <mergeCell ref="H105:I105"/>
    <mergeCell ref="F106:G106"/>
    <mergeCell ref="H106:I106"/>
    <mergeCell ref="F101:G101"/>
    <mergeCell ref="H101:I101"/>
    <mergeCell ref="F102:G102"/>
    <mergeCell ref="H102:I102"/>
    <mergeCell ref="F103:G103"/>
    <mergeCell ref="H103:I103"/>
    <mergeCell ref="F98:G98"/>
    <mergeCell ref="H98:I98"/>
    <mergeCell ref="F99:G99"/>
    <mergeCell ref="H99:I99"/>
    <mergeCell ref="F100:G100"/>
    <mergeCell ref="H100:I100"/>
    <mergeCell ref="F95:G95"/>
    <mergeCell ref="H95:I95"/>
    <mergeCell ref="F96:G96"/>
    <mergeCell ref="H96:I96"/>
    <mergeCell ref="F97:G97"/>
    <mergeCell ref="H97:I97"/>
    <mergeCell ref="F92:G92"/>
    <mergeCell ref="H92:I92"/>
    <mergeCell ref="F93:G93"/>
    <mergeCell ref="H93:I93"/>
    <mergeCell ref="F94:G94"/>
    <mergeCell ref="H94:I94"/>
    <mergeCell ref="F89:G89"/>
    <mergeCell ref="H89:I89"/>
    <mergeCell ref="F90:G90"/>
    <mergeCell ref="H90:I90"/>
    <mergeCell ref="F91:G91"/>
    <mergeCell ref="H91:I91"/>
    <mergeCell ref="F86:G86"/>
    <mergeCell ref="H86:I86"/>
    <mergeCell ref="F87:G87"/>
    <mergeCell ref="H87:I87"/>
    <mergeCell ref="F88:G88"/>
    <mergeCell ref="H88:I88"/>
    <mergeCell ref="F83:G83"/>
    <mergeCell ref="H83:I83"/>
    <mergeCell ref="F84:G84"/>
    <mergeCell ref="H84:I84"/>
    <mergeCell ref="F85:G85"/>
    <mergeCell ref="H85:I85"/>
    <mergeCell ref="F80:G80"/>
    <mergeCell ref="H80:I80"/>
    <mergeCell ref="F81:G81"/>
    <mergeCell ref="H81:I81"/>
    <mergeCell ref="F82:G82"/>
    <mergeCell ref="H82:I82"/>
    <mergeCell ref="F77:G77"/>
    <mergeCell ref="H77:I77"/>
    <mergeCell ref="F78:G78"/>
    <mergeCell ref="H78:I78"/>
    <mergeCell ref="F79:G79"/>
    <mergeCell ref="H79:I79"/>
    <mergeCell ref="F74:G74"/>
    <mergeCell ref="H74:I74"/>
    <mergeCell ref="F75:G75"/>
    <mergeCell ref="H75:I75"/>
    <mergeCell ref="F76:G76"/>
    <mergeCell ref="H76:I76"/>
    <mergeCell ref="F71:G71"/>
    <mergeCell ref="H71:I71"/>
    <mergeCell ref="F72:G72"/>
    <mergeCell ref="H72:I72"/>
    <mergeCell ref="F73:G73"/>
    <mergeCell ref="H73:I73"/>
    <mergeCell ref="F68:G68"/>
    <mergeCell ref="H68:I68"/>
    <mergeCell ref="F69:G69"/>
    <mergeCell ref="H69:I69"/>
    <mergeCell ref="F70:G70"/>
    <mergeCell ref="H70:I70"/>
    <mergeCell ref="F65:G65"/>
    <mergeCell ref="H65:I65"/>
    <mergeCell ref="F66:G66"/>
    <mergeCell ref="H66:I66"/>
    <mergeCell ref="F67:G67"/>
    <mergeCell ref="H67:I67"/>
    <mergeCell ref="F62:G62"/>
    <mergeCell ref="H62:I62"/>
    <mergeCell ref="F63:G63"/>
    <mergeCell ref="H63:I63"/>
    <mergeCell ref="F64:G64"/>
    <mergeCell ref="H64:I64"/>
    <mergeCell ref="F59:G59"/>
    <mergeCell ref="H59:I59"/>
    <mergeCell ref="F60:G60"/>
    <mergeCell ref="H60:I60"/>
    <mergeCell ref="F61:G61"/>
    <mergeCell ref="H61:I61"/>
    <mergeCell ref="F56:G56"/>
    <mergeCell ref="H56:I56"/>
    <mergeCell ref="F57:G57"/>
    <mergeCell ref="H57:I57"/>
    <mergeCell ref="F58:G58"/>
    <mergeCell ref="H58:I58"/>
    <mergeCell ref="F53:G53"/>
    <mergeCell ref="H53:I53"/>
    <mergeCell ref="F54:G54"/>
    <mergeCell ref="H54:I54"/>
    <mergeCell ref="F55:G55"/>
    <mergeCell ref="H55:I55"/>
    <mergeCell ref="F50:G50"/>
    <mergeCell ref="H50:I50"/>
    <mergeCell ref="F51:G51"/>
    <mergeCell ref="H51:I51"/>
    <mergeCell ref="F52:G52"/>
    <mergeCell ref="H52:I52"/>
    <mergeCell ref="F47:G47"/>
    <mergeCell ref="H47:I47"/>
    <mergeCell ref="F48:G48"/>
    <mergeCell ref="H48:I48"/>
    <mergeCell ref="F49:G49"/>
    <mergeCell ref="H49:I49"/>
    <mergeCell ref="F44:G44"/>
    <mergeCell ref="H44:I44"/>
    <mergeCell ref="F45:G45"/>
    <mergeCell ref="H45:I45"/>
    <mergeCell ref="F46:G46"/>
    <mergeCell ref="H46:I46"/>
    <mergeCell ref="F41:G41"/>
    <mergeCell ref="H41:I41"/>
    <mergeCell ref="F42:G42"/>
    <mergeCell ref="H42:I42"/>
    <mergeCell ref="F43:G43"/>
    <mergeCell ref="H43:I43"/>
    <mergeCell ref="F38:G38"/>
    <mergeCell ref="H38:I38"/>
    <mergeCell ref="F39:G39"/>
    <mergeCell ref="H39:I39"/>
    <mergeCell ref="F40:G40"/>
    <mergeCell ref="H40:I40"/>
    <mergeCell ref="F35:G35"/>
    <mergeCell ref="H35:I35"/>
    <mergeCell ref="F36:G36"/>
    <mergeCell ref="H36:I36"/>
    <mergeCell ref="F37:G37"/>
    <mergeCell ref="H37:I37"/>
    <mergeCell ref="F32:G32"/>
    <mergeCell ref="H32:I32"/>
    <mergeCell ref="F33:G33"/>
    <mergeCell ref="H33:I33"/>
    <mergeCell ref="F34:G34"/>
    <mergeCell ref="H34:I34"/>
    <mergeCell ref="F29:G29"/>
    <mergeCell ref="H29:I29"/>
    <mergeCell ref="F30:G30"/>
    <mergeCell ref="H30:I30"/>
    <mergeCell ref="F31:G31"/>
    <mergeCell ref="H31:I31"/>
    <mergeCell ref="F26:G26"/>
    <mergeCell ref="H26:I26"/>
    <mergeCell ref="F27:G27"/>
    <mergeCell ref="H27:I27"/>
    <mergeCell ref="F28:G28"/>
    <mergeCell ref="H28:I28"/>
    <mergeCell ref="F23:G23"/>
    <mergeCell ref="H23:I23"/>
    <mergeCell ref="F24:G24"/>
    <mergeCell ref="H24:I24"/>
    <mergeCell ref="F25:G25"/>
    <mergeCell ref="H25:I25"/>
    <mergeCell ref="F20:G20"/>
    <mergeCell ref="H20:I20"/>
    <mergeCell ref="F21:G21"/>
    <mergeCell ref="H21:I21"/>
    <mergeCell ref="F22:G22"/>
    <mergeCell ref="H22:I22"/>
    <mergeCell ref="F17:G17"/>
    <mergeCell ref="H17:I17"/>
    <mergeCell ref="F18:G18"/>
    <mergeCell ref="H18:I18"/>
    <mergeCell ref="F19:G19"/>
    <mergeCell ref="H19:I19"/>
    <mergeCell ref="F14:G14"/>
    <mergeCell ref="H14:I14"/>
    <mergeCell ref="F15:G15"/>
    <mergeCell ref="H15:I15"/>
    <mergeCell ref="F16:G16"/>
    <mergeCell ref="H16:I16"/>
    <mergeCell ref="F11:G11"/>
    <mergeCell ref="H11:I11"/>
    <mergeCell ref="F12:G12"/>
    <mergeCell ref="H12:I12"/>
    <mergeCell ref="F13:G13"/>
    <mergeCell ref="H13:I13"/>
    <mergeCell ref="B1:F3"/>
    <mergeCell ref="H2:M2"/>
    <mergeCell ref="B5:M5"/>
    <mergeCell ref="B7:D8"/>
    <mergeCell ref="G8:H8"/>
    <mergeCell ref="B10:E10"/>
    <mergeCell ref="F10:G10"/>
    <mergeCell ref="H10:L10"/>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278D9-A1E9-4190-A7CE-EA5FD7F6C2D3}">
  <dimension ref="A1:A3"/>
  <sheetViews>
    <sheetView view="pageBreakPreview" zoomScale="60" zoomScaleNormal="100" workbookViewId="0"/>
  </sheetViews>
  <sheetFormatPr defaultRowHeight="12.75" x14ac:dyDescent="0.2"/>
  <cols>
    <col min="1" max="1" width="143.85546875" customWidth="1"/>
    <col min="2" max="2" width="18.85546875" customWidth="1"/>
  </cols>
  <sheetData>
    <row r="1" s="1" customFormat="1" ht="409.6" customHeight="1" x14ac:dyDescent="0.15"/>
    <row r="2" s="1" customFormat="1" ht="67.150000000000006" customHeight="1" x14ac:dyDescent="0.15"/>
    <row r="3" s="1" customFormat="1" ht="28.7" customHeight="1" x14ac:dyDescent="0.15"/>
  </sheetData>
  <pageMargins left="0.7" right="0.7" top="0.75" bottom="0.75" header="0.3" footer="0.3"/>
  <pageSetup paperSize="9" scale="82" orientation="landscape" r:id="rId1"/>
  <headerFooter alignWithMargins="0">
    <oddFooter>&amp;R&amp;1#&amp;"Calibri"&amp;10&amp;K0000FFClassification :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3A945-C423-47EA-916C-7C9A3A8088E3}">
  <sheetPr>
    <tabColor theme="4" tint="-0.499984740745262"/>
  </sheetPr>
  <dimension ref="A1:J112"/>
  <sheetViews>
    <sheetView view="pageBreakPreview" topLeftCell="A4" zoomScale="60" zoomScaleNormal="70" workbookViewId="0">
      <selection activeCell="C95" sqref="C95"/>
    </sheetView>
  </sheetViews>
  <sheetFormatPr defaultRowHeight="15" x14ac:dyDescent="0.2"/>
  <cols>
    <col min="1" max="1" width="13.28515625" style="163" customWidth="1"/>
    <col min="2" max="2" width="60.5703125" style="163" bestFit="1" customWidth="1"/>
    <col min="3" max="3" width="43" style="163" customWidth="1"/>
    <col min="4" max="7" width="41" style="163" customWidth="1"/>
    <col min="8" max="8" width="7.28515625" style="163" customWidth="1"/>
    <col min="9" max="9" width="92" style="163" customWidth="1"/>
    <col min="10" max="10" width="47.7109375" style="163" customWidth="1"/>
    <col min="11" max="16384" width="9.140625" style="158"/>
  </cols>
  <sheetData>
    <row r="1" spans="1:10" x14ac:dyDescent="0.2">
      <c r="A1" s="258" t="s">
        <v>1950</v>
      </c>
      <c r="B1" s="258"/>
    </row>
    <row r="2" spans="1:10" ht="31.5" x14ac:dyDescent="0.2">
      <c r="A2" s="155" t="s">
        <v>1951</v>
      </c>
      <c r="B2" s="155"/>
      <c r="C2" s="156"/>
      <c r="D2" s="156"/>
      <c r="E2" s="156"/>
      <c r="F2" s="157" t="s">
        <v>1392</v>
      </c>
      <c r="G2" s="201"/>
      <c r="H2" s="156"/>
      <c r="I2" s="155"/>
      <c r="J2" s="156"/>
    </row>
    <row r="3" spans="1:10" ht="15.75" thickBot="1" x14ac:dyDescent="0.25">
      <c r="A3" s="156"/>
      <c r="B3" s="159"/>
      <c r="C3" s="159"/>
      <c r="D3" s="156"/>
      <c r="E3" s="156"/>
      <c r="F3" s="156"/>
      <c r="G3" s="156"/>
      <c r="H3" s="156"/>
    </row>
    <row r="4" spans="1:10" ht="19.5" thickBot="1" x14ac:dyDescent="0.25">
      <c r="A4" s="160"/>
      <c r="B4" s="161" t="s">
        <v>0</v>
      </c>
      <c r="C4" s="162" t="s">
        <v>1393</v>
      </c>
      <c r="D4" s="160"/>
      <c r="E4" s="160"/>
      <c r="F4" s="156"/>
      <c r="G4" s="156"/>
      <c r="H4" s="156"/>
      <c r="I4" s="171" t="s">
        <v>1952</v>
      </c>
      <c r="J4" s="255" t="s">
        <v>1930</v>
      </c>
    </row>
    <row r="5" spans="1:10" ht="15.75" thickBot="1" x14ac:dyDescent="0.25">
      <c r="H5" s="156"/>
      <c r="I5" s="259" t="s">
        <v>1932</v>
      </c>
      <c r="J5" s="163" t="s">
        <v>48</v>
      </c>
    </row>
    <row r="6" spans="1:10" ht="18.75" x14ac:dyDescent="0.2">
      <c r="A6" s="164"/>
      <c r="B6" s="165" t="s">
        <v>1953</v>
      </c>
      <c r="C6" s="164"/>
      <c r="E6" s="166"/>
      <c r="F6" s="166"/>
      <c r="G6" s="166"/>
      <c r="H6" s="156"/>
      <c r="I6" s="259" t="s">
        <v>1934</v>
      </c>
      <c r="J6" s="163" t="s">
        <v>1935</v>
      </c>
    </row>
    <row r="7" spans="1:10" x14ac:dyDescent="0.2">
      <c r="B7" s="167" t="s">
        <v>1954</v>
      </c>
      <c r="H7" s="156"/>
      <c r="I7" s="259" t="s">
        <v>1937</v>
      </c>
      <c r="J7" s="163" t="s">
        <v>1938</v>
      </c>
    </row>
    <row r="8" spans="1:10" x14ac:dyDescent="0.2">
      <c r="B8" s="167" t="s">
        <v>784</v>
      </c>
      <c r="H8" s="156"/>
      <c r="I8" s="259" t="s">
        <v>1955</v>
      </c>
      <c r="J8" s="163" t="s">
        <v>1956</v>
      </c>
    </row>
    <row r="9" spans="1:10" ht="15.75" thickBot="1" x14ac:dyDescent="0.25">
      <c r="B9" s="169" t="s">
        <v>785</v>
      </c>
      <c r="H9" s="156"/>
    </row>
    <row r="10" spans="1:10" x14ac:dyDescent="0.2">
      <c r="B10" s="170"/>
      <c r="H10" s="156"/>
      <c r="I10" s="260" t="s">
        <v>1957</v>
      </c>
    </row>
    <row r="11" spans="1:10" x14ac:dyDescent="0.2">
      <c r="B11" s="170"/>
      <c r="H11" s="156"/>
      <c r="I11" s="260" t="s">
        <v>1958</v>
      </c>
    </row>
    <row r="12" spans="1:10" ht="37.5" x14ac:dyDescent="0.2">
      <c r="A12" s="171" t="s">
        <v>6</v>
      </c>
      <c r="B12" s="171" t="s">
        <v>783</v>
      </c>
      <c r="C12" s="172"/>
      <c r="D12" s="172"/>
      <c r="E12" s="172"/>
      <c r="F12" s="172"/>
      <c r="G12" s="172"/>
      <c r="H12" s="156"/>
    </row>
    <row r="13" spans="1:10" x14ac:dyDescent="0.2">
      <c r="A13" s="180"/>
      <c r="B13" s="181" t="s">
        <v>786</v>
      </c>
      <c r="C13" s="180" t="s">
        <v>787</v>
      </c>
      <c r="D13" s="180" t="s">
        <v>788</v>
      </c>
      <c r="E13" s="182"/>
      <c r="F13" s="183"/>
      <c r="G13" s="183"/>
      <c r="H13" s="156"/>
    </row>
    <row r="14" spans="1:10" x14ac:dyDescent="0.2">
      <c r="A14" s="163" t="s">
        <v>789</v>
      </c>
      <c r="B14" s="178" t="s">
        <v>790</v>
      </c>
      <c r="C14" s="261"/>
      <c r="D14" s="261"/>
      <c r="E14" s="166"/>
      <c r="F14" s="166"/>
      <c r="G14" s="166"/>
      <c r="H14" s="156"/>
    </row>
    <row r="15" spans="1:10" x14ac:dyDescent="0.2">
      <c r="A15" s="163" t="s">
        <v>791</v>
      </c>
      <c r="B15" s="178" t="s">
        <v>792</v>
      </c>
      <c r="C15" s="163" t="s">
        <v>793</v>
      </c>
      <c r="D15" s="163" t="s">
        <v>794</v>
      </c>
      <c r="E15" s="166"/>
      <c r="F15" s="166"/>
      <c r="G15" s="166"/>
      <c r="H15" s="156"/>
    </row>
    <row r="16" spans="1:10" x14ac:dyDescent="0.2">
      <c r="A16" s="163" t="s">
        <v>795</v>
      </c>
      <c r="B16" s="178" t="s">
        <v>796</v>
      </c>
      <c r="E16" s="166"/>
      <c r="F16" s="166"/>
      <c r="G16" s="166"/>
      <c r="H16" s="156"/>
    </row>
    <row r="17" spans="1:8" x14ac:dyDescent="0.2">
      <c r="A17" s="163" t="s">
        <v>797</v>
      </c>
      <c r="B17" s="178" t="s">
        <v>798</v>
      </c>
      <c r="E17" s="166"/>
      <c r="F17" s="166"/>
      <c r="G17" s="166"/>
      <c r="H17" s="156"/>
    </row>
    <row r="18" spans="1:8" x14ac:dyDescent="0.2">
      <c r="A18" s="163" t="s">
        <v>799</v>
      </c>
      <c r="B18" s="178" t="s">
        <v>800</v>
      </c>
      <c r="E18" s="166"/>
      <c r="F18" s="166"/>
      <c r="G18" s="166"/>
      <c r="H18" s="156"/>
    </row>
    <row r="19" spans="1:8" x14ac:dyDescent="0.2">
      <c r="A19" s="163" t="s">
        <v>801</v>
      </c>
      <c r="B19" s="178" t="s">
        <v>802</v>
      </c>
      <c r="E19" s="166"/>
      <c r="F19" s="166"/>
      <c r="G19" s="166"/>
      <c r="H19" s="156"/>
    </row>
    <row r="20" spans="1:8" x14ac:dyDescent="0.2">
      <c r="A20" s="163" t="s">
        <v>803</v>
      </c>
      <c r="B20" s="178" t="s">
        <v>804</v>
      </c>
      <c r="E20" s="166"/>
      <c r="F20" s="166"/>
      <c r="G20" s="166"/>
      <c r="H20" s="156"/>
    </row>
    <row r="21" spans="1:8" x14ac:dyDescent="0.2">
      <c r="A21" s="163" t="s">
        <v>805</v>
      </c>
      <c r="B21" s="178" t="s">
        <v>806</v>
      </c>
      <c r="E21" s="166"/>
      <c r="F21" s="166"/>
      <c r="G21" s="166"/>
      <c r="H21" s="156"/>
    </row>
    <row r="22" spans="1:8" x14ac:dyDescent="0.2">
      <c r="A22" s="163" t="s">
        <v>807</v>
      </c>
      <c r="B22" s="178" t="s">
        <v>808</v>
      </c>
      <c r="E22" s="166"/>
      <c r="F22" s="166"/>
      <c r="G22" s="166"/>
      <c r="H22" s="156"/>
    </row>
    <row r="23" spans="1:8" ht="30" x14ac:dyDescent="0.2">
      <c r="A23" s="163" t="s">
        <v>809</v>
      </c>
      <c r="B23" s="178" t="s">
        <v>810</v>
      </c>
      <c r="C23" s="163" t="s">
        <v>811</v>
      </c>
      <c r="E23" s="166"/>
      <c r="F23" s="166"/>
      <c r="G23" s="166"/>
      <c r="H23" s="156"/>
    </row>
    <row r="24" spans="1:8" x14ac:dyDescent="0.2">
      <c r="A24" s="163" t="s">
        <v>812</v>
      </c>
      <c r="B24" s="178" t="s">
        <v>813</v>
      </c>
      <c r="C24" s="163" t="s">
        <v>814</v>
      </c>
      <c r="E24" s="166"/>
      <c r="F24" s="166"/>
      <c r="G24" s="166"/>
      <c r="H24" s="156"/>
    </row>
    <row r="25" spans="1:8" x14ac:dyDescent="0.2">
      <c r="A25" s="163" t="s">
        <v>815</v>
      </c>
      <c r="B25" s="176" t="s">
        <v>1959</v>
      </c>
      <c r="E25" s="166"/>
      <c r="F25" s="166"/>
      <c r="G25" s="166"/>
      <c r="H25" s="156"/>
    </row>
    <row r="26" spans="1:8" x14ac:dyDescent="0.2">
      <c r="A26" s="163" t="s">
        <v>816</v>
      </c>
      <c r="B26" s="176"/>
      <c r="E26" s="166"/>
      <c r="F26" s="166"/>
      <c r="G26" s="166"/>
      <c r="H26" s="156"/>
    </row>
    <row r="27" spans="1:8" x14ac:dyDescent="0.2">
      <c r="A27" s="163" t="s">
        <v>817</v>
      </c>
      <c r="B27" s="176"/>
      <c r="E27" s="166"/>
      <c r="F27" s="166"/>
      <c r="G27" s="166"/>
      <c r="H27" s="156"/>
    </row>
    <row r="28" spans="1:8" x14ac:dyDescent="0.2">
      <c r="A28" s="163" t="s">
        <v>818</v>
      </c>
      <c r="B28" s="176"/>
      <c r="E28" s="166"/>
      <c r="F28" s="166"/>
      <c r="G28" s="166"/>
      <c r="H28" s="156"/>
    </row>
    <row r="29" spans="1:8" x14ac:dyDescent="0.2">
      <c r="A29" s="163" t="s">
        <v>819</v>
      </c>
      <c r="B29" s="176"/>
      <c r="E29" s="166"/>
      <c r="F29" s="166"/>
      <c r="G29" s="166"/>
      <c r="H29" s="156"/>
    </row>
    <row r="30" spans="1:8" x14ac:dyDescent="0.2">
      <c r="A30" s="163" t="s">
        <v>820</v>
      </c>
      <c r="B30" s="176"/>
      <c r="E30" s="166"/>
      <c r="F30" s="166"/>
      <c r="G30" s="166"/>
      <c r="H30" s="156"/>
    </row>
    <row r="31" spans="1:8" x14ac:dyDescent="0.2">
      <c r="A31" s="163" t="s">
        <v>821</v>
      </c>
      <c r="B31" s="176"/>
      <c r="E31" s="166"/>
      <c r="F31" s="166"/>
      <c r="G31" s="166"/>
      <c r="H31" s="156"/>
    </row>
    <row r="32" spans="1:8" x14ac:dyDescent="0.2">
      <c r="A32" s="163" t="s">
        <v>822</v>
      </c>
      <c r="B32" s="176"/>
      <c r="E32" s="166"/>
      <c r="F32" s="166"/>
      <c r="G32" s="166"/>
      <c r="H32" s="156"/>
    </row>
    <row r="33" spans="1:8" ht="18.75" x14ac:dyDescent="0.2">
      <c r="A33" s="172"/>
      <c r="B33" s="171" t="s">
        <v>784</v>
      </c>
      <c r="C33" s="172"/>
      <c r="D33" s="172"/>
      <c r="E33" s="172"/>
      <c r="F33" s="172"/>
      <c r="G33" s="172"/>
      <c r="H33" s="156"/>
    </row>
    <row r="34" spans="1:8" x14ac:dyDescent="0.2">
      <c r="A34" s="180"/>
      <c r="B34" s="181" t="s">
        <v>823</v>
      </c>
      <c r="C34" s="180" t="s">
        <v>824</v>
      </c>
      <c r="D34" s="180" t="s">
        <v>788</v>
      </c>
      <c r="E34" s="180" t="s">
        <v>825</v>
      </c>
      <c r="F34" s="183"/>
      <c r="G34" s="183"/>
      <c r="H34" s="156"/>
    </row>
    <row r="35" spans="1:8" x14ac:dyDescent="0.2">
      <c r="A35" s="163" t="s">
        <v>826</v>
      </c>
      <c r="B35" s="261" t="s">
        <v>1960</v>
      </c>
      <c r="C35" s="261" t="s">
        <v>1961</v>
      </c>
      <c r="D35" s="261" t="s">
        <v>1962</v>
      </c>
      <c r="E35" s="261" t="s">
        <v>1963</v>
      </c>
      <c r="F35" s="262"/>
      <c r="G35" s="262"/>
      <c r="H35" s="156"/>
    </row>
    <row r="36" spans="1:8" x14ac:dyDescent="0.2">
      <c r="A36" s="163" t="s">
        <v>827</v>
      </c>
      <c r="B36" s="178" t="s">
        <v>1964</v>
      </c>
      <c r="C36" s="163" t="s">
        <v>1670</v>
      </c>
      <c r="D36" s="163" t="s">
        <v>1670</v>
      </c>
      <c r="E36" s="163" t="s">
        <v>1670</v>
      </c>
      <c r="H36" s="156"/>
    </row>
    <row r="37" spans="1:8" x14ac:dyDescent="0.2">
      <c r="A37" s="163" t="s">
        <v>828</v>
      </c>
      <c r="B37" s="178" t="s">
        <v>1965</v>
      </c>
      <c r="C37" s="163" t="s">
        <v>1670</v>
      </c>
      <c r="D37" s="163" t="s">
        <v>1670</v>
      </c>
      <c r="E37" s="163" t="s">
        <v>1670</v>
      </c>
      <c r="H37" s="156"/>
    </row>
    <row r="38" spans="1:8" x14ac:dyDescent="0.2">
      <c r="A38" s="163" t="s">
        <v>829</v>
      </c>
      <c r="B38" s="178" t="s">
        <v>1966</v>
      </c>
      <c r="C38" s="163" t="s">
        <v>1670</v>
      </c>
      <c r="D38" s="163" t="s">
        <v>1670</v>
      </c>
      <c r="E38" s="163" t="s">
        <v>1670</v>
      </c>
      <c r="H38" s="156"/>
    </row>
    <row r="39" spans="1:8" x14ac:dyDescent="0.2">
      <c r="A39" s="163" t="s">
        <v>830</v>
      </c>
      <c r="B39" s="178" t="s">
        <v>1967</v>
      </c>
      <c r="C39" s="163" t="s">
        <v>1670</v>
      </c>
      <c r="D39" s="163" t="s">
        <v>1670</v>
      </c>
      <c r="E39" s="163" t="s">
        <v>1670</v>
      </c>
      <c r="H39" s="156"/>
    </row>
    <row r="40" spans="1:8" x14ac:dyDescent="0.2">
      <c r="A40" s="163" t="s">
        <v>831</v>
      </c>
      <c r="B40" s="178" t="s">
        <v>1968</v>
      </c>
      <c r="C40" s="163" t="s">
        <v>1670</v>
      </c>
      <c r="D40" s="163" t="s">
        <v>1670</v>
      </c>
      <c r="E40" s="163" t="s">
        <v>1670</v>
      </c>
      <c r="H40" s="156"/>
    </row>
    <row r="41" spans="1:8" x14ac:dyDescent="0.2">
      <c r="A41" s="163" t="s">
        <v>832</v>
      </c>
      <c r="B41" s="178" t="s">
        <v>1969</v>
      </c>
      <c r="C41" s="163" t="s">
        <v>1670</v>
      </c>
      <c r="D41" s="163" t="s">
        <v>1670</v>
      </c>
      <c r="E41" s="163" t="s">
        <v>1670</v>
      </c>
      <c r="H41" s="156"/>
    </row>
    <row r="42" spans="1:8" x14ac:dyDescent="0.2">
      <c r="A42" s="163" t="s">
        <v>833</v>
      </c>
      <c r="B42" s="178" t="s">
        <v>1970</v>
      </c>
      <c r="C42" s="163" t="s">
        <v>1670</v>
      </c>
      <c r="D42" s="163" t="s">
        <v>1670</v>
      </c>
      <c r="E42" s="163" t="s">
        <v>1670</v>
      </c>
      <c r="H42" s="156"/>
    </row>
    <row r="43" spans="1:8" x14ac:dyDescent="0.2">
      <c r="A43" s="163" t="s">
        <v>834</v>
      </c>
      <c r="B43" s="178" t="s">
        <v>1971</v>
      </c>
      <c r="C43" s="163" t="s">
        <v>1670</v>
      </c>
      <c r="D43" s="163" t="s">
        <v>1670</v>
      </c>
      <c r="E43" s="163" t="s">
        <v>1670</v>
      </c>
      <c r="H43" s="156"/>
    </row>
    <row r="44" spans="1:8" x14ac:dyDescent="0.2">
      <c r="A44" s="163" t="s">
        <v>835</v>
      </c>
      <c r="B44" s="178" t="s">
        <v>1972</v>
      </c>
      <c r="C44" s="163" t="s">
        <v>1670</v>
      </c>
      <c r="D44" s="163" t="s">
        <v>1670</v>
      </c>
      <c r="E44" s="163" t="s">
        <v>1670</v>
      </c>
      <c r="H44" s="156"/>
    </row>
    <row r="45" spans="1:8" x14ac:dyDescent="0.2">
      <c r="A45" s="163" t="s">
        <v>836</v>
      </c>
      <c r="B45" s="178" t="s">
        <v>1973</v>
      </c>
      <c r="C45" s="163" t="s">
        <v>1670</v>
      </c>
      <c r="D45" s="163" t="s">
        <v>1670</v>
      </c>
      <c r="E45" s="163" t="s">
        <v>1670</v>
      </c>
      <c r="H45" s="156"/>
    </row>
    <row r="46" spans="1:8" x14ac:dyDescent="0.2">
      <c r="A46" s="163" t="s">
        <v>837</v>
      </c>
      <c r="B46" s="178" t="s">
        <v>1974</v>
      </c>
      <c r="C46" s="163" t="s">
        <v>1670</v>
      </c>
      <c r="D46" s="163" t="s">
        <v>1670</v>
      </c>
      <c r="E46" s="163" t="s">
        <v>1670</v>
      </c>
      <c r="H46" s="156"/>
    </row>
    <row r="47" spans="1:8" x14ac:dyDescent="0.2">
      <c r="A47" s="163" t="s">
        <v>838</v>
      </c>
      <c r="B47" s="178" t="s">
        <v>1975</v>
      </c>
      <c r="C47" s="163" t="s">
        <v>1670</v>
      </c>
      <c r="D47" s="163" t="s">
        <v>1670</v>
      </c>
      <c r="E47" s="163" t="s">
        <v>1670</v>
      </c>
      <c r="H47" s="156"/>
    </row>
    <row r="48" spans="1:8" x14ac:dyDescent="0.2">
      <c r="A48" s="163" t="s">
        <v>839</v>
      </c>
      <c r="B48" s="178" t="s">
        <v>1976</v>
      </c>
      <c r="C48" s="163" t="s">
        <v>1670</v>
      </c>
      <c r="D48" s="163" t="s">
        <v>1670</v>
      </c>
      <c r="E48" s="163" t="s">
        <v>1670</v>
      </c>
      <c r="H48" s="156"/>
    </row>
    <row r="49" spans="1:8" x14ac:dyDescent="0.2">
      <c r="A49" s="163" t="s">
        <v>840</v>
      </c>
      <c r="B49" s="178" t="s">
        <v>1977</v>
      </c>
      <c r="C49" s="163" t="s">
        <v>1670</v>
      </c>
      <c r="D49" s="163" t="s">
        <v>1670</v>
      </c>
      <c r="E49" s="163" t="s">
        <v>1670</v>
      </c>
      <c r="H49" s="156"/>
    </row>
    <row r="50" spans="1:8" x14ac:dyDescent="0.2">
      <c r="A50" s="163" t="s">
        <v>841</v>
      </c>
      <c r="B50" s="178" t="s">
        <v>1978</v>
      </c>
      <c r="C50" s="163" t="s">
        <v>1670</v>
      </c>
      <c r="D50" s="163" t="s">
        <v>1670</v>
      </c>
      <c r="E50" s="163" t="s">
        <v>1670</v>
      </c>
      <c r="H50" s="156"/>
    </row>
    <row r="51" spans="1:8" x14ac:dyDescent="0.2">
      <c r="A51" s="163" t="s">
        <v>842</v>
      </c>
      <c r="B51" s="178" t="s">
        <v>1979</v>
      </c>
      <c r="C51" s="163" t="s">
        <v>1670</v>
      </c>
      <c r="D51" s="163" t="s">
        <v>1670</v>
      </c>
      <c r="E51" s="163" t="s">
        <v>1670</v>
      </c>
      <c r="H51" s="156"/>
    </row>
    <row r="52" spans="1:8" x14ac:dyDescent="0.2">
      <c r="A52" s="163" t="s">
        <v>843</v>
      </c>
      <c r="B52" s="178" t="s">
        <v>1980</v>
      </c>
      <c r="C52" s="163" t="s">
        <v>1670</v>
      </c>
      <c r="D52" s="163" t="s">
        <v>1670</v>
      </c>
      <c r="E52" s="163" t="s">
        <v>1670</v>
      </c>
      <c r="H52" s="156"/>
    </row>
    <row r="53" spans="1:8" x14ac:dyDescent="0.2">
      <c r="A53" s="163" t="s">
        <v>844</v>
      </c>
      <c r="B53" s="178" t="s">
        <v>1981</v>
      </c>
      <c r="C53" s="163" t="s">
        <v>1670</v>
      </c>
      <c r="D53" s="163" t="s">
        <v>1670</v>
      </c>
      <c r="E53" s="163" t="s">
        <v>1670</v>
      </c>
      <c r="H53" s="156"/>
    </row>
    <row r="54" spans="1:8" x14ac:dyDescent="0.2">
      <c r="A54" s="163" t="s">
        <v>845</v>
      </c>
      <c r="B54" s="178" t="s">
        <v>1982</v>
      </c>
      <c r="C54" s="163" t="s">
        <v>1670</v>
      </c>
      <c r="D54" s="163" t="s">
        <v>1670</v>
      </c>
      <c r="E54" s="163" t="s">
        <v>1670</v>
      </c>
      <c r="H54" s="156"/>
    </row>
    <row r="55" spans="1:8" x14ac:dyDescent="0.2">
      <c r="A55" s="163" t="s">
        <v>846</v>
      </c>
      <c r="B55" s="178" t="s">
        <v>1983</v>
      </c>
      <c r="C55" s="163" t="s">
        <v>1670</v>
      </c>
      <c r="D55" s="163" t="s">
        <v>1670</v>
      </c>
      <c r="E55" s="163" t="s">
        <v>1670</v>
      </c>
      <c r="H55" s="156"/>
    </row>
    <row r="56" spans="1:8" x14ac:dyDescent="0.2">
      <c r="A56" s="163" t="s">
        <v>847</v>
      </c>
      <c r="B56" s="178" t="s">
        <v>1984</v>
      </c>
      <c r="C56" s="163" t="s">
        <v>1670</v>
      </c>
      <c r="D56" s="163" t="s">
        <v>1670</v>
      </c>
      <c r="E56" s="163" t="s">
        <v>1670</v>
      </c>
      <c r="H56" s="156"/>
    </row>
    <row r="57" spans="1:8" x14ac:dyDescent="0.2">
      <c r="A57" s="163" t="s">
        <v>848</v>
      </c>
      <c r="B57" s="178" t="s">
        <v>1985</v>
      </c>
      <c r="C57" s="163" t="s">
        <v>1670</v>
      </c>
      <c r="D57" s="163" t="s">
        <v>1670</v>
      </c>
      <c r="E57" s="163" t="s">
        <v>1670</v>
      </c>
      <c r="H57" s="156"/>
    </row>
    <row r="58" spans="1:8" x14ac:dyDescent="0.2">
      <c r="A58" s="163" t="s">
        <v>849</v>
      </c>
      <c r="B58" s="178" t="s">
        <v>1986</v>
      </c>
      <c r="C58" s="163" t="s">
        <v>1670</v>
      </c>
      <c r="D58" s="163" t="s">
        <v>1670</v>
      </c>
      <c r="E58" s="163" t="s">
        <v>1670</v>
      </c>
      <c r="H58" s="156"/>
    </row>
    <row r="59" spans="1:8" x14ac:dyDescent="0.2">
      <c r="A59" s="163" t="s">
        <v>850</v>
      </c>
      <c r="B59" s="178" t="s">
        <v>1987</v>
      </c>
      <c r="C59" s="163" t="s">
        <v>1670</v>
      </c>
      <c r="D59" s="163" t="s">
        <v>1670</v>
      </c>
      <c r="E59" s="163" t="s">
        <v>1670</v>
      </c>
      <c r="H59" s="156"/>
    </row>
    <row r="60" spans="1:8" x14ac:dyDescent="0.2">
      <c r="A60" s="163" t="s">
        <v>851</v>
      </c>
      <c r="B60" s="178"/>
      <c r="E60" s="178"/>
      <c r="F60" s="178"/>
      <c r="G60" s="178"/>
      <c r="H60" s="156"/>
    </row>
    <row r="61" spans="1:8" x14ac:dyDescent="0.2">
      <c r="A61" s="163" t="s">
        <v>852</v>
      </c>
      <c r="B61" s="178"/>
      <c r="E61" s="178"/>
      <c r="F61" s="178"/>
      <c r="G61" s="178"/>
      <c r="H61" s="156"/>
    </row>
    <row r="62" spans="1:8" x14ac:dyDescent="0.2">
      <c r="A62" s="163" t="s">
        <v>853</v>
      </c>
      <c r="B62" s="178"/>
      <c r="E62" s="178"/>
      <c r="F62" s="178"/>
      <c r="G62" s="178"/>
      <c r="H62" s="156"/>
    </row>
    <row r="63" spans="1:8" x14ac:dyDescent="0.2">
      <c r="A63" s="163" t="s">
        <v>854</v>
      </c>
      <c r="B63" s="178"/>
      <c r="E63" s="178"/>
      <c r="F63" s="178"/>
      <c r="G63" s="178"/>
      <c r="H63" s="156"/>
    </row>
    <row r="64" spans="1:8" x14ac:dyDescent="0.2">
      <c r="A64" s="163" t="s">
        <v>855</v>
      </c>
      <c r="B64" s="178"/>
      <c r="E64" s="178"/>
      <c r="F64" s="178"/>
      <c r="G64" s="178"/>
      <c r="H64" s="156"/>
    </row>
    <row r="65" spans="1:10" x14ac:dyDescent="0.2">
      <c r="A65" s="163" t="s">
        <v>856</v>
      </c>
      <c r="B65" s="178"/>
      <c r="E65" s="178"/>
      <c r="F65" s="178"/>
      <c r="G65" s="178"/>
      <c r="H65" s="156"/>
    </row>
    <row r="66" spans="1:10" x14ac:dyDescent="0.2">
      <c r="A66" s="163" t="s">
        <v>857</v>
      </c>
      <c r="B66" s="178"/>
      <c r="E66" s="178"/>
      <c r="F66" s="178"/>
      <c r="G66" s="178"/>
      <c r="H66" s="156"/>
    </row>
    <row r="67" spans="1:10" x14ac:dyDescent="0.2">
      <c r="A67" s="163" t="s">
        <v>858</v>
      </c>
      <c r="B67" s="178"/>
      <c r="E67" s="178"/>
      <c r="F67" s="178"/>
      <c r="G67" s="178"/>
      <c r="H67" s="156"/>
    </row>
    <row r="68" spans="1:10" x14ac:dyDescent="0.2">
      <c r="A68" s="163" t="s">
        <v>859</v>
      </c>
      <c r="B68" s="178"/>
      <c r="E68" s="178"/>
      <c r="F68" s="178"/>
      <c r="G68" s="178"/>
      <c r="H68" s="156"/>
    </row>
    <row r="69" spans="1:10" x14ac:dyDescent="0.2">
      <c r="A69" s="163" t="s">
        <v>860</v>
      </c>
      <c r="B69" s="178"/>
      <c r="E69" s="178"/>
      <c r="F69" s="178"/>
      <c r="G69" s="178"/>
      <c r="H69" s="156"/>
    </row>
    <row r="70" spans="1:10" x14ac:dyDescent="0.2">
      <c r="A70" s="163" t="s">
        <v>861</v>
      </c>
      <c r="B70" s="178"/>
      <c r="E70" s="178"/>
      <c r="F70" s="178"/>
      <c r="G70" s="178"/>
      <c r="H70" s="156"/>
    </row>
    <row r="71" spans="1:10" x14ac:dyDescent="0.2">
      <c r="A71" s="163" t="s">
        <v>862</v>
      </c>
      <c r="B71" s="178"/>
      <c r="E71" s="178"/>
      <c r="F71" s="178"/>
      <c r="G71" s="178"/>
      <c r="H71" s="156"/>
    </row>
    <row r="72" spans="1:10" x14ac:dyDescent="0.2">
      <c r="A72" s="163" t="s">
        <v>863</v>
      </c>
      <c r="B72" s="178"/>
      <c r="E72" s="178"/>
      <c r="F72" s="178"/>
      <c r="G72" s="178"/>
      <c r="H72" s="156"/>
    </row>
    <row r="73" spans="1:10" ht="37.5" x14ac:dyDescent="0.2">
      <c r="A73" s="172"/>
      <c r="B73" s="171" t="s">
        <v>785</v>
      </c>
      <c r="C73" s="172"/>
      <c r="D73" s="172"/>
      <c r="E73" s="172"/>
      <c r="F73" s="172"/>
      <c r="G73" s="172"/>
      <c r="H73" s="156"/>
    </row>
    <row r="74" spans="1:10" x14ac:dyDescent="0.2">
      <c r="A74" s="180"/>
      <c r="B74" s="181" t="s">
        <v>864</v>
      </c>
      <c r="C74" s="180" t="s">
        <v>865</v>
      </c>
      <c r="D74" s="180"/>
      <c r="E74" s="183"/>
      <c r="F74" s="183"/>
      <c r="G74" s="183"/>
      <c r="H74" s="186"/>
      <c r="I74" s="186"/>
      <c r="J74" s="186"/>
    </row>
    <row r="75" spans="1:10" x14ac:dyDescent="0.2">
      <c r="A75" s="163" t="s">
        <v>866</v>
      </c>
      <c r="B75" s="163" t="s">
        <v>867</v>
      </c>
      <c r="C75" s="263">
        <v>46.881567409671298</v>
      </c>
      <c r="H75" s="156"/>
    </row>
    <row r="76" spans="1:10" x14ac:dyDescent="0.2">
      <c r="A76" s="163" t="s">
        <v>868</v>
      </c>
      <c r="B76" s="163" t="s">
        <v>1988</v>
      </c>
      <c r="C76" s="263">
        <v>179.040947280881</v>
      </c>
      <c r="H76" s="156"/>
    </row>
    <row r="77" spans="1:10" x14ac:dyDescent="0.2">
      <c r="A77" s="163" t="s">
        <v>869</v>
      </c>
      <c r="H77" s="156"/>
    </row>
    <row r="78" spans="1:10" x14ac:dyDescent="0.2">
      <c r="A78" s="163" t="s">
        <v>870</v>
      </c>
      <c r="H78" s="156"/>
    </row>
    <row r="79" spans="1:10" x14ac:dyDescent="0.2">
      <c r="A79" s="163" t="s">
        <v>871</v>
      </c>
      <c r="H79" s="156"/>
    </row>
    <row r="80" spans="1:10" x14ac:dyDescent="0.2">
      <c r="A80" s="163" t="s">
        <v>872</v>
      </c>
      <c r="H80" s="156"/>
    </row>
    <row r="81" spans="1:8" x14ac:dyDescent="0.2">
      <c r="A81" s="180"/>
      <c r="B81" s="181" t="s">
        <v>873</v>
      </c>
      <c r="C81" s="180" t="s">
        <v>464</v>
      </c>
      <c r="D81" s="180" t="s">
        <v>465</v>
      </c>
      <c r="E81" s="183" t="s">
        <v>874</v>
      </c>
      <c r="F81" s="183" t="s">
        <v>875</v>
      </c>
      <c r="G81" s="183" t="s">
        <v>876</v>
      </c>
      <c r="H81" s="156"/>
    </row>
    <row r="82" spans="1:8" x14ac:dyDescent="0.2">
      <c r="A82" s="163" t="s">
        <v>877</v>
      </c>
      <c r="B82" s="163" t="s">
        <v>1989</v>
      </c>
      <c r="C82" s="235">
        <v>1.21461917913481E-3</v>
      </c>
      <c r="G82" s="235">
        <v>1.21461917913481E-3</v>
      </c>
      <c r="H82" s="156"/>
    </row>
    <row r="83" spans="1:8" x14ac:dyDescent="0.2">
      <c r="A83" s="163" t="s">
        <v>878</v>
      </c>
      <c r="B83" s="163" t="s">
        <v>879</v>
      </c>
      <c r="C83" s="235">
        <v>6.0091804273684901E-5</v>
      </c>
      <c r="G83" s="235">
        <v>6.0091804273684901E-5</v>
      </c>
      <c r="H83" s="156"/>
    </row>
    <row r="84" spans="1:8" x14ac:dyDescent="0.2">
      <c r="A84" s="163" t="s">
        <v>880</v>
      </c>
      <c r="B84" s="163" t="s">
        <v>881</v>
      </c>
      <c r="C84" s="235">
        <v>2.8841143330343401E-4</v>
      </c>
      <c r="G84" s="235">
        <v>2.8841143330343401E-4</v>
      </c>
      <c r="H84" s="156"/>
    </row>
    <row r="85" spans="1:8" x14ac:dyDescent="0.2">
      <c r="A85" s="163" t="s">
        <v>882</v>
      </c>
      <c r="B85" s="163" t="s">
        <v>883</v>
      </c>
      <c r="C85" s="235">
        <v>2.0598860905771799E-4</v>
      </c>
      <c r="G85" s="235">
        <v>2.0598860905771799E-4</v>
      </c>
      <c r="H85" s="156"/>
    </row>
    <row r="86" spans="1:8" x14ac:dyDescent="0.2">
      <c r="A86" s="163" t="s">
        <v>884</v>
      </c>
      <c r="B86" s="163" t="s">
        <v>885</v>
      </c>
      <c r="C86" s="235"/>
      <c r="G86" s="235"/>
      <c r="H86" s="156"/>
    </row>
    <row r="87" spans="1:8" x14ac:dyDescent="0.2">
      <c r="A87" s="163" t="s">
        <v>886</v>
      </c>
      <c r="H87" s="156"/>
    </row>
    <row r="88" spans="1:8" x14ac:dyDescent="0.2">
      <c r="A88" s="163" t="s">
        <v>887</v>
      </c>
      <c r="H88" s="156"/>
    </row>
    <row r="89" spans="1:8" x14ac:dyDescent="0.2">
      <c r="A89" s="163" t="s">
        <v>888</v>
      </c>
      <c r="H89" s="156"/>
    </row>
    <row r="90" spans="1:8" x14ac:dyDescent="0.2">
      <c r="A90" s="163" t="s">
        <v>889</v>
      </c>
      <c r="H90" s="156"/>
    </row>
    <row r="91" spans="1:8" x14ac:dyDescent="0.2">
      <c r="H91" s="156"/>
    </row>
    <row r="92" spans="1:8" x14ac:dyDescent="0.2">
      <c r="H92" s="156"/>
    </row>
    <row r="93" spans="1:8" x14ac:dyDescent="0.2">
      <c r="H93" s="156"/>
    </row>
    <row r="94" spans="1:8" x14ac:dyDescent="0.2">
      <c r="H94" s="156"/>
    </row>
    <row r="95" spans="1:8" x14ac:dyDescent="0.2">
      <c r="H95" s="156"/>
    </row>
    <row r="96" spans="1:8" x14ac:dyDescent="0.2">
      <c r="H96" s="156"/>
    </row>
    <row r="97" spans="8:8" x14ac:dyDescent="0.2">
      <c r="H97" s="156"/>
    </row>
    <row r="98" spans="8:8" x14ac:dyDescent="0.2">
      <c r="H98" s="156"/>
    </row>
    <row r="99" spans="8:8" x14ac:dyDescent="0.2">
      <c r="H99" s="156"/>
    </row>
    <row r="100" spans="8:8" x14ac:dyDescent="0.2">
      <c r="H100" s="156"/>
    </row>
    <row r="101" spans="8:8" x14ac:dyDescent="0.2">
      <c r="H101" s="156"/>
    </row>
    <row r="102" spans="8:8" x14ac:dyDescent="0.2">
      <c r="H102" s="156"/>
    </row>
    <row r="103" spans="8:8" x14ac:dyDescent="0.2">
      <c r="H103" s="156"/>
    </row>
    <row r="104" spans="8:8" x14ac:dyDescent="0.2">
      <c r="H104" s="156"/>
    </row>
    <row r="105" spans="8:8" x14ac:dyDescent="0.2">
      <c r="H105" s="156"/>
    </row>
    <row r="106" spans="8:8" x14ac:dyDescent="0.2">
      <c r="H106" s="156"/>
    </row>
    <row r="107" spans="8:8" x14ac:dyDescent="0.2">
      <c r="H107" s="156"/>
    </row>
    <row r="108" spans="8:8" x14ac:dyDescent="0.2">
      <c r="H108" s="156"/>
    </row>
    <row r="109" spans="8:8" x14ac:dyDescent="0.2">
      <c r="H109" s="156"/>
    </row>
    <row r="110" spans="8:8" x14ac:dyDescent="0.2">
      <c r="H110" s="156"/>
    </row>
    <row r="111" spans="8:8" x14ac:dyDescent="0.2">
      <c r="H111" s="156"/>
    </row>
    <row r="112" spans="8:8" x14ac:dyDescent="0.2">
      <c r="H112" s="156"/>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287D5252-1394-47FE-971B-AA3B727E77BC}"/>
    <hyperlink ref="B7" location="'E. Optional ECB-ECAIs data'!B12" display="1. Additional information on the programme" xr:uid="{FF019F37-99A1-4803-9040-CE4B978F2EBB}"/>
    <hyperlink ref="B9" location="'E. Optional ECB-ECAIs data'!B73" display="3.  Additional information on the asset distribution" xr:uid="{1C814BD0-2E6B-4FFF-BA02-79959B6257AE}"/>
  </hyperlinks>
  <pageMargins left="0.7" right="0.7" top="0.75" bottom="0.75" header="0.3" footer="0.3"/>
  <pageSetup scale="21" orientation="portrait" r:id="rId1"/>
  <headerFooter>
    <oddFooter>&amp;R&amp;1#&amp;"Calibri"&amp;10&amp;K0000FFClassification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7</vt:i4>
      </vt:variant>
    </vt:vector>
  </HeadingPairs>
  <TitlesOfParts>
    <vt:vector size="23"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2022-05-06T12:48:24Z</dcterms:created>
  <dcterms:modified xsi:type="dcterms:W3CDTF">2022-05-09T16:22:19Z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2e1ed0-4700-41e0-aec3-61ed249f3333_Enabled">
    <vt:lpwstr>true</vt:lpwstr>
  </property>
  <property fmtid="{D5CDD505-2E9C-101B-9397-08002B2CF9AE}" pid="3" name="MSIP_Label_812e1ed0-4700-41e0-aec3-61ed249f3333_SetDate">
    <vt:lpwstr>2022-05-09T16:22:15Z</vt:lpwstr>
  </property>
  <property fmtid="{D5CDD505-2E9C-101B-9397-08002B2CF9AE}" pid="4" name="MSIP_Label_812e1ed0-4700-41e0-aec3-61ed249f3333_Method">
    <vt:lpwstr>Standard</vt:lpwstr>
  </property>
  <property fmtid="{D5CDD505-2E9C-101B-9397-08002B2CF9AE}" pid="5" name="MSIP_Label_812e1ed0-4700-41e0-aec3-61ed249f3333_Name">
    <vt:lpwstr>Internal - Standard</vt:lpwstr>
  </property>
  <property fmtid="{D5CDD505-2E9C-101B-9397-08002B2CF9AE}" pid="6" name="MSIP_Label_812e1ed0-4700-41e0-aec3-61ed249f3333_SiteId">
    <vt:lpwstr>614f9c25-bffa-42c7-86d8-964101f55fa2</vt:lpwstr>
  </property>
  <property fmtid="{D5CDD505-2E9C-101B-9397-08002B2CF9AE}" pid="7" name="MSIP_Label_812e1ed0-4700-41e0-aec3-61ed249f3333_ActionId">
    <vt:lpwstr>8cbf6c10-80e4-4dd0-aaf2-ae6360156513</vt:lpwstr>
  </property>
  <property fmtid="{D5CDD505-2E9C-101B-9397-08002B2CF9AE}" pid="8" name="MSIP_Label_812e1ed0-4700-41e0-aec3-61ed249f3333_ContentBits">
    <vt:lpwstr>2</vt:lpwstr>
  </property>
</Properties>
</file>