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9\"/>
    </mc:Choice>
  </mc:AlternateContent>
  <xr:revisionPtr revIDLastSave="0" documentId="13_ncr:1_{540EC75C-0013-44DD-9C07-4968D1626185}" xr6:coauthVersionLast="47" xr6:coauthVersionMax="47" xr10:uidLastSave="{00000000-0000-0000-0000-000000000000}"/>
  <bookViews>
    <workbookView xWindow="-110" yWindow="-110" windowWidth="19420" windowHeight="10420" firstSheet="1" activeTab="1"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Graphs'!$A$1:$H$47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G576" i="17" s="1"/>
  <c r="C577" i="17"/>
  <c r="G575" i="17"/>
  <c r="F575" i="17"/>
  <c r="G573" i="17"/>
  <c r="F573" i="17"/>
  <c r="D570" i="17"/>
  <c r="G569" i="17" s="1"/>
  <c r="C570" i="17"/>
  <c r="G568" i="17"/>
  <c r="G566" i="17"/>
  <c r="F566" i="17"/>
  <c r="G564" i="17"/>
  <c r="G562" i="17"/>
  <c r="F562" i="17"/>
  <c r="G560" i="17"/>
  <c r="D555" i="17"/>
  <c r="G554" i="17" s="1"/>
  <c r="C555" i="17"/>
  <c r="G553" i="17"/>
  <c r="G551" i="17"/>
  <c r="F551" i="17"/>
  <c r="G549" i="17"/>
  <c r="G547" i="17"/>
  <c r="F547" i="17"/>
  <c r="G545" i="17"/>
  <c r="G543" i="17"/>
  <c r="F543" i="17"/>
  <c r="G541" i="17"/>
  <c r="G539" i="17"/>
  <c r="F539" i="17"/>
  <c r="G537" i="17"/>
  <c r="D532" i="17"/>
  <c r="C532" i="17"/>
  <c r="G528" i="17"/>
  <c r="G524" i="17"/>
  <c r="G520" i="17"/>
  <c r="F520" i="17"/>
  <c r="G516" i="17"/>
  <c r="F516"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C440" i="17"/>
  <c r="G436" i="17"/>
  <c r="G432" i="17"/>
  <c r="G428" i="17"/>
  <c r="G424" i="17"/>
  <c r="F424" i="17"/>
  <c r="G420" i="17"/>
  <c r="F420" i="17"/>
  <c r="G416" i="17"/>
  <c r="F416" i="17"/>
  <c r="D381" i="17"/>
  <c r="C381" i="17"/>
  <c r="G379" i="17"/>
  <c r="F379" i="17"/>
  <c r="G377" i="17"/>
  <c r="F377" i="17"/>
  <c r="G375" i="17"/>
  <c r="F375" i="17"/>
  <c r="G373" i="17"/>
  <c r="F373" i="17"/>
  <c r="G371" i="17"/>
  <c r="F371" i="17"/>
  <c r="G369" i="17"/>
  <c r="F369" i="17"/>
  <c r="G367" i="17"/>
  <c r="F367" i="17"/>
  <c r="G365" i="17"/>
  <c r="F365" i="17"/>
  <c r="G363" i="17"/>
  <c r="F363" i="17"/>
  <c r="D360" i="17"/>
  <c r="C360" i="17"/>
  <c r="G358" i="17"/>
  <c r="F358" i="17"/>
  <c r="G356" i="17"/>
  <c r="F356" i="17"/>
  <c r="D353" i="17"/>
  <c r="C353" i="17"/>
  <c r="G349" i="17"/>
  <c r="F349" i="17"/>
  <c r="G346" i="17"/>
  <c r="F346" i="17"/>
  <c r="D343" i="17"/>
  <c r="G342" i="17" s="1"/>
  <c r="C343" i="17"/>
  <c r="F342" i="17" s="1"/>
  <c r="G341" i="17"/>
  <c r="F341" i="17"/>
  <c r="G339" i="17"/>
  <c r="F339" i="17"/>
  <c r="G337" i="17"/>
  <c r="F337" i="17"/>
  <c r="G335" i="17"/>
  <c r="F335" i="17"/>
  <c r="G333" i="17"/>
  <c r="F333"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F305" i="17" s="1"/>
  <c r="G287" i="17"/>
  <c r="F287" i="17"/>
  <c r="G255" i="17"/>
  <c r="F255" i="17"/>
  <c r="G253" i="17"/>
  <c r="F253" i="17"/>
  <c r="G251" i="17"/>
  <c r="F251" i="17"/>
  <c r="D249" i="17"/>
  <c r="G254" i="17" s="1"/>
  <c r="C249" i="17"/>
  <c r="F254" i="17" s="1"/>
  <c r="G248" i="17"/>
  <c r="F248" i="17"/>
  <c r="G247" i="17"/>
  <c r="F247" i="17"/>
  <c r="G246" i="17"/>
  <c r="F246" i="17"/>
  <c r="G245" i="17"/>
  <c r="F245" i="17"/>
  <c r="G244" i="17"/>
  <c r="F244" i="17"/>
  <c r="G243" i="17"/>
  <c r="F243" i="17"/>
  <c r="G242" i="17"/>
  <c r="G249" i="17" s="1"/>
  <c r="F242" i="17"/>
  <c r="F249" i="17" s="1"/>
  <c r="G241" i="17"/>
  <c r="F241" i="17"/>
  <c r="G233" i="17"/>
  <c r="F233" i="17"/>
  <c r="G231" i="17"/>
  <c r="F231" i="17"/>
  <c r="G229" i="17"/>
  <c r="F229" i="17"/>
  <c r="D227" i="17"/>
  <c r="G232" i="17" s="1"/>
  <c r="C227" i="17"/>
  <c r="F232" i="17" s="1"/>
  <c r="G226" i="17"/>
  <c r="F226" i="17"/>
  <c r="G225" i="17"/>
  <c r="F225" i="17"/>
  <c r="G224" i="17"/>
  <c r="F224" i="17"/>
  <c r="G223" i="17"/>
  <c r="F223" i="17"/>
  <c r="G222" i="17"/>
  <c r="F222" i="17"/>
  <c r="G221" i="17"/>
  <c r="F221" i="17"/>
  <c r="G220" i="17"/>
  <c r="G227" i="17" s="1"/>
  <c r="F220" i="17"/>
  <c r="F227" i="17" s="1"/>
  <c r="G219" i="17"/>
  <c r="F219" i="17"/>
  <c r="D214" i="17"/>
  <c r="C214" i="17"/>
  <c r="G213" i="17"/>
  <c r="F213" i="17"/>
  <c r="G212" i="17"/>
  <c r="F212" i="17"/>
  <c r="G211" i="17"/>
  <c r="F211" i="17"/>
  <c r="G210" i="17"/>
  <c r="F210" i="17"/>
  <c r="G209" i="17"/>
  <c r="F209" i="17"/>
  <c r="G208" i="17"/>
  <c r="F208" i="17"/>
  <c r="G207" i="17"/>
  <c r="F207" i="17"/>
  <c r="G206" i="17"/>
  <c r="F206" i="17"/>
  <c r="G205" i="17"/>
  <c r="F205" i="17"/>
  <c r="G204" i="17"/>
  <c r="F204" i="17"/>
  <c r="G203" i="17"/>
  <c r="F203" i="17"/>
  <c r="G202" i="17"/>
  <c r="F202" i="17"/>
  <c r="G201" i="17"/>
  <c r="F201" i="17"/>
  <c r="G200" i="17"/>
  <c r="F200" i="17"/>
  <c r="G199" i="17"/>
  <c r="F199" i="17"/>
  <c r="G198" i="17"/>
  <c r="F198" i="17"/>
  <c r="G197" i="17"/>
  <c r="F197" i="17"/>
  <c r="G196" i="17"/>
  <c r="F196" i="17"/>
  <c r="G195" i="17"/>
  <c r="F195" i="17"/>
  <c r="G194" i="17"/>
  <c r="F194" i="17"/>
  <c r="G193" i="17"/>
  <c r="F193" i="17"/>
  <c r="G192" i="17"/>
  <c r="F192" i="17"/>
  <c r="G191" i="17"/>
  <c r="F191" i="17"/>
  <c r="F214" i="17" s="1"/>
  <c r="G190" i="17"/>
  <c r="G214" i="17" s="1"/>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5" i="17"/>
  <c r="F24" i="17"/>
  <c r="F23" i="17"/>
  <c r="F21" i="17"/>
  <c r="F20" i="17"/>
  <c r="F19" i="17"/>
  <c r="F17" i="17"/>
  <c r="F16" i="17"/>
  <c r="C15" i="17"/>
  <c r="F26" i="17" s="1"/>
  <c r="F14" i="17"/>
  <c r="F13" i="17"/>
  <c r="F12" i="17"/>
  <c r="F15"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4" i="16"/>
  <c r="F212" i="16"/>
  <c r="F210" i="16"/>
  <c r="C208" i="16"/>
  <c r="F215" i="16" s="1"/>
  <c r="F206" i="16"/>
  <c r="F204" i="16"/>
  <c r="F203" i="16"/>
  <c r="F202" i="16"/>
  <c r="F200" i="16"/>
  <c r="F199" i="16"/>
  <c r="F198" i="16"/>
  <c r="F196" i="16"/>
  <c r="F195" i="16"/>
  <c r="F194" i="16"/>
  <c r="F187" i="16"/>
  <c r="F185" i="16"/>
  <c r="F183" i="16"/>
  <c r="F181" i="16"/>
  <c r="C179" i="16"/>
  <c r="F186" i="16" s="1"/>
  <c r="F178" i="16"/>
  <c r="F175" i="16"/>
  <c r="F174" i="16"/>
  <c r="C167" i="16"/>
  <c r="F166" i="16" s="1"/>
  <c r="D166" i="16"/>
  <c r="D167" i="16" s="1"/>
  <c r="F165" i="16"/>
  <c r="D165" i="16"/>
  <c r="F164" i="16"/>
  <c r="F167" i="16" s="1"/>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F153" i="16" s="1"/>
  <c r="G138" i="16"/>
  <c r="G153" i="16" s="1"/>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F127" i="16" s="1"/>
  <c r="G112" i="16"/>
  <c r="G127" i="16" s="1"/>
  <c r="F112" i="16"/>
  <c r="D100" i="16"/>
  <c r="G104" i="16" s="1"/>
  <c r="C100" i="16"/>
  <c r="F104" i="16" s="1"/>
  <c r="G99" i="16"/>
  <c r="G98" i="16"/>
  <c r="G97" i="16"/>
  <c r="G96" i="16"/>
  <c r="G95" i="16"/>
  <c r="G94" i="16"/>
  <c r="F94" i="16"/>
  <c r="G93" i="16"/>
  <c r="G100" i="16" s="1"/>
  <c r="D77" i="16"/>
  <c r="G86" i="16" s="1"/>
  <c r="C77" i="16"/>
  <c r="F86" i="16" s="1"/>
  <c r="G76" i="16"/>
  <c r="G75" i="16"/>
  <c r="G74" i="16"/>
  <c r="G73" i="16"/>
  <c r="F73" i="16"/>
  <c r="G72" i="16"/>
  <c r="G71" i="16"/>
  <c r="F71" i="16"/>
  <c r="G70" i="16"/>
  <c r="G77" i="16" s="1"/>
  <c r="F63" i="16"/>
  <c r="F59" i="16"/>
  <c r="C58" i="16"/>
  <c r="F62" i="16" s="1"/>
  <c r="F56" i="16"/>
  <c r="F292" i="16"/>
  <c r="F352" i="17" l="1"/>
  <c r="F350" i="17"/>
  <c r="F353" i="17" s="1"/>
  <c r="F348" i="17"/>
  <c r="F439" i="17"/>
  <c r="F437" i="17"/>
  <c r="F435" i="17"/>
  <c r="F433" i="17"/>
  <c r="F431" i="17"/>
  <c r="F429" i="17"/>
  <c r="F427" i="17"/>
  <c r="F425" i="17"/>
  <c r="F423" i="17"/>
  <c r="F421" i="17"/>
  <c r="F419" i="17"/>
  <c r="F417" i="17"/>
  <c r="F531" i="17"/>
  <c r="F529" i="17"/>
  <c r="F527" i="17"/>
  <c r="F525" i="17"/>
  <c r="F523" i="17"/>
  <c r="F521" i="17"/>
  <c r="F519" i="17"/>
  <c r="F517" i="17"/>
  <c r="F515" i="17"/>
  <c r="F554" i="17"/>
  <c r="F552" i="17"/>
  <c r="F550" i="17"/>
  <c r="F548" i="17"/>
  <c r="F546" i="17"/>
  <c r="F544" i="17"/>
  <c r="F542" i="17"/>
  <c r="F540" i="17"/>
  <c r="F538" i="17"/>
  <c r="F569" i="17"/>
  <c r="F567" i="17"/>
  <c r="F565" i="17"/>
  <c r="F563" i="17"/>
  <c r="F561" i="17"/>
  <c r="F18" i="17"/>
  <c r="F22" i="17"/>
  <c r="G352" i="17"/>
  <c r="G350" i="17"/>
  <c r="G348" i="17"/>
  <c r="G439" i="17"/>
  <c r="G437" i="17"/>
  <c r="G435" i="17"/>
  <c r="G433" i="17"/>
  <c r="G431" i="17"/>
  <c r="G429" i="17"/>
  <c r="G427" i="17"/>
  <c r="G425" i="17"/>
  <c r="G423" i="17"/>
  <c r="G421" i="17"/>
  <c r="G419" i="17"/>
  <c r="G417" i="17"/>
  <c r="G440" i="17" s="1"/>
  <c r="G531" i="17"/>
  <c r="G529" i="17"/>
  <c r="G527" i="17"/>
  <c r="G525" i="17"/>
  <c r="G523" i="17"/>
  <c r="G521" i="17"/>
  <c r="G519" i="17"/>
  <c r="G517" i="17"/>
  <c r="G515" i="17"/>
  <c r="F428" i="17"/>
  <c r="F432" i="17"/>
  <c r="F436" i="17"/>
  <c r="F524" i="17"/>
  <c r="F528" i="17"/>
  <c r="F228" i="17"/>
  <c r="F230" i="17"/>
  <c r="F250" i="17"/>
  <c r="F252" i="17"/>
  <c r="F334" i="17"/>
  <c r="F343" i="17" s="1"/>
  <c r="F336" i="17"/>
  <c r="F338" i="17"/>
  <c r="F340" i="17"/>
  <c r="F347" i="17"/>
  <c r="F351" i="17"/>
  <c r="F360" i="17"/>
  <c r="F359" i="17"/>
  <c r="F357" i="17"/>
  <c r="F381" i="17"/>
  <c r="F380" i="17"/>
  <c r="F378" i="17"/>
  <c r="F376" i="17"/>
  <c r="F374" i="17"/>
  <c r="F372" i="17"/>
  <c r="F370" i="17"/>
  <c r="F368" i="17"/>
  <c r="F366" i="17"/>
  <c r="F364" i="17"/>
  <c r="F418" i="17"/>
  <c r="F422" i="17"/>
  <c r="F426" i="17"/>
  <c r="F430" i="17"/>
  <c r="F434" i="17"/>
  <c r="F438" i="17"/>
  <c r="F459" i="17"/>
  <c r="F457" i="17"/>
  <c r="F455" i="17"/>
  <c r="F452" i="17"/>
  <c r="F450" i="17"/>
  <c r="F448" i="17"/>
  <c r="F446" i="17"/>
  <c r="F453" i="17" s="1"/>
  <c r="F456" i="17"/>
  <c r="F481" i="17"/>
  <c r="F479" i="17"/>
  <c r="F477" i="17"/>
  <c r="F474" i="17"/>
  <c r="F475" i="17" s="1"/>
  <c r="F472" i="17"/>
  <c r="F470" i="17"/>
  <c r="F468" i="17"/>
  <c r="F478" i="17"/>
  <c r="F514" i="17"/>
  <c r="F518" i="17"/>
  <c r="F522" i="17"/>
  <c r="F526" i="17"/>
  <c r="F530" i="17"/>
  <c r="F537" i="17"/>
  <c r="F541" i="17"/>
  <c r="F545" i="17"/>
  <c r="F549" i="17"/>
  <c r="F553" i="17"/>
  <c r="F560" i="17"/>
  <c r="F564" i="17"/>
  <c r="F568" i="17"/>
  <c r="F576" i="17"/>
  <c r="F574" i="17"/>
  <c r="F577" i="17" s="1"/>
  <c r="F598" i="17"/>
  <c r="F597" i="17"/>
  <c r="F595" i="17"/>
  <c r="F593" i="17"/>
  <c r="F591" i="17"/>
  <c r="F589" i="17"/>
  <c r="F587" i="17"/>
  <c r="F585" i="17"/>
  <c r="F583" i="17"/>
  <c r="F581" i="17"/>
  <c r="F440" i="17"/>
  <c r="G228" i="17"/>
  <c r="G230" i="17"/>
  <c r="G250" i="17"/>
  <c r="G252" i="17"/>
  <c r="G334" i="17"/>
  <c r="G343" i="17" s="1"/>
  <c r="G336" i="17"/>
  <c r="G338" i="17"/>
  <c r="G340" i="17"/>
  <c r="G347" i="17"/>
  <c r="G353" i="17" s="1"/>
  <c r="G351" i="17"/>
  <c r="G359" i="17"/>
  <c r="G357" i="17"/>
  <c r="G360" i="17" s="1"/>
  <c r="G381" i="17"/>
  <c r="G380" i="17"/>
  <c r="G378" i="17"/>
  <c r="G376" i="17"/>
  <c r="G374" i="17"/>
  <c r="G372" i="17"/>
  <c r="G370" i="17"/>
  <c r="G368" i="17"/>
  <c r="G366" i="17"/>
  <c r="G364" i="17"/>
  <c r="G418" i="17"/>
  <c r="G422" i="17"/>
  <c r="G426" i="17"/>
  <c r="G430" i="17"/>
  <c r="G434" i="17"/>
  <c r="G438" i="17"/>
  <c r="G459" i="17"/>
  <c r="G457" i="17"/>
  <c r="G455" i="17"/>
  <c r="G452" i="17"/>
  <c r="G450" i="17"/>
  <c r="G448" i="17"/>
  <c r="G446" i="17"/>
  <c r="G453" i="17" s="1"/>
  <c r="G456" i="17"/>
  <c r="G481" i="17"/>
  <c r="G479" i="17"/>
  <c r="G477" i="17"/>
  <c r="G474" i="17"/>
  <c r="G472" i="17"/>
  <c r="G470" i="17"/>
  <c r="G468" i="17"/>
  <c r="G475" i="17" s="1"/>
  <c r="G478" i="17"/>
  <c r="G514" i="17"/>
  <c r="G532" i="17" s="1"/>
  <c r="G518" i="17"/>
  <c r="G522" i="17"/>
  <c r="G526" i="17"/>
  <c r="G530" i="17"/>
  <c r="G538" i="17"/>
  <c r="G555" i="17" s="1"/>
  <c r="G540" i="17"/>
  <c r="G542" i="17"/>
  <c r="G544" i="17"/>
  <c r="G546" i="17"/>
  <c r="G548" i="17"/>
  <c r="G550" i="17"/>
  <c r="G552" i="17"/>
  <c r="G561" i="17"/>
  <c r="G570" i="17" s="1"/>
  <c r="G563" i="17"/>
  <c r="G565" i="17"/>
  <c r="G567" i="17"/>
  <c r="G574" i="17"/>
  <c r="G577" i="17" s="1"/>
  <c r="G581" i="17"/>
  <c r="G583" i="17"/>
  <c r="G585" i="17"/>
  <c r="G587" i="17"/>
  <c r="G589" i="17"/>
  <c r="G591" i="17"/>
  <c r="G593" i="17"/>
  <c r="G595" i="17"/>
  <c r="G597" i="17"/>
  <c r="G165" i="16"/>
  <c r="G166" i="16"/>
  <c r="G164" i="16"/>
  <c r="G167" i="16" s="1"/>
  <c r="F80" i="16"/>
  <c r="F96" i="16"/>
  <c r="F98" i="16"/>
  <c r="F101" i="16"/>
  <c r="F103" i="16"/>
  <c r="F105" i="16"/>
  <c r="F53" i="16"/>
  <c r="F58" i="16" s="1"/>
  <c r="F57" i="16"/>
  <c r="F60" i="16"/>
  <c r="F64" i="16"/>
  <c r="G78" i="16"/>
  <c r="G80" i="16"/>
  <c r="G82" i="16"/>
  <c r="G87" i="16"/>
  <c r="G101" i="16"/>
  <c r="G103" i="16"/>
  <c r="G105" i="16"/>
  <c r="F177" i="16"/>
  <c r="F179" i="16" s="1"/>
  <c r="F180" i="16"/>
  <c r="F184" i="16"/>
  <c r="F193" i="16"/>
  <c r="F197" i="16"/>
  <c r="F201" i="16"/>
  <c r="F205" i="16"/>
  <c r="F209" i="16"/>
  <c r="F213" i="16"/>
  <c r="F75" i="16"/>
  <c r="F78" i="16"/>
  <c r="F82" i="16"/>
  <c r="F87" i="16"/>
  <c r="F61" i="16"/>
  <c r="F93" i="16"/>
  <c r="F99" i="16"/>
  <c r="F70" i="16"/>
  <c r="F72" i="16"/>
  <c r="F74" i="16"/>
  <c r="F76" i="16"/>
  <c r="F79" i="16"/>
  <c r="F81" i="16"/>
  <c r="F95" i="16"/>
  <c r="F97" i="16"/>
  <c r="F102" i="16"/>
  <c r="G79" i="16"/>
  <c r="G81" i="16"/>
  <c r="G102" i="16"/>
  <c r="F182" i="16"/>
  <c r="F211" i="16"/>
  <c r="F570" i="17" l="1"/>
  <c r="F555" i="17"/>
  <c r="F532" i="17"/>
  <c r="F100" i="16"/>
  <c r="F77" i="16"/>
  <c r="F208" i="16"/>
</calcChain>
</file>

<file path=xl/sharedStrings.xml><?xml version="1.0" encoding="utf-8"?>
<sst xmlns="http://schemas.openxmlformats.org/spreadsheetml/2006/main" count="3219" uniqueCount="2011">
  <si>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</si>
  <si>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</si>
  <si>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</si>
  <si>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</si>
  <si>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</si>
  <si>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</si>
  <si>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</si>
  <si>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</si>
  <si>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</si>
  <si>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</si>
  <si>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</si>
  <si>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</si>
  <si>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</si>
  <si>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</si>
  <si>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</si>
  <si>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</si>
  <si>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</si>
  <si>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</si>
  <si>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</si>
  <si>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</si>
  <si>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</si>
  <si>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</si>
  <si>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</si>
  <si>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</si>
  <si>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</si>
  <si>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</si>
  <si>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</si>
  <si>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</si>
  <si>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</si>
  <si>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</si>
  <si>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</si>
  <si>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</si>
  <si>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</si>
  <si>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</si>
  <si>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</si>
  <si>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</si>
  <si>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</si>
  <si>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</si>
  <si>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</si>
  <si>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</si>
  <si>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</si>
  <si>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</si>
  <si>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</si>
  <si>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</si>
  <si>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</si>
  <si>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</si>
  <si>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</si>
  <si>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</si>
  <si>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</si>
  <si>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</si>
  <si>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</si>
  <si>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</si>
  <si>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</si>
  <si>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</si>
  <si>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</si>
  <si>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</si>
  <si>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</si>
  <si>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</si>
  <si>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</si>
  <si>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</si>
  <si>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</si>
  <si>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</si>
  <si>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</si>
  <si>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</si>
  <si>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</si>
  <si>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</si>
  <si>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</si>
  <si>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</si>
  <si>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</si>
  <si>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</si>
  <si>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</si>
  <si>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</si>
  <si>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</si>
  <si>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</si>
  <si>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</si>
  <si>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</si>
  <si>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</si>
  <si>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</si>
  <si>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</si>
  <si>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</si>
  <si>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</si>
  <si>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</si>
  <si>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</si>
  <si>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</si>
  <si>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</si>
  <si>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</si>
  <si>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</si>
  <si>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</si>
  <si>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</si>
  <si>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</si>
  <si>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</si>
  <si>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</si>
  <si>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</si>
  <si>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</si>
  <si>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</si>
  <si>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</si>
  <si>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</si>
  <si>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</si>
  <si>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</si>
  <si>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</si>
  <si>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</si>
  <si>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</si>
  <si>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</si>
  <si>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</si>
  <si>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</si>
  <si>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</si>
  <si>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</si>
  <si>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</si>
  <si>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</si>
  <si>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</si>
  <si>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</si>
  <si>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</si>
  <si>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</si>
  <si>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</si>
  <si>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</si>
  <si>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</si>
  <si>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</si>
  <si>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</si>
  <si>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</si>
  <si>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</si>
  <si>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</si>
  <si>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</si>
  <si>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</si>
  <si>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</si>
  <si>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</si>
  <si>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</si>
  <si>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</si>
  <si>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</si>
  <si>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</si>
  <si>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</si>
  <si>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</si>
  <si>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</si>
  <si>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</si>
  <si>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</si>
  <si>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</si>
  <si>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</si>
  <si>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</si>
  <si>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</si>
  <si>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</si>
  <si>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</si>
  <si>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</si>
  <si>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</si>
  <si>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</si>
  <si>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</si>
  <si>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</si>
  <si>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</si>
  <si>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</si>
  <si>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</si>
  <si>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</si>
  <si>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</si>
  <si>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</si>
  <si>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</si>
  <si>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</si>
  <si>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</si>
  <si>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</si>
  <si>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</si>
  <si>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</si>
  <si>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</si>
  <si>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</si>
  <si>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</si>
  <si>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</si>
  <si>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</si>
  <si>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</si>
  <si>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</si>
  <si>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</si>
  <si>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</si>
  <si>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</si>
  <si>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</si>
  <si>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</si>
  <si>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</si>
  <si>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</si>
  <si>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</si>
  <si>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</si>
  <si>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</si>
  <si>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</si>
  <si>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</si>
  <si>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</si>
  <si>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</si>
  <si>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</si>
  <si>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</si>
  <si>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</si>
  <si>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</si>
  <si>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</si>
  <si>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</si>
  <si>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</si>
  <si>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</si>
  <si>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</si>
  <si>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</si>
  <si>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</si>
  <si>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</si>
  <si>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</si>
  <si>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</si>
  <si>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</si>
  <si>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</si>
  <si>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</si>
  <si>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</si>
  <si>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</si>
  <si>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</si>
  <si>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</si>
  <si>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</si>
  <si>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</si>
  <si>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</si>
  <si>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</si>
  <si>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</si>
  <si>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</si>
  <si>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</si>
  <si>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</si>
  <si>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</si>
  <si>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</si>
  <si>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</si>
  <si>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</si>
  <si>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</si>
  <si>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</si>
  <si>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</si>
  <si>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</si>
  <si>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</si>
  <si>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</si>
  <si>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</si>
  <si>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</si>
  <si>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</si>
  <si>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</si>
  <si>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</si>
  <si>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</si>
  <si>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</si>
  <si>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</si>
  <si>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</si>
  <si>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</si>
  <si>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</si>
  <si>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</si>
  <si>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</si>
  <si>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</si>
  <si>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</si>
  <si>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</si>
  <si>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</si>
  <si>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</si>
  <si>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</si>
  <si>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</si>
  <si>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</si>
  <si>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</si>
  <si>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</si>
  <si>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</si>
  <si>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</si>
  <si>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</si>
  <si>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</si>
  <si>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</si>
  <si>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</si>
  <si>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</si>
  <si>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</si>
  <si>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</si>
  <si>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</si>
  <si>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</si>
  <si>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</si>
  <si>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</si>
  <si>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</si>
  <si>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</si>
  <si>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</si>
  <si>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</si>
  <si>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</si>
  <si>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</si>
  <si>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</si>
  <si>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</si>
  <si>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</si>
  <si>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</si>
  <si>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</si>
  <si>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</si>
  <si>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</si>
  <si>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</si>
  <si>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</si>
  <si>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</si>
  <si>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</si>
  <si>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</si>
  <si>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</si>
  <si>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</si>
  <si>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</si>
  <si>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</si>
  <si>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</si>
  <si>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</si>
  <si>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</si>
  <si>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</si>
  <si>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</si>
  <si>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</si>
  <si>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</si>
  <si>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</si>
  <si>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</si>
  <si>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</si>
  <si>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</si>
  <si>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</si>
  <si>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</si>
  <si>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</si>
  <si>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</si>
  <si>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</si>
  <si>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</si>
  <si>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</si>
  <si>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</si>
  <si>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</si>
  <si>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</si>
  <si>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</si>
  <si>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</si>
  <si>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</si>
  <si>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</si>
  <si>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</si>
  <si>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</si>
  <si>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</si>
  <si>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</si>
  <si>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</si>
  <si>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</si>
  <si>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</si>
  <si>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</si>
  <si>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</si>
  <si>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</si>
  <si>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</si>
  <si>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</si>
  <si>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</si>
  <si>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</si>
  <si>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</si>
  <si>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</si>
  <si>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</si>
  <si>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</si>
  <si>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</si>
  <si>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</si>
  <si>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</si>
  <si>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</si>
  <si>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</si>
  <si>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</si>
  <si>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</si>
  <si>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</si>
  <si>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</si>
  <si>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</si>
  <si>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</si>
  <si>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</si>
  <si>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</si>
  <si>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</si>
  <si>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</si>
  <si>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</si>
  <si>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</si>
  <si>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</si>
  <si>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</si>
  <si>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</si>
  <si>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</si>
  <si>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</si>
  <si>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</si>
  <si>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</si>
  <si>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</si>
  <si>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</si>
  <si>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</si>
  <si>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</si>
  <si>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</si>
  <si>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</si>
  <si>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</si>
  <si>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</si>
  <si>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</si>
  <si>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</si>
  <si>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</si>
  <si>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</si>
  <si>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</si>
  <si>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</si>
  <si>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</si>
  <si>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</si>
  <si>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</si>
  <si>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</si>
  <si>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</si>
  <si>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</si>
  <si>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</si>
  <si>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</si>
  <si>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</si>
  <si>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</si>
  <si>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</si>
  <si>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</si>
  <si>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</si>
  <si>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</si>
  <si>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</si>
  <si>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</si>
  <si>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</si>
  <si>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</si>
  <si>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</si>
  <si>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</si>
  <si>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</si>
  <si>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</si>
  <si>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</si>
  <si>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</si>
  <si>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</si>
  <si>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</si>
  <si>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</si>
  <si>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</si>
  <si>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</si>
  <si>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</si>
  <si>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</si>
  <si>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</si>
  <si>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</si>
  <si>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</si>
  <si>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</si>
  <si>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</si>
  <si>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</si>
  <si>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</si>
  <si>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</si>
  <si>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</si>
  <si>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</si>
  <si>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</si>
  <si>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</si>
  <si>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</si>
  <si>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</si>
  <si>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</si>
  <si>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</si>
  <si>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</si>
  <si>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</si>
  <si>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</si>
  <si>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</si>
  <si>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</si>
  <si>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</si>
  <si>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</si>
  <si>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</si>
  <si>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</si>
  <si>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</si>
  <si>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</si>
  <si>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</si>
  <si>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</si>
  <si>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</si>
  <si>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</si>
  <si>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</si>
  <si>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</si>
  <si>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</si>
  <si>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</si>
  <si>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</si>
  <si>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</si>
  <si>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</si>
  <si>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</si>
  <si>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</si>
  <si>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</si>
  <si>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</si>
  <si>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</si>
  <si>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</si>
  <si>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</si>
  <si>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</si>
  <si>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</si>
  <si>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</si>
  <si>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</si>
  <si>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</si>
  <si>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</si>
  <si>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</si>
  <si>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</si>
  <si>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</si>
  <si>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</si>
  <si>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</si>
  <si>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</si>
  <si>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</si>
  <si>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</si>
  <si>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</si>
  <si>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</si>
  <si>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</si>
  <si>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</si>
  <si>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</si>
  <si>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</si>
  <si>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</si>
  <si>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</si>
  <si>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</si>
  <si>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</si>
  <si>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</si>
  <si>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</si>
  <si>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</si>
  <si>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</si>
  <si>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</si>
  <si>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</si>
  <si>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</si>
  <si>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</si>
  <si>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</si>
  <si>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</si>
  <si>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</si>
  <si>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</si>
  <si>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</si>
  <si>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</si>
  <si>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</si>
  <si>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</si>
  <si>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</si>
  <si>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</si>
  <si>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</si>
  <si>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</si>
  <si>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</si>
  <si>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</si>
  <si>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</si>
  <si>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</si>
  <si>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</si>
  <si>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</si>
  <si>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</si>
  <si>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</si>
  <si>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</si>
  <si>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</si>
  <si>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</si>
  <si>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</si>
  <si>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</si>
  <si>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</si>
  <si>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</si>
  <si>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</si>
  <si>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</si>
  <si>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</si>
  <si>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</si>
  <si>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</si>
  <si>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</si>
  <si>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</si>
  <si>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</si>
  <si>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</si>
  <si>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</si>
  <si>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</si>
  <si>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</si>
  <si>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</si>
  <si>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</si>
  <si>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</si>
  <si>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</si>
  <si>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</si>
  <si>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</si>
  <si>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</si>
  <si>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</si>
  <si>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</si>
  <si>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</si>
  <si>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</si>
  <si>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</si>
  <si>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</si>
  <si>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</si>
  <si>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</si>
  <si>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</si>
  <si>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</si>
  <si>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</si>
  <si>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</si>
  <si>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</si>
  <si>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</si>
  <si>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</si>
  <si>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</si>
  <si>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</si>
  <si>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</si>
  <si>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</si>
  <si>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</si>
  <si>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</si>
  <si>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</si>
  <si>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</si>
  <si>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</si>
  <si>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</si>
  <si>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</si>
  <si>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</si>
  <si>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</si>
  <si>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</si>
  <si>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</si>
  <si>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</si>
  <si>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</si>
  <si>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</si>
  <si>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</si>
  <si>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</si>
  <si>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</si>
  <si>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</si>
  <si>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</si>
  <si>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</si>
  <si>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</si>
  <si>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</si>
  <si>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</si>
  <si>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</si>
  <si>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</si>
  <si>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</si>
  <si>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</si>
  <si>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</si>
  <si>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</si>
  <si>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</si>
  <si>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</si>
  <si>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</si>
  <si>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</si>
  <si>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</si>
  <si>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</si>
  <si>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</si>
  <si>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</si>
  <si>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</si>
  <si>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</si>
  <si>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</si>
  <si>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</si>
  <si>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</si>
  <si>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</si>
  <si>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</si>
  <si>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</si>
  <si>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</si>
  <si>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</si>
  <si>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</si>
  <si>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</si>
  <si>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</si>
  <si>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</si>
  <si>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</si>
  <si>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</si>
  <si>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</si>
  <si>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</si>
  <si>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</si>
  <si>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</si>
  <si>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</si>
  <si>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</si>
  <si>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</si>
  <si>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</si>
  <si>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</si>
  <si>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</si>
  <si>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</si>
  <si>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</si>
  <si>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</si>
  <si>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</si>
  <si>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</si>
  <si>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</si>
  <si>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</si>
  <si>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</si>
  <si>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</si>
  <si>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</si>
  <si>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</si>
  <si>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</si>
  <si>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</si>
  <si>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</si>
  <si>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</si>
  <si>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</si>
  <si>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</si>
  <si>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</si>
  <si>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</si>
  <si>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</si>
  <si>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</si>
  <si>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</si>
  <si>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</si>
  <si>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</si>
  <si>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</si>
  <si>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</si>
  <si>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</si>
  <si>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</si>
  <si>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</si>
  <si>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</si>
  <si>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</si>
  <si>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</si>
  <si>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</si>
  <si>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</si>
  <si>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</si>
  <si>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</si>
  <si>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</si>
  <si>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</si>
  <si>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</si>
  <si>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</si>
  <si>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</si>
  <si>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</si>
  <si>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</si>
  <si>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</si>
  <si>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</si>
  <si>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</si>
  <si>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</si>
  <si>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</si>
  <si>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</si>
  <si>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</si>
  <si>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</si>
  <si>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</si>
  <si>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</si>
  <si>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</si>
  <si>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</si>
  <si>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</si>
  <si>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</si>
  <si>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</si>
  <si>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</si>
  <si>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</si>
  <si>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</si>
  <si>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</si>
  <si>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</si>
  <si>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</si>
  <si>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</si>
  <si>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</si>
  <si>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</si>
  <si>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</si>
  <si>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</si>
  <si>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</si>
  <si>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</si>
  <si>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</si>
  <si>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</si>
  <si>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</si>
  <si>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</si>
  <si>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</si>
  <si>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</si>
  <si>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</si>
  <si>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</si>
  <si>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</si>
  <si>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</si>
  <si>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</si>
  <si>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</si>
  <si>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</si>
  <si>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</si>
  <si>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</si>
  <si>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</si>
  <si>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</si>
  <si>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</si>
  <si>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</si>
  <si>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</si>
  <si>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</si>
  <si>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</si>
  <si>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</si>
  <si>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</si>
  <si>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</si>
  <si>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</si>
  <si>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</si>
  <si>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</si>
  <si>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</si>
  <si>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</si>
  <si>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</si>
  <si>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</si>
  <si>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</si>
  <si>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</si>
  <si>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</si>
  <si>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</si>
  <si>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</si>
  <si>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</si>
  <si>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</si>
  <si>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</si>
  <si>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</si>
  <si>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</si>
  <si>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</si>
  <si>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</si>
  <si>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</si>
  <si>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</si>
  <si>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</si>
  <si>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</si>
  <si>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</si>
  <si>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</si>
  <si>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</si>
  <si>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</si>
  <si>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</si>
  <si>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</si>
  <si>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</si>
  <si>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</si>
  <si>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</si>
  <si>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</si>
  <si>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</si>
  <si>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</si>
  <si>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</si>
  <si>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</si>
  <si>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</si>
  <si>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</si>
  <si>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</si>
  <si>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</si>
  <si>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</si>
  <si>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</si>
  <si>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</si>
  <si>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</si>
  <si>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</si>
  <si>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</si>
  <si>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</si>
  <si>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</si>
  <si>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</si>
  <si>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</si>
  <si>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</si>
  <si>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</si>
  <si>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</si>
  <si>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</si>
  <si>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</si>
  <si>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</si>
  <si>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</si>
  <si>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</si>
  <si>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</si>
  <si>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</si>
  <si>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</si>
  <si>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</si>
  <si>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</si>
  <si>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</si>
  <si>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</si>
  <si>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</si>
  <si>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</si>
  <si>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</si>
  <si>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</si>
  <si>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</si>
  <si>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</si>
  <si>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</si>
  <si>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</si>
  <si>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</si>
  <si>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</si>
  <si>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</si>
  <si>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</si>
  <si>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</si>
  <si>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</si>
  <si>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</si>
  <si>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</si>
  <si>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</si>
  <si>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</si>
  <si>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</si>
  <si>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</si>
  <si>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</si>
  <si>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</si>
  <si>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</si>
  <si>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</si>
  <si>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</si>
  <si>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</si>
  <si>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</si>
  <si>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</si>
  <si>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</si>
  <si>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</si>
  <si>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</si>
  <si>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</si>
  <si>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</si>
  <si>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</si>
  <si>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</si>
  <si>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</si>
  <si>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</si>
  <si>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</si>
  <si>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</si>
  <si>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</si>
  <si>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</si>
  <si>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</si>
  <si>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</si>
  <si>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</si>
  <si>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</si>
  <si>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</si>
  <si>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</si>
  <si>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</si>
  <si>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</si>
  <si>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</si>
  <si>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</si>
  <si>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</si>
  <si>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</si>
  <si>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</si>
  <si>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</si>
  <si>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</si>
  <si>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</si>
  <si>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</si>
  <si>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</si>
  <si>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</si>
  <si>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</si>
  <si>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</si>
  <si>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</si>
  <si>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</si>
  <si>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</si>
  <si>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</si>
  <si>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</si>
  <si>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</si>
  <si>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</si>
  <si>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</si>
  <si>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</si>
  <si>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</si>
  <si>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</si>
  <si>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</si>
  <si>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</si>
  <si>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</si>
  <si>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</si>
  <si>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</si>
  <si>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</si>
  <si>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</si>
  <si>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</si>
  <si>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</si>
  <si>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</si>
  <si>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</si>
  <si>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</si>
  <si>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</si>
  <si>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</si>
  <si>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</si>
  <si>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</si>
  <si>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</si>
  <si>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</si>
  <si>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</si>
  <si>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</si>
  <si>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</si>
  <si>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</si>
  <si>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</si>
  <si>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</si>
  <si>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</si>
  <si>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</si>
  <si>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</si>
  <si>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</si>
  <si>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</si>
  <si>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</si>
  <si>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</si>
  <si>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</si>
  <si>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</si>
  <si>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</si>
  <si>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</si>
  <si>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</si>
  <si>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</si>
  <si>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</si>
  <si>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</si>
  <si>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</si>
  <si>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</si>
  <si>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</si>
  <si>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</si>
  <si>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</si>
  <si>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</si>
  <si>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</si>
  <si>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</si>
  <si>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</si>
  <si>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</si>
  <si>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</si>
  <si>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</si>
  <si>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</si>
  <si>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</si>
  <si>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</si>
  <si>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</si>
  <si>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</si>
  <si>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</si>
  <si>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</si>
  <si>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</si>
  <si>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</si>
  <si>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</si>
  <si>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</si>
  <si>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</si>
  <si>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</si>
  <si>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</si>
  <si>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</si>
  <si>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</si>
  <si>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</si>
  <si>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</si>
  <si>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</si>
  <si>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</si>
  <si>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</si>
  <si>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</si>
  <si>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</si>
  <si>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</si>
  <si>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</si>
  <si>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</si>
  <si>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</si>
  <si>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</si>
  <si>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</si>
  <si>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</si>
  <si>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</si>
  <si>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</si>
  <si>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</si>
  <si>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</si>
  <si>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</si>
  <si>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</si>
  <si>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</si>
  <si>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</si>
  <si>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</si>
  <si>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</si>
  <si>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</si>
  <si>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</si>
  <si>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</si>
  <si>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</si>
  <si>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</si>
  <si>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</si>
  <si>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</si>
  <si>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</si>
  <si>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</si>
  <si>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</si>
  <si>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</si>
  <si>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</si>
  <si>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</si>
  <si>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</si>
  <si>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</si>
  <si>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</si>
  <si>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</si>
  <si>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</si>
  <si>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</si>
  <si>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</si>
  <si>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</si>
  <si>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</si>
  <si>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</si>
  <si>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</si>
  <si>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</si>
  <si>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</si>
  <si>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</si>
  <si>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</si>
  <si>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</si>
  <si>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</si>
  <si>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</si>
  <si>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</si>
  <si>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</si>
  <si>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</si>
  <si>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</si>
  <si>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</si>
  <si>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</si>
  <si>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</si>
  <si>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</si>
  <si>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</si>
  <si>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</si>
  <si>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</si>
  <si>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</si>
  <si>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</si>
  <si>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</si>
  <si>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</si>
  <si>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</si>
  <si>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</si>
  <si>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</si>
  <si>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</si>
  <si>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</si>
  <si>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</si>
  <si>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</si>
  <si>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</si>
  <si>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</si>
  <si>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</si>
  <si>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</si>
  <si>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</si>
  <si>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</si>
  <si>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</si>
  <si>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</si>
  <si>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</si>
  <si>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</si>
  <si>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</si>
  <si>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</si>
  <si>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</si>
  <si>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</si>
  <si>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</si>
  <si>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</si>
  <si>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</si>
  <si>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</si>
  <si>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</si>
  <si>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</si>
  <si>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</si>
  <si>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</si>
  <si>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</si>
  <si>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</si>
  <si>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</si>
  <si>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</si>
  <si>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</si>
  <si>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</si>
  <si>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</si>
  <si>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</si>
  <si>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</si>
  <si>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</si>
  <si>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</si>
  <si>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</si>
  <si>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</si>
  <si>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</si>
  <si>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</si>
  <si>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</si>
  <si>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</si>
  <si>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</si>
  <si>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</si>
  <si>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</si>
  <si>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</si>
  <si>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</si>
  <si>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</si>
  <si>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</si>
  <si>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</si>
  <si>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</si>
  <si>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</si>
  <si>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</si>
  <si>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</si>
  <si>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</si>
  <si>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</si>
  <si>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</si>
  <si>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</si>
  <si>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</si>
  <si>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</si>
  <si>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</si>
  <si>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</si>
  <si>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</si>
  <si>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</si>
  <si>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</si>
  <si>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</si>
  <si>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</si>
  <si>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</si>
  <si>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</si>
  <si>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</si>
  <si>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</si>
  <si>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</si>
  <si>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</si>
  <si>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</si>
  <si>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</si>
  <si>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</si>
  <si>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</si>
  <si>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</si>
  <si>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</si>
  <si>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</si>
  <si>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</si>
  <si>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</si>
  <si>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</si>
  <si>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</si>
  <si>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</si>
  <si>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</si>
  <si>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</si>
  <si>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</si>
  <si>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</si>
  <si>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</si>
  <si>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</si>
  <si>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</si>
  <si>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</si>
  <si>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AA-</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</si>
  <si>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</si>
  <si>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</si>
  <si>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</si>
  <si>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</si>
  <si>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</si>
  <si>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</si>
  <si>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</si>
  <si>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</si>
  <si>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</si>
  <si>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</si>
  <si>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</si>
  <si>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</si>
  <si>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</si>
  <si>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</si>
  <si>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</si>
  <si>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</si>
  <si>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</si>
  <si>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</si>
  <si>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</si>
  <si>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</si>
  <si>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</si>
  <si>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</si>
  <si>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</si>
  <si>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</si>
  <si>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</si>
  <si>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</si>
  <si>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</si>
  <si>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</si>
  <si>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</si>
  <si>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</si>
  <si>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</si>
  <si>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</si>
  <si>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</si>
  <si>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</si>
  <si>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</si>
  <si>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</si>
  <si>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</si>
  <si>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</si>
  <si>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</si>
  <si>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</si>
  <si>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</si>
  <si>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</si>
  <si>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&gt;32 and &lt;=33</t>
  </si>
  <si>
    <t>&gt;25 and &lt;=26</t>
  </si>
  <si>
    <t>&gt;26 and &lt;=27</t>
  </si>
  <si>
    <t>&lt;0</t>
  </si>
  <si>
    <t>&gt;27 and &lt;=28</t>
  </si>
  <si>
    <t>&gt;28 and &lt;=29</t>
  </si>
  <si>
    <t>&gt;30 and &lt;=31</t>
  </si>
  <si>
    <t>&gt;33 and &lt;=34</t>
  </si>
  <si>
    <t>&gt;34 and &lt;=35</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</si>
  <si>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</si>
  <si>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</si>
  <si>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</si>
  <si>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</si>
  <si>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</si>
  <si>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</si>
  <si>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</si>
  <si>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</si>
  <si>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</si>
  <si>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</si>
  <si>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</si>
  <si>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</si>
  <si>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</si>
  <si>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</si>
  <si>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</si>
  <si>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</si>
  <si>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</si>
  <si>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</si>
  <si>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</si>
  <si>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</si>
  <si>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</si>
  <si>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</si>
  <si>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</si>
  <si>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</si>
  <si>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</si>
  <si>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</si>
  <si>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</si>
  <si>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</si>
  <si>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</si>
  <si>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</si>
  <si>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</si>
  <si>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</si>
  <si>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</si>
  <si>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</si>
  <si>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</si>
  <si>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</si>
  <si>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</si>
  <si>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</si>
  <si>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</si>
  <si>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</si>
  <si>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</si>
  <si>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</si>
  <si>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</si>
  <si>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</si>
  <si>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</si>
  <si>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</si>
  <si>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</si>
  <si>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</si>
  <si>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</si>
  <si>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</si>
  <si>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</si>
  <si>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</si>
  <si>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</si>
  <si>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</si>
  <si>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</si>
  <si>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</si>
  <si>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</si>
  <si>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</si>
  <si>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</si>
  <si>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</si>
  <si>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</si>
  <si>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</si>
  <si>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</si>
  <si>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</si>
  <si>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</si>
  <si>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</si>
  <si>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</si>
  <si>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</si>
  <si>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</si>
  <si>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</si>
  <si>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</si>
  <si>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</si>
  <si>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</si>
  <si>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</si>
  <si>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</si>
  <si>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</si>
  <si>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</si>
  <si>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</si>
  <si>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</si>
  <si>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</si>
  <si>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</si>
  <si>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</si>
  <si>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</si>
  <si>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</si>
  <si>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</si>
  <si>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</si>
  <si>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</si>
  <si>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</si>
  <si>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</si>
  <si>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</si>
  <si>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</si>
  <si>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</si>
  <si>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</si>
  <si>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</si>
  <si>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</si>
  <si>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</si>
  <si>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</si>
  <si>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</si>
  <si>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</si>
  <si>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</si>
  <si>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</si>
  <si>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</si>
  <si>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</si>
  <si>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</si>
  <si>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</si>
  <si>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</si>
  <si>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</si>
  <si>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</si>
  <si>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</si>
  <si>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</si>
  <si>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</si>
  <si>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</si>
  <si>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</si>
  <si>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</si>
  <si>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</si>
  <si>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</si>
  <si>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</si>
  <si>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</si>
  <si>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</si>
  <si>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</si>
  <si>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</si>
  <si>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</si>
  <si>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</si>
  <si>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</si>
  <si>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</si>
  <si>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</si>
  <si>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</si>
  <si>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</si>
  <si>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</si>
  <si>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</si>
  <si>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</si>
  <si>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</si>
  <si>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</si>
  <si>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</si>
  <si>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</si>
  <si>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</si>
  <si>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</si>
  <si>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</si>
  <si>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</si>
  <si>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</si>
  <si>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</si>
  <si>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</si>
  <si>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</si>
  <si>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</si>
  <si>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</si>
  <si>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</si>
  <si>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</si>
  <si>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</si>
  <si>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</si>
  <si>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</si>
  <si>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</si>
  <si>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</si>
  <si>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</si>
  <si>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</si>
  <si>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</si>
  <si>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</si>
  <si>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</si>
  <si>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</si>
  <si>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</si>
  <si>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</si>
  <si>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</si>
  <si>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</si>
  <si>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</si>
  <si>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</si>
  <si>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</si>
  <si>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</si>
  <si>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</si>
  <si>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</si>
  <si>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</si>
  <si>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</si>
  <si>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</si>
  <si>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</si>
  <si>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</si>
  <si>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</si>
  <si>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</si>
  <si>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</si>
  <si>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</si>
  <si>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</si>
  <si>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</si>
  <si>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</si>
  <si>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</si>
  <si>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</si>
  <si>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</si>
  <si>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</si>
  <si>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</si>
  <si>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</si>
  <si>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</si>
  <si>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</si>
  <si>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</si>
  <si>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</si>
  <si>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</si>
  <si>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</si>
  <si>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</si>
  <si>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</si>
  <si>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</si>
  <si>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</si>
  <si>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</si>
  <si>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</si>
  <si>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</si>
  <si>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</si>
  <si>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</si>
  <si>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</si>
  <si>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</si>
  <si>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</si>
  <si>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</si>
  <si>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</si>
  <si>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</si>
  <si>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</si>
  <si>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</si>
  <si>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</si>
  <si>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</si>
  <si>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</si>
  <si>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</si>
  <si>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</si>
  <si>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</si>
  <si>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</si>
  <si>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</si>
  <si>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</si>
  <si>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</si>
  <si>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</si>
  <si>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</si>
  <si>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</si>
  <si>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</si>
  <si>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</si>
  <si>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</si>
  <si>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</si>
  <si>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</si>
  <si>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</si>
  <si>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</si>
  <si>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</si>
  <si>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</si>
  <si>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</si>
  <si>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</si>
  <si>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</si>
  <si>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</si>
  <si>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</si>
  <si>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</si>
  <si>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</si>
  <si>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</si>
  <si>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</si>
  <si>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</si>
  <si>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</si>
  <si>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</si>
  <si>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</si>
  <si>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</si>
  <si>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</si>
  <si>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</si>
  <si>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</si>
  <si>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</si>
  <si>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</si>
  <si>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</si>
  <si>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</si>
  <si>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</si>
  <si>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</si>
  <si>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</si>
  <si>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</si>
  <si>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</si>
  <si>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</si>
  <si>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</si>
  <si>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</si>
  <si>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</si>
  <si>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</si>
  <si>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</si>
  <si>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</si>
  <si>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</si>
  <si>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</si>
  <si>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</si>
  <si>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</si>
  <si>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</si>
  <si>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</si>
  <si>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</si>
  <si>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</si>
  <si>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</si>
  <si>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</si>
  <si>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</si>
  <si>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</si>
  <si>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</si>
  <si>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</si>
  <si>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</si>
  <si>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</si>
  <si>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</si>
  <si>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</si>
  <si>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</si>
  <si>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</si>
  <si>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</si>
  <si>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</si>
  <si>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</si>
  <si>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</si>
  <si>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</si>
  <si>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</si>
  <si>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</si>
  <si>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</si>
  <si>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</si>
  <si>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</si>
  <si>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</si>
  <si>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</si>
  <si>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</si>
  <si>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</si>
  <si>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</si>
  <si>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</si>
  <si>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</si>
  <si>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</si>
  <si>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</si>
  <si>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</si>
  <si>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</si>
  <si>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</si>
  <si>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</si>
  <si>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</si>
  <si>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</si>
  <si>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</si>
  <si>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</si>
  <si>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</si>
  <si>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</si>
  <si>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</si>
  <si>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</si>
  <si>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</si>
  <si>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</si>
  <si>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</si>
  <si>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</si>
  <si>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</si>
  <si>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</si>
  <si>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</si>
  <si>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</si>
  <si>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</si>
  <si>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</si>
  <si>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</si>
  <si>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</si>
  <si>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</si>
  <si>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</si>
  <si>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</si>
  <si>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</si>
  <si>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</si>
  <si>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</si>
  <si>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</si>
  <si>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</si>
  <si>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</si>
  <si>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</si>
  <si>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</si>
  <si>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</si>
  <si>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</si>
  <si>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</si>
  <si>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</si>
  <si>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</si>
  <si>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</si>
  <si>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</si>
  <si>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</si>
  <si>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</si>
  <si>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</si>
  <si>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</si>
  <si>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</si>
  <si>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</si>
  <si>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</si>
  <si>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</si>
  <si>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</si>
  <si>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</si>
  <si>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</si>
  <si>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</si>
  <si>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</si>
  <si>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</si>
  <si>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</si>
  <si>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</si>
  <si>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</si>
  <si>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</si>
  <si>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</si>
  <si>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</si>
  <si>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</si>
  <si>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</si>
  <si>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</si>
  <si>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</si>
  <si>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</si>
  <si>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</si>
  <si>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</si>
  <si>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</si>
  <si>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</si>
  <si>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</si>
  <si>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</si>
  <si>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</si>
  <si>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</si>
  <si>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</si>
  <si>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</si>
  <si>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</si>
  <si>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</si>
  <si>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</si>
  <si>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</si>
  <si>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</si>
  <si>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</si>
  <si>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</si>
  <si>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</si>
  <si>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</si>
  <si>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</si>
  <si>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</si>
  <si>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</si>
  <si>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</si>
  <si>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</si>
  <si>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</si>
  <si>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</si>
  <si>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</si>
  <si>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</si>
  <si>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</si>
  <si>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</si>
  <si>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</si>
  <si>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</si>
  <si>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</si>
  <si>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</si>
  <si>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</si>
  <si>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</si>
  <si>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</si>
  <si>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</si>
  <si>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</si>
  <si>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</si>
  <si>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</si>
  <si>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</si>
  <si>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</si>
  <si>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</si>
  <si>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</si>
  <si>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</si>
  <si>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</si>
  <si>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</si>
  <si>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</si>
  <si>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</si>
  <si>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</si>
  <si>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</si>
  <si>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</si>
  <si>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</si>
  <si>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</si>
  <si>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</si>
  <si>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</si>
  <si>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</si>
  <si>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</si>
  <si>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</si>
  <si>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</si>
  <si>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</si>
  <si>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</si>
  <si>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</si>
  <si>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</si>
  <si>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</si>
  <si>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</si>
  <si>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</si>
  <si>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</si>
  <si>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</si>
  <si>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</si>
  <si>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</si>
  <si>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</si>
  <si>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</si>
  <si>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</si>
  <si>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</si>
  <si>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</si>
  <si>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</si>
  <si>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</si>
  <si>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</si>
  <si>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</si>
  <si>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</si>
  <si>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</si>
  <si>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</si>
  <si>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</si>
  <si>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</si>
  <si>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</si>
  <si>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</si>
  <si>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</si>
  <si>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</si>
  <si>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</si>
  <si>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</si>
  <si>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</si>
  <si>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</si>
  <si>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</si>
  <si>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</si>
  <si>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</si>
  <si>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</si>
  <si>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</si>
  <si>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</si>
  <si>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</si>
  <si>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</si>
  <si>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</si>
  <si>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</si>
  <si>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</si>
  <si>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</si>
  <si>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</si>
  <si>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</si>
  <si>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</si>
  <si>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</si>
  <si>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</si>
  <si>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</si>
  <si>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</si>
  <si>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</si>
  <si>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</si>
  <si>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</si>
  <si>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</si>
  <si>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</si>
  <si>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</si>
  <si>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</si>
  <si>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</si>
  <si>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</si>
  <si>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</si>
  <si>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</si>
  <si>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</si>
  <si>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</si>
  <si>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</si>
  <si>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</si>
  <si>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</si>
  <si>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</si>
  <si>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</si>
  <si>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</si>
  <si>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</si>
  <si>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</si>
  <si>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</si>
  <si>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</si>
  <si>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</si>
  <si>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</si>
  <si>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</si>
  <si>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</si>
  <si>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</si>
  <si>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</si>
  <si>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</si>
  <si>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</si>
  <si>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</si>
  <si>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</si>
  <si>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</si>
  <si>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</si>
  <si>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</si>
  <si>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</si>
  <si>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</si>
  <si>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</si>
  <si>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</si>
  <si>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</si>
  <si>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</si>
  <si>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</si>
  <si>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</si>
  <si>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</si>
  <si>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</si>
  <si>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</si>
  <si>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</si>
  <si>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</si>
  <si>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</si>
  <si>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</si>
  <si>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</si>
  <si>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</si>
  <si>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</si>
  <si>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</si>
  <si>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</si>
  <si>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</si>
  <si>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</si>
  <si>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</si>
  <si>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</si>
  <si>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</si>
  <si>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</si>
  <si>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</si>
  <si>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</si>
  <si>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</si>
  <si>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</si>
  <si>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</si>
  <si>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</si>
  <si>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</si>
  <si>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</si>
  <si>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</si>
  <si>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</si>
  <si>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</si>
  <si>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</si>
  <si>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</si>
  <si>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</si>
  <si>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</si>
  <si>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</si>
  <si>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</si>
  <si>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</si>
  <si>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</si>
  <si>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</si>
  <si>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</si>
  <si>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</si>
  <si>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</si>
  <si>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</si>
  <si>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</si>
  <si>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</si>
  <si>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</si>
  <si>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</si>
  <si>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</si>
  <si>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</si>
  <si>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</si>
  <si>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</si>
  <si>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</si>
  <si>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</si>
  <si>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</si>
  <si>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</si>
  <si>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</si>
  <si>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</si>
  <si>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</si>
  <si>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</si>
  <si>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</si>
  <si>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</si>
  <si>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</si>
  <si>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</si>
  <si>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</si>
  <si>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</si>
  <si>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</si>
  <si>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</si>
  <si>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</si>
  <si>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</si>
  <si>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</si>
  <si>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</si>
  <si>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</si>
  <si>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</si>
  <si>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</si>
  <si>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</si>
  <si>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</si>
  <si>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</si>
  <si>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</si>
  <si>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</si>
  <si>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</si>
  <si>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</si>
  <si>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</si>
  <si>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</si>
  <si>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</si>
  <si>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</si>
  <si>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</si>
  <si>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</si>
  <si>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</si>
  <si>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</si>
  <si>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</si>
  <si>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</si>
  <si>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</si>
  <si>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</si>
  <si>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</si>
  <si>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</si>
  <si>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</si>
  <si>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</si>
  <si>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</si>
  <si>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</si>
  <si>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</si>
  <si>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</si>
  <si>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</si>
  <si>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</si>
  <si>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</si>
  <si>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</si>
  <si>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</si>
  <si>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</si>
  <si>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</si>
  <si>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</si>
  <si>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</si>
  <si>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</si>
  <si>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</si>
  <si>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</si>
  <si>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</si>
  <si>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</si>
  <si>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</si>
  <si>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</si>
  <si>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</si>
  <si>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</si>
  <si>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</si>
  <si>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</si>
  <si>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</si>
  <si>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</si>
  <si>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</si>
  <si>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</si>
  <si>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</si>
  <si>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</si>
  <si>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</si>
  <si>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</si>
  <si>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</si>
  <si>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</si>
  <si>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</si>
  <si>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</si>
  <si>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</si>
  <si>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</si>
  <si>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</si>
  <si>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</si>
  <si>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</si>
  <si>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</si>
  <si>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</si>
  <si>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</si>
  <si>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</si>
  <si>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</si>
  <si>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</si>
  <si>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</si>
  <si>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</si>
  <si>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</si>
  <si>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</si>
  <si>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</si>
  <si>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</si>
  <si>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</si>
  <si>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</si>
  <si>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</si>
  <si>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</si>
  <si>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</si>
  <si>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</si>
  <si>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</si>
  <si>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</si>
  <si>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</si>
  <si>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</si>
  <si>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</si>
  <si>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</si>
  <si>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</si>
  <si>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</si>
  <si>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</si>
  <si>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</si>
  <si>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</si>
  <si>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</si>
  <si>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</si>
  <si>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</si>
  <si>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</si>
  <si>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</si>
  <si>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</si>
  <si>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</si>
  <si>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</si>
  <si>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</si>
  <si>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</si>
  <si>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</si>
  <si>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</si>
  <si>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</si>
  <si>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</si>
  <si>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</si>
  <si>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</si>
  <si>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</si>
  <si>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</si>
  <si>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</si>
  <si>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</si>
  <si>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</si>
  <si>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</si>
  <si>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</si>
  <si>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</si>
  <si>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</si>
  <si>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</si>
  <si>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</si>
  <si>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</si>
  <si>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</si>
  <si>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</si>
  <si>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</si>
  <si>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</si>
  <si>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</si>
  <si>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</si>
  <si>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</si>
  <si>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</si>
  <si>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</si>
  <si>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</si>
  <si>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</si>
  <si>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</si>
  <si>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</si>
  <si>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</si>
  <si>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</si>
  <si>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</si>
  <si>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</si>
  <si>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</si>
  <si>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</si>
  <si>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</si>
  <si>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</si>
  <si>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</si>
  <si>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</si>
  <si>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</si>
  <si>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</si>
  <si>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</si>
  <si>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</si>
  <si>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</si>
  <si>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</si>
  <si>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</si>
  <si>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</si>
  <si>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</si>
  <si>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</si>
  <si>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</si>
  <si>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</si>
  <si>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</si>
  <si>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</si>
  <si>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</si>
  <si>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</si>
  <si>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</si>
  <si>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</si>
  <si>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</si>
  <si>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</si>
  <si>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</si>
  <si>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</si>
  <si>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</si>
  <si>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</si>
  <si>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</si>
  <si>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</si>
  <si>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</si>
  <si>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</si>
  <si>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</si>
  <si>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</si>
  <si>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</si>
  <si>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</si>
  <si>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</si>
  <si>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</si>
  <si>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</si>
  <si>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</si>
  <si>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</si>
  <si>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</si>
  <si>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</si>
  <si>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</si>
  <si>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</si>
  <si>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</si>
  <si>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</si>
  <si>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</si>
  <si>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</si>
  <si>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</si>
  <si>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</si>
  <si>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</si>
  <si>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</si>
  <si>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</si>
  <si>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</si>
  <si>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</si>
  <si>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</si>
  <si>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</si>
  <si>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</si>
  <si>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</si>
  <si>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</si>
  <si>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</si>
  <si>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</si>
  <si>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</si>
  <si>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</si>
  <si>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</si>
  <si>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</si>
  <si>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</si>
  <si>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</si>
  <si>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</si>
  <si>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</si>
  <si>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</si>
  <si>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</si>
  <si>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</si>
  <si>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</si>
  <si>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</si>
  <si>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</si>
  <si>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</si>
  <si>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</si>
  <si>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</si>
  <si>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</si>
  <si>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</si>
  <si>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</si>
  <si>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</si>
  <si>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</si>
  <si>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</si>
  <si>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</si>
  <si>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</si>
  <si>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</si>
  <si>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</si>
  <si>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</si>
  <si>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</si>
  <si>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</si>
  <si>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</si>
  <si>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</si>
  <si>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</si>
  <si>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</si>
  <si>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</si>
  <si>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</si>
  <si>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</si>
  <si>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</si>
  <si>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</si>
  <si>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</si>
  <si>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</si>
  <si>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</si>
  <si>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</si>
  <si>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</si>
  <si>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</si>
  <si>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</si>
  <si>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</si>
  <si>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</si>
  <si>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</si>
  <si>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</si>
  <si>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</si>
  <si>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</si>
  <si>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</si>
  <si>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</si>
  <si>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</si>
  <si>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</si>
  <si>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</si>
  <si>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</si>
  <si>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</si>
  <si>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</si>
  <si>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</si>
  <si>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</si>
  <si>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</si>
  <si>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</si>
  <si>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</si>
  <si>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</si>
  <si>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</si>
  <si>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</si>
  <si>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</si>
  <si>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</si>
  <si>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</si>
  <si>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</si>
  <si>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</si>
  <si>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</si>
  <si>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</si>
  <si>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</si>
  <si>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</si>
  <si>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</si>
  <si>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</si>
  <si>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</si>
  <si>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</si>
  <si>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</si>
  <si>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</si>
  <si>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</si>
  <si>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</si>
  <si>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</si>
  <si>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</si>
  <si>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</si>
  <si>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</si>
  <si>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</si>
  <si>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</si>
  <si>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</si>
  <si>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</si>
  <si>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30/9/2022</t>
  </si>
  <si>
    <t>Cut-off Date: 30/9/2022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</si>
</sst>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0" borderId="0" xfId="2" applyFont="1" applyAlignment="1"/>
    <xf numFmtId="0" fontId="28" fillId="0" borderId="0" xfId="2" applyFont="1" applyFill="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28" fillId="0" borderId="0" xfId="2" applyFont="1" applyFill="1" applyBorder="1" applyAlignment="1">
      <alignment horizontal="center"/>
    </xf>
    <xf numFmtId="0" fontId="28" fillId="0" borderId="0" xfId="2" applyFont="1" applyFill="1" applyAlignment="1"/>
    <xf numFmtId="0" fontId="42" fillId="0" borderId="0" xfId="1" applyFont="1" applyAlignment="1">
      <alignment horizontal="center"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3" fillId="2" borderId="0" xfId="0" applyFont="1" applyFill="1" applyAlignment="1">
      <alignment horizontal="left"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 fontId="13" fillId="2" borderId="4" xfId="0" applyNumberFormat="1" applyFont="1" applyFill="1" applyBorder="1" applyAlignment="1">
      <alignment horizontal="right" vertical="center"/>
    </xf>
    <xf numFmtId="3" fontId="13" fillId="2" borderId="0" xfId="0" applyNumberFormat="1" applyFont="1" applyFill="1" applyAlignment="1">
      <alignment horizontal="right"/>
    </xf>
    <xf numFmtId="49" fontId="13" fillId="2" borderId="0" xfId="0" applyNumberFormat="1" applyFont="1" applyFill="1" applyAlignment="1">
      <alignment horizontal="left"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5" xfId="0" applyFont="1" applyFill="1" applyBorder="1" applyAlignment="1">
      <alignment horizontal="right" vertical="center" wrapText="1"/>
    </xf>
    <xf numFmtId="49" fontId="6" fillId="3" borderId="5"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64" fillId="0" borderId="0" xfId="3" applyFont="1" applyAlignment="1">
      <alignment horizontal="left" vertical="center" wrapText="1"/>
    </xf>
  </cellXfs>
  <cellStyles count="6">
    <cellStyle name="Hyperlink 2" xfId="2" xr:uid="{C2B5B430-00AD-40AD-90AC-84E673C79350}"/>
    <cellStyle name="Normal" xfId="0" builtinId="0"/>
    <cellStyle name="Normal 2" xfId="1" xr:uid="{C0886D3C-D877-4ED9-94BE-BC7576F0A546}"/>
    <cellStyle name="Normal 3" xfId="3" xr:uid="{91D24E63-EC58-4AE4-9EB4-E33305327274}"/>
    <cellStyle name="Percent 2" xfId="4" xr:uid="{058DCB2A-BDCC-48DF-9AA9-AC55C9DCBF65}"/>
    <cellStyle name="Percent 3" xfId="5" xr:uid="{D7A0A679-58B9-4FDE-928B-6B514F8F1E5C}"/>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AE20CCF-C523-42B3-A894-9DEC625F3C61}"/>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DFC6-F783-461B-92A7-93CE6C435258}">
  <sheetPr>
    <tabColor rgb="FFE36E00"/>
  </sheetPr>
  <dimension ref="A1:A174"/>
  <sheetViews>
    <sheetView view="pageBreakPreview" topLeftCell="A18" zoomScale="60" zoomScaleNormal="60" workbookViewId="0">
      <selection activeCell="A61" sqref="A61"/>
    </sheetView>
  </sheetViews>
  <sheetFormatPr defaultColWidth="8.26953125" defaultRowHeight="14.5" x14ac:dyDescent="0.35"/>
  <cols>
    <col min="1" max="1" width="220" style="66" customWidth="1"/>
    <col min="2" max="16384" width="8.26953125" style="66"/>
  </cols>
  <sheetData>
    <row r="1" spans="1:1" ht="31" x14ac:dyDescent="0.35">
      <c r="A1" s="65" t="s">
        <v>1239</v>
      </c>
    </row>
    <row r="3" spans="1:1" ht="15" x14ac:dyDescent="0.35">
      <c r="A3" s="67"/>
    </row>
    <row r="4" spans="1:1" ht="34" x14ac:dyDescent="0.35">
      <c r="A4" s="68" t="s">
        <v>1240</v>
      </c>
    </row>
    <row r="5" spans="1:1" ht="34" x14ac:dyDescent="0.35">
      <c r="A5" s="68" t="s">
        <v>1241</v>
      </c>
    </row>
    <row r="6" spans="1:1" ht="51" x14ac:dyDescent="0.35">
      <c r="A6" s="68" t="s">
        <v>1242</v>
      </c>
    </row>
    <row r="7" spans="1:1" ht="17" x14ac:dyDescent="0.35">
      <c r="A7" s="68"/>
    </row>
    <row r="8" spans="1:1" ht="18.5" x14ac:dyDescent="0.35">
      <c r="A8" s="69" t="s">
        <v>1243</v>
      </c>
    </row>
    <row r="9" spans="1:1" ht="34" x14ac:dyDescent="0.4">
      <c r="A9" s="70" t="s">
        <v>1244</v>
      </c>
    </row>
    <row r="10" spans="1:1" ht="85" x14ac:dyDescent="0.35">
      <c r="A10" s="71" t="s">
        <v>1245</v>
      </c>
    </row>
    <row r="11" spans="1:1" ht="34" x14ac:dyDescent="0.35">
      <c r="A11" s="71" t="s">
        <v>1246</v>
      </c>
    </row>
    <row r="12" spans="1:1" ht="17" x14ac:dyDescent="0.35">
      <c r="A12" s="71" t="s">
        <v>1247</v>
      </c>
    </row>
    <row r="13" spans="1:1" ht="17" x14ac:dyDescent="0.35">
      <c r="A13" s="71" t="s">
        <v>1248</v>
      </c>
    </row>
    <row r="14" spans="1:1" ht="34" x14ac:dyDescent="0.35">
      <c r="A14" s="71" t="s">
        <v>1249</v>
      </c>
    </row>
    <row r="15" spans="1:1" ht="17" x14ac:dyDescent="0.35">
      <c r="A15" s="71"/>
    </row>
    <row r="16" spans="1:1" ht="18.5" x14ac:dyDescent="0.35">
      <c r="A16" s="69" t="s">
        <v>1250</v>
      </c>
    </row>
    <row r="17" spans="1:1" ht="17" x14ac:dyDescent="0.35">
      <c r="A17" s="72" t="s">
        <v>1251</v>
      </c>
    </row>
    <row r="18" spans="1:1" ht="51" x14ac:dyDescent="0.35">
      <c r="A18" s="73" t="s">
        <v>1252</v>
      </c>
    </row>
    <row r="19" spans="1:1" ht="34" x14ac:dyDescent="0.35">
      <c r="A19" s="73" t="s">
        <v>1253</v>
      </c>
    </row>
    <row r="20" spans="1:1" ht="51" x14ac:dyDescent="0.35">
      <c r="A20" s="73" t="s">
        <v>1254</v>
      </c>
    </row>
    <row r="21" spans="1:1" ht="85" x14ac:dyDescent="0.35">
      <c r="A21" s="73" t="s">
        <v>1255</v>
      </c>
    </row>
    <row r="22" spans="1:1" ht="51" x14ac:dyDescent="0.35">
      <c r="A22" s="73" t="s">
        <v>1256</v>
      </c>
    </row>
    <row r="23" spans="1:1" ht="34" x14ac:dyDescent="0.35">
      <c r="A23" s="73" t="s">
        <v>1257</v>
      </c>
    </row>
    <row r="24" spans="1:1" ht="17" x14ac:dyDescent="0.35">
      <c r="A24" s="73" t="s">
        <v>1258</v>
      </c>
    </row>
    <row r="25" spans="1:1" ht="17" x14ac:dyDescent="0.35">
      <c r="A25" s="72" t="s">
        <v>1259</v>
      </c>
    </row>
    <row r="26" spans="1:1" ht="51" x14ac:dyDescent="0.4">
      <c r="A26" s="74" t="s">
        <v>1260</v>
      </c>
    </row>
    <row r="27" spans="1:1" ht="17" x14ac:dyDescent="0.4">
      <c r="A27" s="74" t="s">
        <v>1261</v>
      </c>
    </row>
    <row r="28" spans="1:1" ht="17" x14ac:dyDescent="0.35">
      <c r="A28" s="72" t="s">
        <v>1262</v>
      </c>
    </row>
    <row r="29" spans="1:1" ht="34" x14ac:dyDescent="0.35">
      <c r="A29" s="73" t="s">
        <v>1263</v>
      </c>
    </row>
    <row r="30" spans="1:1" ht="34" x14ac:dyDescent="0.35">
      <c r="A30" s="73" t="s">
        <v>1264</v>
      </c>
    </row>
    <row r="31" spans="1:1" ht="34" x14ac:dyDescent="0.35">
      <c r="A31" s="73" t="s">
        <v>1265</v>
      </c>
    </row>
    <row r="32" spans="1:1" ht="34" x14ac:dyDescent="0.35">
      <c r="A32" s="73" t="s">
        <v>1266</v>
      </c>
    </row>
    <row r="33" spans="1:1" ht="17" x14ac:dyDescent="0.35">
      <c r="A33" s="73"/>
    </row>
    <row r="34" spans="1:1" ht="18.5" x14ac:dyDescent="0.35">
      <c r="A34" s="69" t="s">
        <v>1267</v>
      </c>
    </row>
    <row r="35" spans="1:1" ht="17" x14ac:dyDescent="0.35">
      <c r="A35" s="72" t="s">
        <v>1268</v>
      </c>
    </row>
    <row r="36" spans="1:1" ht="34" x14ac:dyDescent="0.35">
      <c r="A36" s="73" t="s">
        <v>1269</v>
      </c>
    </row>
    <row r="37" spans="1:1" ht="34" x14ac:dyDescent="0.35">
      <c r="A37" s="73" t="s">
        <v>1270</v>
      </c>
    </row>
    <row r="38" spans="1:1" ht="34" x14ac:dyDescent="0.35">
      <c r="A38" s="73" t="s">
        <v>1271</v>
      </c>
    </row>
    <row r="39" spans="1:1" ht="17" x14ac:dyDescent="0.35">
      <c r="A39" s="73" t="s">
        <v>1272</v>
      </c>
    </row>
    <row r="40" spans="1:1" ht="34" x14ac:dyDescent="0.35">
      <c r="A40" s="73" t="s">
        <v>1273</v>
      </c>
    </row>
    <row r="41" spans="1:1" ht="17" x14ac:dyDescent="0.35">
      <c r="A41" s="72" t="s">
        <v>1274</v>
      </c>
    </row>
    <row r="42" spans="1:1" ht="17" x14ac:dyDescent="0.35">
      <c r="A42" s="73" t="s">
        <v>1275</v>
      </c>
    </row>
    <row r="43" spans="1:1" ht="17" x14ac:dyDescent="0.4">
      <c r="A43" s="74" t="s">
        <v>1276</v>
      </c>
    </row>
    <row r="44" spans="1:1" ht="17" x14ac:dyDescent="0.35">
      <c r="A44" s="72" t="s">
        <v>1277</v>
      </c>
    </row>
    <row r="45" spans="1:1" ht="34" x14ac:dyDescent="0.4">
      <c r="A45" s="74" t="s">
        <v>1278</v>
      </c>
    </row>
    <row r="46" spans="1:1" ht="34" x14ac:dyDescent="0.35">
      <c r="A46" s="73" t="s">
        <v>1279</v>
      </c>
    </row>
    <row r="47" spans="1:1" ht="51" x14ac:dyDescent="0.35">
      <c r="A47" s="73" t="s">
        <v>1280</v>
      </c>
    </row>
    <row r="48" spans="1:1" ht="17" x14ac:dyDescent="0.35">
      <c r="A48" s="73" t="s">
        <v>1281</v>
      </c>
    </row>
    <row r="49" spans="1:1" ht="34" x14ac:dyDescent="0.4">
      <c r="A49" s="74" t="s">
        <v>1282</v>
      </c>
    </row>
    <row r="50" spans="1:1" ht="17" x14ac:dyDescent="0.35">
      <c r="A50" s="72" t="s">
        <v>1283</v>
      </c>
    </row>
    <row r="51" spans="1:1" ht="34" x14ac:dyDescent="0.4">
      <c r="A51" s="74" t="s">
        <v>1284</v>
      </c>
    </row>
    <row r="52" spans="1:1" ht="17" x14ac:dyDescent="0.35">
      <c r="A52" s="73" t="s">
        <v>1285</v>
      </c>
    </row>
    <row r="53" spans="1:1" ht="34" x14ac:dyDescent="0.4">
      <c r="A53" s="74" t="s">
        <v>1286</v>
      </c>
    </row>
    <row r="54" spans="1:1" ht="17" x14ac:dyDescent="0.35">
      <c r="A54" s="72" t="s">
        <v>1287</v>
      </c>
    </row>
    <row r="55" spans="1:1" ht="17" x14ac:dyDescent="0.4">
      <c r="A55" s="74" t="s">
        <v>1288</v>
      </c>
    </row>
    <row r="56" spans="1:1" ht="34" x14ac:dyDescent="0.35">
      <c r="A56" s="73" t="s">
        <v>1289</v>
      </c>
    </row>
    <row r="57" spans="1:1" ht="17" x14ac:dyDescent="0.35">
      <c r="A57" s="73" t="s">
        <v>1290</v>
      </c>
    </row>
    <row r="58" spans="1:1" ht="34" x14ac:dyDescent="0.35">
      <c r="A58" s="73" t="s">
        <v>1291</v>
      </c>
    </row>
    <row r="59" spans="1:1" ht="17" x14ac:dyDescent="0.35">
      <c r="A59" s="72" t="s">
        <v>1292</v>
      </c>
    </row>
    <row r="60" spans="1:1" ht="34" x14ac:dyDescent="0.35">
      <c r="A60" s="73" t="s">
        <v>1293</v>
      </c>
    </row>
    <row r="61" spans="1:1" ht="17" x14ac:dyDescent="0.35">
      <c r="A61" s="75"/>
    </row>
    <row r="62" spans="1:1" ht="18.5" x14ac:dyDescent="0.35">
      <c r="A62" s="69" t="s">
        <v>1294</v>
      </c>
    </row>
    <row r="63" spans="1:1" ht="17" x14ac:dyDescent="0.35">
      <c r="A63" s="72" t="s">
        <v>1295</v>
      </c>
    </row>
    <row r="64" spans="1:1" ht="34" x14ac:dyDescent="0.35">
      <c r="A64" s="73" t="s">
        <v>1296</v>
      </c>
    </row>
    <row r="65" spans="1:1" ht="17" x14ac:dyDescent="0.35">
      <c r="A65" s="73" t="s">
        <v>1297</v>
      </c>
    </row>
    <row r="66" spans="1:1" ht="51" x14ac:dyDescent="0.35">
      <c r="A66" s="71" t="s">
        <v>1298</v>
      </c>
    </row>
    <row r="67" spans="1:1" ht="34" x14ac:dyDescent="0.35">
      <c r="A67" s="71" t="s">
        <v>1299</v>
      </c>
    </row>
    <row r="68" spans="1:1" ht="34" x14ac:dyDescent="0.35">
      <c r="A68" s="71" t="s">
        <v>1300</v>
      </c>
    </row>
    <row r="69" spans="1:1" ht="17" x14ac:dyDescent="0.35">
      <c r="A69" s="76" t="s">
        <v>1301</v>
      </c>
    </row>
    <row r="70" spans="1:1" ht="51" x14ac:dyDescent="0.35">
      <c r="A70" s="71" t="s">
        <v>1302</v>
      </c>
    </row>
    <row r="71" spans="1:1" ht="17" x14ac:dyDescent="0.35">
      <c r="A71" s="71" t="s">
        <v>1303</v>
      </c>
    </row>
    <row r="72" spans="1:1" ht="17" x14ac:dyDescent="0.35">
      <c r="A72" s="76" t="s">
        <v>1304</v>
      </c>
    </row>
    <row r="73" spans="1:1" ht="17" x14ac:dyDescent="0.35">
      <c r="A73" s="71" t="s">
        <v>1305</v>
      </c>
    </row>
    <row r="74" spans="1:1" ht="17" x14ac:dyDescent="0.35">
      <c r="A74" s="76" t="s">
        <v>1306</v>
      </c>
    </row>
    <row r="75" spans="1:1" ht="34" x14ac:dyDescent="0.35">
      <c r="A75" s="71" t="s">
        <v>1307</v>
      </c>
    </row>
    <row r="76" spans="1:1" ht="17" x14ac:dyDescent="0.35">
      <c r="A76" s="71" t="s">
        <v>1308</v>
      </c>
    </row>
    <row r="77" spans="1:1" ht="51" x14ac:dyDescent="0.35">
      <c r="A77" s="71" t="s">
        <v>1309</v>
      </c>
    </row>
    <row r="78" spans="1:1" ht="17" x14ac:dyDescent="0.35">
      <c r="A78" s="76" t="s">
        <v>1310</v>
      </c>
    </row>
    <row r="79" spans="1:1" ht="17" x14ac:dyDescent="0.4">
      <c r="A79" s="70" t="s">
        <v>1311</v>
      </c>
    </row>
    <row r="80" spans="1:1" ht="17" x14ac:dyDescent="0.35">
      <c r="A80" s="76" t="s">
        <v>1312</v>
      </c>
    </row>
    <row r="81" spans="1:1" ht="34" x14ac:dyDescent="0.35">
      <c r="A81" s="71" t="s">
        <v>1313</v>
      </c>
    </row>
    <row r="82" spans="1:1" ht="34" x14ac:dyDescent="0.35">
      <c r="A82" s="71" t="s">
        <v>1314</v>
      </c>
    </row>
    <row r="83" spans="1:1" ht="34" x14ac:dyDescent="0.35">
      <c r="A83" s="71" t="s">
        <v>1315</v>
      </c>
    </row>
    <row r="84" spans="1:1" ht="51" x14ac:dyDescent="0.35">
      <c r="A84" s="71" t="s">
        <v>1316</v>
      </c>
    </row>
    <row r="85" spans="1:1" ht="34" x14ac:dyDescent="0.35">
      <c r="A85" s="71" t="s">
        <v>1317</v>
      </c>
    </row>
    <row r="86" spans="1:1" ht="17" x14ac:dyDescent="0.35">
      <c r="A86" s="76" t="s">
        <v>1318</v>
      </c>
    </row>
    <row r="87" spans="1:1" ht="17" x14ac:dyDescent="0.35">
      <c r="A87" s="71" t="s">
        <v>1319</v>
      </c>
    </row>
    <row r="88" spans="1:1" ht="34" x14ac:dyDescent="0.35">
      <c r="A88" s="71" t="s">
        <v>1320</v>
      </c>
    </row>
    <row r="89" spans="1:1" ht="17" x14ac:dyDescent="0.35">
      <c r="A89" s="76" t="s">
        <v>1321</v>
      </c>
    </row>
    <row r="90" spans="1:1" ht="34" x14ac:dyDescent="0.35">
      <c r="A90" s="71" t="s">
        <v>1322</v>
      </c>
    </row>
    <row r="91" spans="1:1" ht="17" x14ac:dyDescent="0.35">
      <c r="A91" s="76" t="s">
        <v>1323</v>
      </c>
    </row>
    <row r="92" spans="1:1" ht="17" x14ac:dyDescent="0.4">
      <c r="A92" s="70" t="s">
        <v>1324</v>
      </c>
    </row>
    <row r="93" spans="1:1" ht="17" x14ac:dyDescent="0.35">
      <c r="A93" s="71" t="s">
        <v>1325</v>
      </c>
    </row>
    <row r="94" spans="1:1" ht="17" x14ac:dyDescent="0.35">
      <c r="A94" s="71"/>
    </row>
    <row r="95" spans="1:1" ht="18.5" x14ac:dyDescent="0.35">
      <c r="A95" s="69" t="s">
        <v>1326</v>
      </c>
    </row>
    <row r="96" spans="1:1" ht="34" x14ac:dyDescent="0.4">
      <c r="A96" s="70" t="s">
        <v>1327</v>
      </c>
    </row>
    <row r="97" spans="1:1" ht="17" x14ac:dyDescent="0.4">
      <c r="A97" s="70" t="s">
        <v>1328</v>
      </c>
    </row>
    <row r="98" spans="1:1" ht="17" x14ac:dyDescent="0.35">
      <c r="A98" s="76" t="s">
        <v>1329</v>
      </c>
    </row>
    <row r="99" spans="1:1" ht="17" x14ac:dyDescent="0.35">
      <c r="A99" s="68" t="s">
        <v>1330</v>
      </c>
    </row>
    <row r="100" spans="1:1" ht="17" x14ac:dyDescent="0.35">
      <c r="A100" s="71" t="s">
        <v>1331</v>
      </c>
    </row>
    <row r="101" spans="1:1" ht="17" x14ac:dyDescent="0.35">
      <c r="A101" s="71" t="s">
        <v>1332</v>
      </c>
    </row>
    <row r="102" spans="1:1" ht="17" x14ac:dyDescent="0.35">
      <c r="A102" s="71" t="s">
        <v>1333</v>
      </c>
    </row>
    <row r="103" spans="1:1" ht="17" x14ac:dyDescent="0.35">
      <c r="A103" s="71" t="s">
        <v>1334</v>
      </c>
    </row>
    <row r="104" spans="1:1" ht="34" x14ac:dyDescent="0.35">
      <c r="A104" s="71" t="s">
        <v>1335</v>
      </c>
    </row>
    <row r="105" spans="1:1" ht="17" x14ac:dyDescent="0.35">
      <c r="A105" s="68" t="s">
        <v>1336</v>
      </c>
    </row>
    <row r="106" spans="1:1" ht="17" x14ac:dyDescent="0.35">
      <c r="A106" s="71" t="s">
        <v>1337</v>
      </c>
    </row>
    <row r="107" spans="1:1" ht="17" x14ac:dyDescent="0.35">
      <c r="A107" s="71" t="s">
        <v>1338</v>
      </c>
    </row>
    <row r="108" spans="1:1" ht="17" x14ac:dyDescent="0.35">
      <c r="A108" s="71" t="s">
        <v>1339</v>
      </c>
    </row>
    <row r="109" spans="1:1" ht="17" x14ac:dyDescent="0.35">
      <c r="A109" s="71" t="s">
        <v>1340</v>
      </c>
    </row>
    <row r="110" spans="1:1" ht="17" x14ac:dyDescent="0.35">
      <c r="A110" s="71" t="s">
        <v>1341</v>
      </c>
    </row>
    <row r="111" spans="1:1" ht="17" x14ac:dyDescent="0.35">
      <c r="A111" s="71" t="s">
        <v>1342</v>
      </c>
    </row>
    <row r="112" spans="1:1" ht="17" x14ac:dyDescent="0.35">
      <c r="A112" s="76" t="s">
        <v>1343</v>
      </c>
    </row>
    <row r="113" spans="1:1" ht="17" x14ac:dyDescent="0.35">
      <c r="A113" s="71" t="s">
        <v>1344</v>
      </c>
    </row>
    <row r="114" spans="1:1" ht="17" x14ac:dyDescent="0.35">
      <c r="A114" s="68" t="s">
        <v>1345</v>
      </c>
    </row>
    <row r="115" spans="1:1" ht="17" x14ac:dyDescent="0.35">
      <c r="A115" s="71" t="s">
        <v>1346</v>
      </c>
    </row>
    <row r="116" spans="1:1" ht="17" x14ac:dyDescent="0.35">
      <c r="A116" s="71" t="s">
        <v>1347</v>
      </c>
    </row>
    <row r="117" spans="1:1" ht="17" x14ac:dyDescent="0.35">
      <c r="A117" s="68" t="s">
        <v>1348</v>
      </c>
    </row>
    <row r="118" spans="1:1" ht="17" x14ac:dyDescent="0.35">
      <c r="A118" s="71" t="s">
        <v>1349</v>
      </c>
    </row>
    <row r="119" spans="1:1" ht="17" x14ac:dyDescent="0.35">
      <c r="A119" s="71" t="s">
        <v>1350</v>
      </c>
    </row>
    <row r="120" spans="1:1" ht="17" x14ac:dyDescent="0.35">
      <c r="A120" s="71" t="s">
        <v>1351</v>
      </c>
    </row>
    <row r="121" spans="1:1" ht="17" x14ac:dyDescent="0.35">
      <c r="A121" s="76" t="s">
        <v>1352</v>
      </c>
    </row>
    <row r="122" spans="1:1" ht="17" x14ac:dyDescent="0.35">
      <c r="A122" s="68" t="s">
        <v>1353</v>
      </c>
    </row>
    <row r="123" spans="1:1" ht="17" x14ac:dyDescent="0.35">
      <c r="A123" s="68" t="s">
        <v>1354</v>
      </c>
    </row>
    <row r="124" spans="1:1" ht="17" x14ac:dyDescent="0.35">
      <c r="A124" s="71" t="s">
        <v>1355</v>
      </c>
    </row>
    <row r="125" spans="1:1" ht="17" x14ac:dyDescent="0.35">
      <c r="A125" s="71" t="s">
        <v>1356</v>
      </c>
    </row>
    <row r="126" spans="1:1" ht="17" x14ac:dyDescent="0.35">
      <c r="A126" s="71" t="s">
        <v>1357</v>
      </c>
    </row>
    <row r="127" spans="1:1" ht="17" x14ac:dyDescent="0.35">
      <c r="A127" s="71" t="s">
        <v>1358</v>
      </c>
    </row>
    <row r="128" spans="1:1" ht="17" x14ac:dyDescent="0.35">
      <c r="A128" s="71" t="s">
        <v>1359</v>
      </c>
    </row>
    <row r="129" spans="1:1" ht="17" x14ac:dyDescent="0.35">
      <c r="A129" s="76" t="s">
        <v>1360</v>
      </c>
    </row>
    <row r="130" spans="1:1" ht="34" x14ac:dyDescent="0.35">
      <c r="A130" s="71" t="s">
        <v>1361</v>
      </c>
    </row>
    <row r="131" spans="1:1" ht="85" x14ac:dyDescent="0.35">
      <c r="A131" s="71" t="s">
        <v>1362</v>
      </c>
    </row>
    <row r="132" spans="1:1" ht="34" x14ac:dyDescent="0.35">
      <c r="A132" s="71" t="s">
        <v>1363</v>
      </c>
    </row>
    <row r="133" spans="1:1" ht="17" x14ac:dyDescent="0.35">
      <c r="A133" s="76" t="s">
        <v>1364</v>
      </c>
    </row>
    <row r="134" spans="1:1" ht="34" x14ac:dyDescent="0.35">
      <c r="A134" s="68" t="s">
        <v>1365</v>
      </c>
    </row>
    <row r="135" spans="1:1" ht="17" x14ac:dyDescent="0.35">
      <c r="A135" s="68"/>
    </row>
    <row r="136" spans="1:1" ht="18.5" x14ac:dyDescent="0.35">
      <c r="A136" s="69" t="s">
        <v>1366</v>
      </c>
    </row>
    <row r="137" spans="1:1" ht="17" x14ac:dyDescent="0.35">
      <c r="A137" s="71" t="s">
        <v>1367</v>
      </c>
    </row>
    <row r="138" spans="1:1" ht="51" x14ac:dyDescent="0.35">
      <c r="A138" s="73" t="s">
        <v>1368</v>
      </c>
    </row>
    <row r="139" spans="1:1" ht="34" x14ac:dyDescent="0.35">
      <c r="A139" s="73" t="s">
        <v>1369</v>
      </c>
    </row>
    <row r="140" spans="1:1" ht="17" x14ac:dyDescent="0.35">
      <c r="A140" s="72" t="s">
        <v>1370</v>
      </c>
    </row>
    <row r="141" spans="1:1" ht="17" x14ac:dyDescent="0.35">
      <c r="A141" s="77" t="s">
        <v>1371</v>
      </c>
    </row>
    <row r="142" spans="1:1" ht="34" x14ac:dyDescent="0.4">
      <c r="A142" s="74" t="s">
        <v>1372</v>
      </c>
    </row>
    <row r="143" spans="1:1" ht="17" x14ac:dyDescent="0.35">
      <c r="A143" s="73" t="s">
        <v>1373</v>
      </c>
    </row>
    <row r="144" spans="1:1" ht="17" x14ac:dyDescent="0.35">
      <c r="A144" s="73" t="s">
        <v>1374</v>
      </c>
    </row>
    <row r="145" spans="1:1" ht="17" x14ac:dyDescent="0.35">
      <c r="A145" s="77" t="s">
        <v>1375</v>
      </c>
    </row>
    <row r="146" spans="1:1" ht="17" x14ac:dyDescent="0.35">
      <c r="A146" s="72" t="s">
        <v>1376</v>
      </c>
    </row>
    <row r="147" spans="1:1" ht="17" x14ac:dyDescent="0.35">
      <c r="A147" s="77" t="s">
        <v>1377</v>
      </c>
    </row>
    <row r="148" spans="1:1" ht="17" x14ac:dyDescent="0.35">
      <c r="A148" s="73" t="s">
        <v>1378</v>
      </c>
    </row>
    <row r="149" spans="1:1" ht="17" x14ac:dyDescent="0.35">
      <c r="A149" s="73" t="s">
        <v>1379</v>
      </c>
    </row>
    <row r="150" spans="1:1" ht="17" x14ac:dyDescent="0.35">
      <c r="A150" s="73" t="s">
        <v>1380</v>
      </c>
    </row>
    <row r="151" spans="1:1" ht="34" x14ac:dyDescent="0.35">
      <c r="A151" s="77" t="s">
        <v>1381</v>
      </c>
    </row>
    <row r="152" spans="1:1" ht="17" x14ac:dyDescent="0.35">
      <c r="A152" s="72" t="s">
        <v>1382</v>
      </c>
    </row>
    <row r="153" spans="1:1" ht="17" x14ac:dyDescent="0.35">
      <c r="A153" s="73" t="s">
        <v>1383</v>
      </c>
    </row>
    <row r="154" spans="1:1" ht="17" x14ac:dyDescent="0.35">
      <c r="A154" s="73" t="s">
        <v>1384</v>
      </c>
    </row>
    <row r="155" spans="1:1" ht="17" x14ac:dyDescent="0.35">
      <c r="A155" s="73" t="s">
        <v>1385</v>
      </c>
    </row>
    <row r="156" spans="1:1" ht="17" x14ac:dyDescent="0.35">
      <c r="A156" s="73" t="s">
        <v>1386</v>
      </c>
    </row>
    <row r="157" spans="1:1" ht="34" x14ac:dyDescent="0.35">
      <c r="A157" s="73" t="s">
        <v>1387</v>
      </c>
    </row>
    <row r="158" spans="1:1" ht="34" x14ac:dyDescent="0.35">
      <c r="A158" s="73" t="s">
        <v>1388</v>
      </c>
    </row>
    <row r="159" spans="1:1" ht="17" x14ac:dyDescent="0.35">
      <c r="A159" s="72" t="s">
        <v>1389</v>
      </c>
    </row>
    <row r="160" spans="1:1" ht="34" x14ac:dyDescent="0.35">
      <c r="A160" s="73" t="s">
        <v>1390</v>
      </c>
    </row>
    <row r="161" spans="1:1" ht="34" x14ac:dyDescent="0.35">
      <c r="A161" s="73" t="s">
        <v>1391</v>
      </c>
    </row>
    <row r="162" spans="1:1" ht="17" x14ac:dyDescent="0.35">
      <c r="A162" s="73" t="s">
        <v>1392</v>
      </c>
    </row>
    <row r="163" spans="1:1" ht="17" x14ac:dyDescent="0.35">
      <c r="A163" s="72" t="s">
        <v>1393</v>
      </c>
    </row>
    <row r="164" spans="1:1" ht="34" x14ac:dyDescent="0.4">
      <c r="A164" s="74" t="s">
        <v>1394</v>
      </c>
    </row>
    <row r="165" spans="1:1" ht="34" x14ac:dyDescent="0.35">
      <c r="A165" s="73" t="s">
        <v>1395</v>
      </c>
    </row>
    <row r="166" spans="1:1" ht="17" x14ac:dyDescent="0.35">
      <c r="A166" s="72" t="s">
        <v>1396</v>
      </c>
    </row>
    <row r="167" spans="1:1" ht="17" x14ac:dyDescent="0.35">
      <c r="A167" s="73" t="s">
        <v>1397</v>
      </c>
    </row>
    <row r="168" spans="1:1" ht="17" x14ac:dyDescent="0.35">
      <c r="A168" s="72" t="s">
        <v>1398</v>
      </c>
    </row>
    <row r="169" spans="1:1" ht="17" x14ac:dyDescent="0.4">
      <c r="A169" s="74" t="s">
        <v>1399</v>
      </c>
    </row>
    <row r="170" spans="1:1" ht="17" x14ac:dyDescent="0.4">
      <c r="A170" s="74"/>
    </row>
    <row r="171" spans="1:1" ht="17" x14ac:dyDescent="0.4">
      <c r="A171" s="74"/>
    </row>
    <row r="172" spans="1:1" ht="17" x14ac:dyDescent="0.4">
      <c r="A172" s="74"/>
    </row>
    <row r="173" spans="1:1" ht="17" x14ac:dyDescent="0.4">
      <c r="A173" s="74"/>
    </row>
    <row r="174" spans="1:1" ht="17" x14ac:dyDescent="0.4">
      <c r="A174" s="74"/>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9"/>
  <sheetViews>
    <sheetView zoomScaleNormal="100" workbookViewId="0"/>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6" customHeight="1" x14ac:dyDescent="0.2">
      <c r="B1" s="217"/>
    </row>
    <row r="2" spans="2:8" s="1" customFormat="1" ht="15.25" customHeight="1" x14ac:dyDescent="0.2">
      <c r="B2" s="217"/>
      <c r="D2" s="222" t="s">
        <v>910</v>
      </c>
      <c r="E2" s="222"/>
      <c r="F2" s="222"/>
      <c r="G2" s="222"/>
      <c r="H2" s="222"/>
    </row>
    <row r="3" spans="2:8" s="1" customFormat="1" ht="3.9" customHeight="1" x14ac:dyDescent="0.2">
      <c r="B3" s="217"/>
    </row>
    <row r="4" spans="2:8" s="1" customFormat="1" ht="22.75" customHeight="1" x14ac:dyDescent="0.2">
      <c r="B4" s="218" t="s">
        <v>1064</v>
      </c>
      <c r="C4" s="218"/>
      <c r="D4" s="218"/>
      <c r="E4" s="218"/>
      <c r="F4" s="218"/>
      <c r="G4" s="218"/>
    </row>
    <row r="5" spans="2:8" s="1" customFormat="1" ht="4.25" customHeight="1" x14ac:dyDescent="0.2"/>
    <row r="6" spans="2:8" s="1" customFormat="1" ht="16.399999999999999" customHeight="1" x14ac:dyDescent="0.2">
      <c r="B6" s="9" t="s">
        <v>1066</v>
      </c>
      <c r="C6" s="3">
        <v>44834</v>
      </c>
      <c r="D6" s="45" t="s">
        <v>1065</v>
      </c>
    </row>
    <row r="7" spans="2:8" s="1" customFormat="1" ht="2.9" customHeight="1" x14ac:dyDescent="0.2"/>
    <row r="8" spans="2:8" s="1" customFormat="1" ht="12.75" customHeight="1" x14ac:dyDescent="0.2">
      <c r="B8" s="229" t="s">
        <v>1067</v>
      </c>
      <c r="C8" s="229"/>
      <c r="D8" s="229"/>
      <c r="E8" s="229"/>
      <c r="F8" s="229"/>
      <c r="G8" s="229"/>
    </row>
    <row r="9" spans="2:8" s="1" customFormat="1" ht="7.4" customHeight="1" x14ac:dyDescent="0.2"/>
    <row r="10" spans="2:8" s="1" customFormat="1" ht="12.15" customHeight="1" x14ac:dyDescent="0.2">
      <c r="B10" s="246" t="s">
        <v>1068</v>
      </c>
      <c r="C10" s="246"/>
      <c r="D10" s="246"/>
    </row>
    <row r="11" spans="2:8" s="1" customFormat="1" ht="3.5" customHeight="1" x14ac:dyDescent="0.2"/>
    <row r="12" spans="2:8" s="1" customFormat="1" ht="11.4" customHeight="1" x14ac:dyDescent="0.2">
      <c r="B12" s="247" t="s">
        <v>1031</v>
      </c>
      <c r="C12" s="247"/>
      <c r="D12" s="247"/>
      <c r="E12" s="247"/>
      <c r="F12" s="237">
        <v>15268231269.33</v>
      </c>
      <c r="G12" s="237"/>
    </row>
    <row r="13" spans="2:8" s="1" customFormat="1" ht="11.4" customHeight="1" x14ac:dyDescent="0.2">
      <c r="B13" s="245" t="s">
        <v>1032</v>
      </c>
      <c r="C13" s="245"/>
      <c r="D13" s="245"/>
      <c r="E13" s="245"/>
      <c r="F13" s="238">
        <v>15268231269.33</v>
      </c>
      <c r="G13" s="238"/>
    </row>
    <row r="14" spans="2:8" s="1" customFormat="1" ht="11.4" customHeight="1" x14ac:dyDescent="0.2">
      <c r="B14" s="245" t="s">
        <v>1033</v>
      </c>
      <c r="C14" s="245"/>
      <c r="D14" s="245"/>
      <c r="E14" s="245"/>
      <c r="F14" s="238">
        <v>1966887889.04001</v>
      </c>
      <c r="G14" s="238"/>
    </row>
    <row r="15" spans="2:8" s="1" customFormat="1" ht="11.4" customHeight="1" x14ac:dyDescent="0.2">
      <c r="B15" s="245" t="s">
        <v>456</v>
      </c>
      <c r="C15" s="245"/>
      <c r="D15" s="245"/>
      <c r="E15" s="245"/>
      <c r="F15" s="238">
        <v>106326</v>
      </c>
      <c r="G15" s="238"/>
    </row>
    <row r="16" spans="2:8" s="1" customFormat="1" ht="11.4" customHeight="1" x14ac:dyDescent="0.2">
      <c r="B16" s="245" t="s">
        <v>1034</v>
      </c>
      <c r="C16" s="245"/>
      <c r="D16" s="245"/>
      <c r="E16" s="245"/>
      <c r="F16" s="238">
        <v>227615</v>
      </c>
      <c r="G16" s="238"/>
    </row>
    <row r="17" spans="2:7" s="1" customFormat="1" ht="11.4" customHeight="1" x14ac:dyDescent="0.2">
      <c r="B17" s="245" t="s">
        <v>1035</v>
      </c>
      <c r="C17" s="245"/>
      <c r="D17" s="245"/>
      <c r="E17" s="245"/>
      <c r="F17" s="238">
        <v>143598.28517324</v>
      </c>
      <c r="G17" s="238"/>
    </row>
    <row r="18" spans="2:7" s="1" customFormat="1" ht="11.4" customHeight="1" x14ac:dyDescent="0.2">
      <c r="B18" s="245" t="s">
        <v>1036</v>
      </c>
      <c r="C18" s="245"/>
      <c r="D18" s="245"/>
      <c r="E18" s="245"/>
      <c r="F18" s="238">
        <v>67079.1963154025</v>
      </c>
      <c r="G18" s="238"/>
    </row>
    <row r="19" spans="2:7" s="1" customFormat="1" ht="11.4" customHeight="1" x14ac:dyDescent="0.2">
      <c r="B19" s="245" t="s">
        <v>1037</v>
      </c>
      <c r="C19" s="245"/>
      <c r="D19" s="245"/>
      <c r="E19" s="245"/>
      <c r="F19" s="239">
        <v>0.54098866109461496</v>
      </c>
      <c r="G19" s="239"/>
    </row>
    <row r="20" spans="2:7" s="1" customFormat="1" ht="11.4" customHeight="1" x14ac:dyDescent="0.2">
      <c r="B20" s="245" t="s">
        <v>1038</v>
      </c>
      <c r="C20" s="245"/>
      <c r="D20" s="245"/>
      <c r="E20" s="245"/>
      <c r="F20" s="239">
        <v>0.59543284481895398</v>
      </c>
      <c r="G20" s="239"/>
    </row>
    <row r="21" spans="2:7" s="1" customFormat="1" ht="11.4" customHeight="1" x14ac:dyDescent="0.2">
      <c r="B21" s="245" t="s">
        <v>1039</v>
      </c>
      <c r="C21" s="245"/>
      <c r="D21" s="245"/>
      <c r="E21" s="245"/>
      <c r="F21" s="240">
        <v>4.1538873515067198</v>
      </c>
      <c r="G21" s="240"/>
    </row>
    <row r="22" spans="2:7" s="1" customFormat="1" ht="11.4" customHeight="1" x14ac:dyDescent="0.2">
      <c r="B22" s="245" t="s">
        <v>1040</v>
      </c>
      <c r="C22" s="245"/>
      <c r="D22" s="245"/>
      <c r="E22" s="245"/>
      <c r="F22" s="240">
        <v>14.7174399092429</v>
      </c>
      <c r="G22" s="240"/>
    </row>
    <row r="23" spans="2:7" s="1" customFormat="1" ht="11.4" customHeight="1" x14ac:dyDescent="0.2">
      <c r="B23" s="245" t="s">
        <v>1041</v>
      </c>
      <c r="C23" s="245"/>
      <c r="D23" s="245"/>
      <c r="E23" s="245"/>
      <c r="F23" s="240">
        <v>18.8713098981592</v>
      </c>
      <c r="G23" s="240"/>
    </row>
    <row r="24" spans="2:7" s="1" customFormat="1" ht="11.4" customHeight="1" x14ac:dyDescent="0.2">
      <c r="B24" s="245" t="s">
        <v>1042</v>
      </c>
      <c r="C24" s="245"/>
      <c r="D24" s="245"/>
      <c r="E24" s="245"/>
      <c r="F24" s="239">
        <v>0.83961343966154101</v>
      </c>
      <c r="G24" s="239"/>
    </row>
    <row r="25" spans="2:7" s="1" customFormat="1" ht="11.4" customHeight="1" x14ac:dyDescent="0.2">
      <c r="B25" s="245" t="s">
        <v>1043</v>
      </c>
      <c r="C25" s="245"/>
      <c r="D25" s="245"/>
      <c r="E25" s="245"/>
      <c r="F25" s="239">
        <v>0.16038656033846399</v>
      </c>
      <c r="G25" s="239"/>
    </row>
    <row r="26" spans="2:7" s="1" customFormat="1" ht="11.4" customHeight="1" x14ac:dyDescent="0.2">
      <c r="B26" s="245" t="s">
        <v>1044</v>
      </c>
      <c r="C26" s="245"/>
      <c r="D26" s="245"/>
      <c r="E26" s="245"/>
      <c r="F26" s="239">
        <v>1.6625097971313601E-2</v>
      </c>
      <c r="G26" s="239"/>
    </row>
    <row r="27" spans="2:7" s="1" customFormat="1" ht="11.4" customHeight="1" x14ac:dyDescent="0.2">
      <c r="B27" s="245" t="s">
        <v>1045</v>
      </c>
      <c r="C27" s="245"/>
      <c r="D27" s="245"/>
      <c r="E27" s="245"/>
      <c r="F27" s="239">
        <v>1.6854527843129598E-2</v>
      </c>
      <c r="G27" s="239"/>
    </row>
    <row r="28" spans="2:7" s="1" customFormat="1" ht="11.4" customHeight="1" x14ac:dyDescent="0.2">
      <c r="B28" s="245" t="s">
        <v>1046</v>
      </c>
      <c r="C28" s="245"/>
      <c r="D28" s="245"/>
      <c r="E28" s="245"/>
      <c r="F28" s="239">
        <v>1.54240471885675E-2</v>
      </c>
      <c r="G28" s="239"/>
    </row>
    <row r="29" spans="2:7" s="1" customFormat="1" ht="11.4" customHeight="1" x14ac:dyDescent="0.2">
      <c r="B29" s="245" t="s">
        <v>1047</v>
      </c>
      <c r="C29" s="245"/>
      <c r="D29" s="245"/>
      <c r="E29" s="245"/>
      <c r="F29" s="240">
        <v>7.66506249098118</v>
      </c>
      <c r="G29" s="240"/>
    </row>
    <row r="30" spans="2:7" s="1" customFormat="1" ht="11.4" customHeight="1" x14ac:dyDescent="0.2">
      <c r="B30" s="241" t="s">
        <v>1048</v>
      </c>
      <c r="C30" s="241"/>
      <c r="D30" s="241"/>
      <c r="E30" s="241"/>
      <c r="F30" s="243">
        <v>6.6330828353219102</v>
      </c>
      <c r="G30" s="243"/>
    </row>
    <row r="31" spans="2:7" s="1" customFormat="1" ht="3.5" customHeight="1" x14ac:dyDescent="0.2"/>
    <row r="32" spans="2:7" s="1" customFormat="1" ht="12.75" customHeight="1" x14ac:dyDescent="0.2">
      <c r="B32" s="229" t="s">
        <v>1069</v>
      </c>
      <c r="C32" s="229"/>
      <c r="D32" s="229"/>
      <c r="E32" s="229"/>
      <c r="F32" s="229"/>
      <c r="G32" s="229"/>
    </row>
    <row r="33" spans="2:10" s="1" customFormat="1" ht="3.5" customHeight="1" x14ac:dyDescent="0.2"/>
    <row r="34" spans="2:10" s="1" customFormat="1" ht="14.25" customHeight="1" x14ac:dyDescent="0.25">
      <c r="B34" s="242" t="s">
        <v>1049</v>
      </c>
      <c r="C34" s="242"/>
      <c r="D34" s="242"/>
      <c r="E34" s="242"/>
      <c r="F34" s="244">
        <v>641515571.29999995</v>
      </c>
      <c r="G34" s="244"/>
    </row>
    <row r="35" spans="2:10" s="1" customFormat="1" ht="3.5" customHeight="1" x14ac:dyDescent="0.2"/>
    <row r="36" spans="2:10" s="1" customFormat="1" ht="12.75" customHeight="1" x14ac:dyDescent="0.2">
      <c r="B36" s="229" t="s">
        <v>1070</v>
      </c>
      <c r="C36" s="229"/>
      <c r="D36" s="229"/>
      <c r="E36" s="229"/>
      <c r="F36" s="229"/>
      <c r="G36" s="229"/>
    </row>
    <row r="37" spans="2:10" s="1" customFormat="1" ht="3.5" customHeight="1" x14ac:dyDescent="0.2"/>
    <row r="38" spans="2:10" s="1" customFormat="1" ht="8.9" customHeight="1" x14ac:dyDescent="0.2">
      <c r="B38" s="37"/>
      <c r="C38" s="38" t="s">
        <v>1050</v>
      </c>
      <c r="D38" s="38" t="s">
        <v>1050</v>
      </c>
      <c r="E38" s="38" t="s">
        <v>1050</v>
      </c>
      <c r="F38" s="38" t="s">
        <v>1050</v>
      </c>
      <c r="G38" s="234" t="s">
        <v>1050</v>
      </c>
      <c r="H38" s="234"/>
      <c r="I38" s="234"/>
      <c r="J38" s="38" t="s">
        <v>1050</v>
      </c>
    </row>
    <row r="39" spans="2:10" s="1" customFormat="1" ht="7.15" customHeight="1" x14ac:dyDescent="0.2">
      <c r="B39" s="39" t="s">
        <v>915</v>
      </c>
      <c r="C39" s="40" t="s">
        <v>1051</v>
      </c>
      <c r="D39" s="40" t="s">
        <v>1051</v>
      </c>
      <c r="E39" s="40" t="s">
        <v>1051</v>
      </c>
      <c r="F39" s="40" t="s">
        <v>1051</v>
      </c>
      <c r="G39" s="235" t="s">
        <v>1052</v>
      </c>
      <c r="H39" s="235"/>
      <c r="I39" s="235"/>
      <c r="J39" s="40" t="s">
        <v>1052</v>
      </c>
    </row>
    <row r="40" spans="2:10" s="1" customFormat="1" ht="9.65" customHeight="1" x14ac:dyDescent="0.2">
      <c r="B40" s="41" t="s">
        <v>10</v>
      </c>
      <c r="C40" s="12" t="s">
        <v>1053</v>
      </c>
      <c r="D40" s="12" t="s">
        <v>1053</v>
      </c>
      <c r="E40" s="12" t="s">
        <v>1053</v>
      </c>
      <c r="F40" s="12" t="s">
        <v>1053</v>
      </c>
      <c r="G40" s="231" t="s">
        <v>1053</v>
      </c>
      <c r="H40" s="231"/>
      <c r="I40" s="231"/>
      <c r="J40" s="12" t="s">
        <v>1053</v>
      </c>
    </row>
    <row r="41" spans="2:10" s="1" customFormat="1" ht="8.5" customHeight="1" x14ac:dyDescent="0.2">
      <c r="B41" s="42" t="s">
        <v>914</v>
      </c>
      <c r="C41" s="43" t="s">
        <v>1054</v>
      </c>
      <c r="D41" s="43" t="s">
        <v>1054</v>
      </c>
      <c r="E41" s="43" t="s">
        <v>1054</v>
      </c>
      <c r="F41" s="43" t="s">
        <v>1054</v>
      </c>
      <c r="G41" s="236" t="s">
        <v>1055</v>
      </c>
      <c r="H41" s="236"/>
      <c r="I41" s="236"/>
      <c r="J41" s="43" t="s">
        <v>1055</v>
      </c>
    </row>
    <row r="42" spans="2:10" s="1" customFormat="1" ht="8.5" customHeight="1" x14ac:dyDescent="0.2">
      <c r="B42" s="41" t="s">
        <v>919</v>
      </c>
      <c r="C42" s="12" t="s">
        <v>1</v>
      </c>
      <c r="D42" s="12" t="s">
        <v>1</v>
      </c>
      <c r="E42" s="12" t="s">
        <v>1</v>
      </c>
      <c r="F42" s="12" t="s">
        <v>1</v>
      </c>
      <c r="G42" s="231" t="s">
        <v>1</v>
      </c>
      <c r="H42" s="231"/>
      <c r="I42" s="231"/>
      <c r="J42" s="12" t="s">
        <v>1</v>
      </c>
    </row>
    <row r="43" spans="2:10" s="1" customFormat="1" ht="8.5" customHeight="1" x14ac:dyDescent="0.2">
      <c r="B43" s="42" t="s">
        <v>1056</v>
      </c>
      <c r="C43" s="13">
        <v>5000000</v>
      </c>
      <c r="D43" s="13">
        <v>5000000</v>
      </c>
      <c r="E43" s="13">
        <v>10000000</v>
      </c>
      <c r="F43" s="13">
        <v>25000000</v>
      </c>
      <c r="G43" s="232">
        <v>11500000</v>
      </c>
      <c r="H43" s="232"/>
      <c r="I43" s="232"/>
      <c r="J43" s="13">
        <v>35000000</v>
      </c>
    </row>
    <row r="44" spans="2:10" s="1" customFormat="1" ht="8.5" customHeight="1" x14ac:dyDescent="0.2">
      <c r="B44" s="42" t="s">
        <v>917</v>
      </c>
      <c r="C44" s="14">
        <v>43483</v>
      </c>
      <c r="D44" s="14">
        <v>43497</v>
      </c>
      <c r="E44" s="14">
        <v>43489</v>
      </c>
      <c r="F44" s="14">
        <v>43490</v>
      </c>
      <c r="G44" s="225">
        <v>43928</v>
      </c>
      <c r="H44" s="225"/>
      <c r="I44" s="225"/>
      <c r="J44" s="14">
        <v>43955</v>
      </c>
    </row>
    <row r="45" spans="2:10" s="1" customFormat="1" ht="8.5" customHeight="1" x14ac:dyDescent="0.2">
      <c r="B45" s="42" t="s">
        <v>918</v>
      </c>
      <c r="C45" s="14">
        <v>46560</v>
      </c>
      <c r="D45" s="14">
        <v>46560</v>
      </c>
      <c r="E45" s="14">
        <v>46560</v>
      </c>
      <c r="F45" s="14">
        <v>46560</v>
      </c>
      <c r="G45" s="225">
        <v>46682</v>
      </c>
      <c r="H45" s="225"/>
      <c r="I45" s="225"/>
      <c r="J45" s="14">
        <v>46682</v>
      </c>
    </row>
    <row r="46" spans="2:10" s="1" customFormat="1" ht="8.5" customHeight="1" x14ac:dyDescent="0.2">
      <c r="B46" s="42" t="s">
        <v>920</v>
      </c>
      <c r="C46" s="12" t="s">
        <v>1057</v>
      </c>
      <c r="D46" s="12" t="s">
        <v>1057</v>
      </c>
      <c r="E46" s="12" t="s">
        <v>1057</v>
      </c>
      <c r="F46" s="12" t="s">
        <v>1057</v>
      </c>
      <c r="G46" s="231" t="s">
        <v>1057</v>
      </c>
      <c r="H46" s="231"/>
      <c r="I46" s="231"/>
      <c r="J46" s="12" t="s">
        <v>1057</v>
      </c>
    </row>
    <row r="47" spans="2:10" s="1" customFormat="1" ht="8.5" customHeight="1" x14ac:dyDescent="0.2">
      <c r="B47" s="41" t="s">
        <v>921</v>
      </c>
      <c r="C47" s="15">
        <v>8.0000000000000002E-3</v>
      </c>
      <c r="D47" s="15">
        <v>8.0000000000000002E-3</v>
      </c>
      <c r="E47" s="15">
        <v>8.0000000000000002E-3</v>
      </c>
      <c r="F47" s="15">
        <v>8.0000000000000002E-3</v>
      </c>
      <c r="G47" s="233">
        <v>0</v>
      </c>
      <c r="H47" s="233"/>
      <c r="I47" s="233"/>
      <c r="J47" s="15">
        <v>0</v>
      </c>
    </row>
    <row r="48" spans="2:10" s="1" customFormat="1" ht="8.15" customHeight="1" x14ac:dyDescent="0.2">
      <c r="B48" s="41" t="s">
        <v>1058</v>
      </c>
      <c r="C48" s="12" t="s">
        <v>1059</v>
      </c>
      <c r="D48" s="12" t="s">
        <v>1059</v>
      </c>
      <c r="E48" s="12" t="s">
        <v>1059</v>
      </c>
      <c r="F48" s="12" t="s">
        <v>1059</v>
      </c>
      <c r="G48" s="231" t="s">
        <v>1059</v>
      </c>
      <c r="H48" s="231"/>
      <c r="I48" s="231"/>
      <c r="J48" s="12" t="s">
        <v>1059</v>
      </c>
    </row>
    <row r="49" spans="2:10" s="1" customFormat="1" ht="7.15" customHeight="1" x14ac:dyDescent="0.2">
      <c r="B49" s="41" t="s">
        <v>1060</v>
      </c>
      <c r="C49" s="12" t="s">
        <v>1061</v>
      </c>
      <c r="D49" s="12" t="s">
        <v>1061</v>
      </c>
      <c r="E49" s="12" t="s">
        <v>1061</v>
      </c>
      <c r="F49" s="12" t="s">
        <v>1061</v>
      </c>
      <c r="G49" s="231" t="s">
        <v>1061</v>
      </c>
      <c r="H49" s="231"/>
      <c r="I49" s="231"/>
      <c r="J49" s="12" t="s">
        <v>1061</v>
      </c>
    </row>
    <row r="50" spans="2:10" s="1" customFormat="1" ht="9.9" customHeight="1" x14ac:dyDescent="0.2">
      <c r="B50" s="41" t="s">
        <v>1062</v>
      </c>
      <c r="C50" s="12" t="s">
        <v>1063</v>
      </c>
      <c r="D50" s="12" t="s">
        <v>1063</v>
      </c>
      <c r="E50" s="12" t="s">
        <v>1063</v>
      </c>
      <c r="F50" s="12" t="s">
        <v>1063</v>
      </c>
      <c r="G50" s="231" t="s">
        <v>1063</v>
      </c>
      <c r="H50" s="231"/>
      <c r="I50" s="231"/>
      <c r="J50" s="12" t="s">
        <v>1063</v>
      </c>
    </row>
    <row r="51" spans="2:10" s="1" customFormat="1" ht="17.399999999999999" customHeight="1" x14ac:dyDescent="0.2"/>
    <row r="52" spans="2:10" s="1" customFormat="1" ht="12.75" customHeight="1" x14ac:dyDescent="0.2">
      <c r="B52" s="229" t="s">
        <v>1071</v>
      </c>
      <c r="C52" s="229"/>
      <c r="D52" s="229"/>
      <c r="E52" s="229"/>
      <c r="F52" s="229"/>
      <c r="G52" s="229"/>
    </row>
    <row r="53" spans="2:10" s="1" customFormat="1" ht="3.5" customHeight="1" x14ac:dyDescent="0.2"/>
    <row r="54" spans="2:10" s="1" customFormat="1" ht="12.75" customHeight="1" x14ac:dyDescent="0.2">
      <c r="B54" s="7" t="s">
        <v>1072</v>
      </c>
    </row>
    <row r="55" spans="2:10" s="1" customFormat="1" ht="3.5" customHeight="1" x14ac:dyDescent="0.2"/>
    <row r="56" spans="2:10" s="1" customFormat="1" ht="12.75" customHeight="1" x14ac:dyDescent="0.2">
      <c r="B56" s="229" t="s">
        <v>1073</v>
      </c>
      <c r="C56" s="229"/>
      <c r="D56" s="229"/>
      <c r="E56" s="229"/>
      <c r="F56" s="229"/>
      <c r="G56" s="229"/>
    </row>
    <row r="57" spans="2:10" s="1" customFormat="1" ht="3.5" customHeight="1" x14ac:dyDescent="0.2"/>
    <row r="58" spans="2:10" s="1" customFormat="1" ht="14.25" customHeight="1" x14ac:dyDescent="0.25">
      <c r="B58" s="44">
        <v>46046967.719999999</v>
      </c>
      <c r="C58" s="27" t="s">
        <v>1</v>
      </c>
    </row>
    <row r="59" spans="2:10" s="1" customFormat="1" ht="19.149999999999999" customHeight="1" x14ac:dyDescent="0.2"/>
  </sheetData>
  <mergeCells count="62">
    <mergeCell ref="B1:B3"/>
    <mergeCell ref="B10:D10"/>
    <mergeCell ref="B12:E12"/>
    <mergeCell ref="B13:E13"/>
    <mergeCell ref="B14:E14"/>
    <mergeCell ref="B15:E15"/>
    <mergeCell ref="B16:E16"/>
    <mergeCell ref="B17:E17"/>
    <mergeCell ref="B18:E18"/>
    <mergeCell ref="B19:E19"/>
    <mergeCell ref="B28:E28"/>
    <mergeCell ref="B29:E29"/>
    <mergeCell ref="B20:E20"/>
    <mergeCell ref="B21:E21"/>
    <mergeCell ref="B22:E22"/>
    <mergeCell ref="B23:E23"/>
    <mergeCell ref="B24:E24"/>
    <mergeCell ref="B30:E30"/>
    <mergeCell ref="B32:G32"/>
    <mergeCell ref="B34:E34"/>
    <mergeCell ref="B36:G36"/>
    <mergeCell ref="B4:G4"/>
    <mergeCell ref="F24:G24"/>
    <mergeCell ref="F25:G25"/>
    <mergeCell ref="F26:G26"/>
    <mergeCell ref="F27:G27"/>
    <mergeCell ref="F28:G28"/>
    <mergeCell ref="F29:G29"/>
    <mergeCell ref="F30:G30"/>
    <mergeCell ref="F34:G34"/>
    <mergeCell ref="B25:E25"/>
    <mergeCell ref="B26:E26"/>
    <mergeCell ref="B27:E27"/>
    <mergeCell ref="B52:G52"/>
    <mergeCell ref="B56:G56"/>
    <mergeCell ref="B8:G8"/>
    <mergeCell ref="D2:H2"/>
    <mergeCell ref="F12:G12"/>
    <mergeCell ref="F13:G13"/>
    <mergeCell ref="F14:G14"/>
    <mergeCell ref="F15:G15"/>
    <mergeCell ref="F16:G16"/>
    <mergeCell ref="F17:G17"/>
    <mergeCell ref="F18:G18"/>
    <mergeCell ref="F19:G19"/>
    <mergeCell ref="F20:G20"/>
    <mergeCell ref="F21:G21"/>
    <mergeCell ref="F22:G22"/>
    <mergeCell ref="F23:G23"/>
    <mergeCell ref="G38:I38"/>
    <mergeCell ref="G39:I39"/>
    <mergeCell ref="G40:I40"/>
    <mergeCell ref="G41:I41"/>
    <mergeCell ref="G42:I42"/>
    <mergeCell ref="G48:I48"/>
    <mergeCell ref="G49:I49"/>
    <mergeCell ref="G50:I50"/>
    <mergeCell ref="G43:I43"/>
    <mergeCell ref="G44:I44"/>
    <mergeCell ref="G45:I45"/>
    <mergeCell ref="G46:I46"/>
    <mergeCell ref="G47:I47"/>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62"/>
  <sheetViews>
    <sheetView zoomScaleNormal="100" workbookViewId="0">
      <selection activeCell="L4" sqref="L1:L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10.36328125"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217"/>
      <c r="C1" s="217"/>
      <c r="D1" s="217"/>
      <c r="E1" s="217"/>
      <c r="F1" s="217"/>
      <c r="G1" s="217"/>
      <c r="H1" s="217"/>
      <c r="I1" s="217"/>
      <c r="J1" s="217"/>
      <c r="K1" s="217"/>
      <c r="L1" s="217"/>
    </row>
    <row r="2" spans="2:44" s="1" customFormat="1" ht="17.5" x14ac:dyDescent="0.2">
      <c r="B2" s="217"/>
      <c r="C2" s="217"/>
      <c r="D2" s="217"/>
      <c r="E2" s="217"/>
      <c r="F2" s="217"/>
      <c r="G2" s="217"/>
      <c r="H2" s="217"/>
      <c r="I2" s="217"/>
      <c r="J2" s="217"/>
      <c r="K2" s="217"/>
      <c r="L2" s="217"/>
      <c r="M2" s="222" t="s">
        <v>910</v>
      </c>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row>
    <row r="3" spans="2:44" s="1" customFormat="1" ht="8" x14ac:dyDescent="0.2">
      <c r="B3" s="217"/>
      <c r="C3" s="217"/>
      <c r="D3" s="217"/>
      <c r="E3" s="217"/>
      <c r="F3" s="217"/>
      <c r="G3" s="217"/>
      <c r="H3" s="217"/>
      <c r="I3" s="217"/>
      <c r="J3" s="217"/>
      <c r="K3" s="217"/>
      <c r="L3" s="217"/>
    </row>
    <row r="4" spans="2:44" s="1" customFormat="1" ht="8" x14ac:dyDescent="0.2"/>
    <row r="5" spans="2:44" s="1" customFormat="1" ht="15.5" x14ac:dyDescent="0.2">
      <c r="B5" s="218" t="s">
        <v>1200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row>
    <row r="6" spans="2:44" s="1" customFormat="1" ht="8" x14ac:dyDescent="0.2"/>
    <row r="7" spans="2:44" s="1" customFormat="1" ht="8" x14ac:dyDescent="0.2">
      <c r="B7" s="223" t="s">
        <v>1066</v>
      </c>
      <c r="C7" s="223"/>
      <c r="D7" s="223"/>
      <c r="E7" s="223"/>
      <c r="F7" s="223"/>
      <c r="G7" s="223"/>
      <c r="H7" s="223"/>
      <c r="I7" s="223"/>
      <c r="J7" s="223"/>
      <c r="K7" s="223"/>
    </row>
    <row r="8" spans="2:44" s="1" customFormat="1" x14ac:dyDescent="0.2">
      <c r="B8" s="223"/>
      <c r="C8" s="223"/>
      <c r="D8" s="223"/>
      <c r="E8" s="223"/>
      <c r="F8" s="223"/>
      <c r="G8" s="223"/>
      <c r="H8" s="223"/>
      <c r="I8" s="223"/>
      <c r="J8" s="223"/>
      <c r="K8" s="223"/>
      <c r="M8" s="220">
        <v>44834</v>
      </c>
      <c r="N8" s="220"/>
      <c r="O8" s="220"/>
      <c r="P8" s="220"/>
      <c r="Q8" s="220"/>
      <c r="R8" s="220"/>
      <c r="S8" s="220"/>
      <c r="T8" s="220"/>
      <c r="U8" s="220"/>
      <c r="V8" s="220"/>
    </row>
    <row r="9" spans="2:44" s="1" customFormat="1" ht="8" x14ac:dyDescent="0.2">
      <c r="B9" s="223"/>
      <c r="C9" s="223"/>
      <c r="D9" s="223"/>
      <c r="E9" s="223"/>
      <c r="F9" s="223"/>
      <c r="G9" s="223"/>
      <c r="H9" s="223"/>
      <c r="I9" s="223"/>
      <c r="J9" s="223"/>
      <c r="K9" s="223"/>
    </row>
    <row r="10" spans="2:44" s="1" customFormat="1" ht="8" x14ac:dyDescent="0.2"/>
    <row r="11" spans="2:44" s="1" customFormat="1" ht="13" x14ac:dyDescent="0.2">
      <c r="B11" s="229" t="s">
        <v>1201</v>
      </c>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row>
    <row r="12" spans="2:44" s="1" customFormat="1" ht="8" x14ac:dyDescent="0.2"/>
    <row r="13" spans="2:44" s="1" customFormat="1" ht="10.5" x14ac:dyDescent="0.2">
      <c r="B13" s="253"/>
      <c r="C13" s="253"/>
      <c r="D13" s="253"/>
      <c r="E13" s="253"/>
      <c r="F13" s="253"/>
      <c r="G13" s="253"/>
      <c r="H13" s="253"/>
      <c r="I13" s="253"/>
      <c r="J13" s="253"/>
      <c r="K13" s="227" t="s">
        <v>1074</v>
      </c>
      <c r="L13" s="227"/>
      <c r="M13" s="227"/>
      <c r="N13" s="227"/>
      <c r="O13" s="227"/>
      <c r="P13" s="227"/>
      <c r="Q13" s="227"/>
      <c r="R13" s="227"/>
      <c r="S13" s="227"/>
      <c r="T13" s="227"/>
      <c r="U13" s="227"/>
      <c r="V13" s="227" t="s">
        <v>1075</v>
      </c>
      <c r="W13" s="227"/>
      <c r="X13" s="227"/>
      <c r="Y13" s="227"/>
      <c r="Z13" s="227"/>
      <c r="AA13" s="227"/>
      <c r="AB13" s="227"/>
      <c r="AC13" s="227"/>
      <c r="AD13" s="227"/>
      <c r="AE13" s="227"/>
      <c r="AF13" s="227" t="s">
        <v>1076</v>
      </c>
      <c r="AG13" s="227"/>
      <c r="AH13" s="227"/>
      <c r="AI13" s="227"/>
      <c r="AJ13" s="227"/>
      <c r="AK13" s="227"/>
      <c r="AL13" s="227"/>
      <c r="AM13" s="227"/>
      <c r="AN13" s="227"/>
      <c r="AO13" s="10" t="s">
        <v>1075</v>
      </c>
    </row>
    <row r="14" spans="2:44" s="1" customFormat="1" ht="10" x14ac:dyDescent="0.2">
      <c r="B14" s="254" t="s">
        <v>560</v>
      </c>
      <c r="C14" s="254"/>
      <c r="D14" s="254"/>
      <c r="E14" s="254"/>
      <c r="F14" s="254"/>
      <c r="G14" s="254"/>
      <c r="H14" s="254"/>
      <c r="I14" s="254"/>
      <c r="J14" s="254"/>
      <c r="K14" s="250">
        <v>2420091123.71</v>
      </c>
      <c r="L14" s="250"/>
      <c r="M14" s="250"/>
      <c r="N14" s="250"/>
      <c r="O14" s="250"/>
      <c r="P14" s="250"/>
      <c r="Q14" s="250"/>
      <c r="R14" s="250"/>
      <c r="S14" s="250"/>
      <c r="T14" s="250"/>
      <c r="U14" s="250"/>
      <c r="V14" s="233">
        <v>0.15850500827632599</v>
      </c>
      <c r="W14" s="233"/>
      <c r="X14" s="233"/>
      <c r="Y14" s="233"/>
      <c r="Z14" s="233"/>
      <c r="AA14" s="233"/>
      <c r="AB14" s="233"/>
      <c r="AC14" s="233"/>
      <c r="AD14" s="233"/>
      <c r="AE14" s="233"/>
      <c r="AF14" s="232">
        <v>34950</v>
      </c>
      <c r="AG14" s="232"/>
      <c r="AH14" s="232"/>
      <c r="AI14" s="232"/>
      <c r="AJ14" s="232"/>
      <c r="AK14" s="232"/>
      <c r="AL14" s="232"/>
      <c r="AM14" s="232"/>
      <c r="AN14" s="232"/>
      <c r="AO14" s="15">
        <v>0.15354875557410499</v>
      </c>
    </row>
    <row r="15" spans="2:44" s="1" customFormat="1" ht="10" x14ac:dyDescent="0.2">
      <c r="B15" s="254" t="s">
        <v>564</v>
      </c>
      <c r="C15" s="254"/>
      <c r="D15" s="254"/>
      <c r="E15" s="254"/>
      <c r="F15" s="254"/>
      <c r="G15" s="254"/>
      <c r="H15" s="254"/>
      <c r="I15" s="254"/>
      <c r="J15" s="254"/>
      <c r="K15" s="250">
        <v>2353883328.3499999</v>
      </c>
      <c r="L15" s="250"/>
      <c r="M15" s="250"/>
      <c r="N15" s="250"/>
      <c r="O15" s="250"/>
      <c r="P15" s="250"/>
      <c r="Q15" s="250"/>
      <c r="R15" s="250"/>
      <c r="S15" s="250"/>
      <c r="T15" s="250"/>
      <c r="U15" s="250"/>
      <c r="V15" s="233">
        <v>0.154168697528073</v>
      </c>
      <c r="W15" s="233"/>
      <c r="X15" s="233"/>
      <c r="Y15" s="233"/>
      <c r="Z15" s="233"/>
      <c r="AA15" s="233"/>
      <c r="AB15" s="233"/>
      <c r="AC15" s="233"/>
      <c r="AD15" s="233"/>
      <c r="AE15" s="233"/>
      <c r="AF15" s="232">
        <v>36827</v>
      </c>
      <c r="AG15" s="232"/>
      <c r="AH15" s="232"/>
      <c r="AI15" s="232"/>
      <c r="AJ15" s="232"/>
      <c r="AK15" s="232"/>
      <c r="AL15" s="232"/>
      <c r="AM15" s="232"/>
      <c r="AN15" s="232"/>
      <c r="AO15" s="15">
        <v>0.16179513652439401</v>
      </c>
    </row>
    <row r="16" spans="2:44" s="1" customFormat="1" ht="10" x14ac:dyDescent="0.2">
      <c r="B16" s="254" t="s">
        <v>562</v>
      </c>
      <c r="C16" s="254"/>
      <c r="D16" s="254"/>
      <c r="E16" s="254"/>
      <c r="F16" s="254"/>
      <c r="G16" s="254"/>
      <c r="H16" s="254"/>
      <c r="I16" s="254"/>
      <c r="J16" s="254"/>
      <c r="K16" s="250">
        <v>2222397834.96</v>
      </c>
      <c r="L16" s="250"/>
      <c r="M16" s="250"/>
      <c r="N16" s="250"/>
      <c r="O16" s="250"/>
      <c r="P16" s="250"/>
      <c r="Q16" s="250"/>
      <c r="R16" s="250"/>
      <c r="S16" s="250"/>
      <c r="T16" s="250"/>
      <c r="U16" s="250"/>
      <c r="V16" s="233">
        <v>0.14555699319437401</v>
      </c>
      <c r="W16" s="233"/>
      <c r="X16" s="233"/>
      <c r="Y16" s="233"/>
      <c r="Z16" s="233"/>
      <c r="AA16" s="233"/>
      <c r="AB16" s="233"/>
      <c r="AC16" s="233"/>
      <c r="AD16" s="233"/>
      <c r="AE16" s="233"/>
      <c r="AF16" s="232">
        <v>31449</v>
      </c>
      <c r="AG16" s="232"/>
      <c r="AH16" s="232"/>
      <c r="AI16" s="232"/>
      <c r="AJ16" s="232"/>
      <c r="AK16" s="232"/>
      <c r="AL16" s="232"/>
      <c r="AM16" s="232"/>
      <c r="AN16" s="232"/>
      <c r="AO16" s="15">
        <v>0.138167519715309</v>
      </c>
    </row>
    <row r="17" spans="2:44" s="1" customFormat="1" ht="10" x14ac:dyDescent="0.2">
      <c r="B17" s="254" t="s">
        <v>568</v>
      </c>
      <c r="C17" s="254"/>
      <c r="D17" s="254"/>
      <c r="E17" s="254"/>
      <c r="F17" s="254"/>
      <c r="G17" s="254"/>
      <c r="H17" s="254"/>
      <c r="I17" s="254"/>
      <c r="J17" s="254"/>
      <c r="K17" s="250">
        <v>1662345442.74998</v>
      </c>
      <c r="L17" s="250"/>
      <c r="M17" s="250"/>
      <c r="N17" s="250"/>
      <c r="O17" s="250"/>
      <c r="P17" s="250"/>
      <c r="Q17" s="250"/>
      <c r="R17" s="250"/>
      <c r="S17" s="250"/>
      <c r="T17" s="250"/>
      <c r="U17" s="250"/>
      <c r="V17" s="233">
        <v>0.108876097920341</v>
      </c>
      <c r="W17" s="233"/>
      <c r="X17" s="233"/>
      <c r="Y17" s="233"/>
      <c r="Z17" s="233"/>
      <c r="AA17" s="233"/>
      <c r="AB17" s="233"/>
      <c r="AC17" s="233"/>
      <c r="AD17" s="233"/>
      <c r="AE17" s="233"/>
      <c r="AF17" s="232">
        <v>28055</v>
      </c>
      <c r="AG17" s="232"/>
      <c r="AH17" s="232"/>
      <c r="AI17" s="232"/>
      <c r="AJ17" s="232"/>
      <c r="AK17" s="232"/>
      <c r="AL17" s="232"/>
      <c r="AM17" s="232"/>
      <c r="AN17" s="232"/>
      <c r="AO17" s="15">
        <v>0.12325637589789799</v>
      </c>
    </row>
    <row r="18" spans="2:44" s="1" customFormat="1" ht="10" x14ac:dyDescent="0.2">
      <c r="B18" s="254" t="s">
        <v>566</v>
      </c>
      <c r="C18" s="254"/>
      <c r="D18" s="254"/>
      <c r="E18" s="254"/>
      <c r="F18" s="254"/>
      <c r="G18" s="254"/>
      <c r="H18" s="254"/>
      <c r="I18" s="254"/>
      <c r="J18" s="254"/>
      <c r="K18" s="250">
        <v>1281789570.6400001</v>
      </c>
      <c r="L18" s="250"/>
      <c r="M18" s="250"/>
      <c r="N18" s="250"/>
      <c r="O18" s="250"/>
      <c r="P18" s="250"/>
      <c r="Q18" s="250"/>
      <c r="R18" s="250"/>
      <c r="S18" s="250"/>
      <c r="T18" s="250"/>
      <c r="U18" s="250"/>
      <c r="V18" s="233">
        <v>8.3951411792850705E-2</v>
      </c>
      <c r="W18" s="233"/>
      <c r="X18" s="233"/>
      <c r="Y18" s="233"/>
      <c r="Z18" s="233"/>
      <c r="AA18" s="233"/>
      <c r="AB18" s="233"/>
      <c r="AC18" s="233"/>
      <c r="AD18" s="233"/>
      <c r="AE18" s="233"/>
      <c r="AF18" s="232">
        <v>12556</v>
      </c>
      <c r="AG18" s="232"/>
      <c r="AH18" s="232"/>
      <c r="AI18" s="232"/>
      <c r="AJ18" s="232"/>
      <c r="AK18" s="232"/>
      <c r="AL18" s="232"/>
      <c r="AM18" s="232"/>
      <c r="AN18" s="232"/>
      <c r="AO18" s="15">
        <v>5.5163324034004799E-2</v>
      </c>
    </row>
    <row r="19" spans="2:44" s="1" customFormat="1" ht="10" x14ac:dyDescent="0.2">
      <c r="B19" s="254" t="s">
        <v>570</v>
      </c>
      <c r="C19" s="254"/>
      <c r="D19" s="254"/>
      <c r="E19" s="254"/>
      <c r="F19" s="254"/>
      <c r="G19" s="254"/>
      <c r="H19" s="254"/>
      <c r="I19" s="254"/>
      <c r="J19" s="254"/>
      <c r="K19" s="250">
        <v>1230699881.4400001</v>
      </c>
      <c r="L19" s="250"/>
      <c r="M19" s="250"/>
      <c r="N19" s="250"/>
      <c r="O19" s="250"/>
      <c r="P19" s="250"/>
      <c r="Q19" s="250"/>
      <c r="R19" s="250"/>
      <c r="S19" s="250"/>
      <c r="T19" s="250"/>
      <c r="U19" s="250"/>
      <c r="V19" s="233">
        <v>8.0605268529837099E-2</v>
      </c>
      <c r="W19" s="233"/>
      <c r="X19" s="233"/>
      <c r="Y19" s="233"/>
      <c r="Z19" s="233"/>
      <c r="AA19" s="233"/>
      <c r="AB19" s="233"/>
      <c r="AC19" s="233"/>
      <c r="AD19" s="233"/>
      <c r="AE19" s="233"/>
      <c r="AF19" s="232">
        <v>21238</v>
      </c>
      <c r="AG19" s="232"/>
      <c r="AH19" s="232"/>
      <c r="AI19" s="232"/>
      <c r="AJ19" s="232"/>
      <c r="AK19" s="232"/>
      <c r="AL19" s="232"/>
      <c r="AM19" s="232"/>
      <c r="AN19" s="232"/>
      <c r="AO19" s="15">
        <v>9.3306680139709594E-2</v>
      </c>
    </row>
    <row r="20" spans="2:44" s="1" customFormat="1" ht="10" x14ac:dyDescent="0.2">
      <c r="B20" s="254" t="s">
        <v>572</v>
      </c>
      <c r="C20" s="254"/>
      <c r="D20" s="254"/>
      <c r="E20" s="254"/>
      <c r="F20" s="254"/>
      <c r="G20" s="254"/>
      <c r="H20" s="254"/>
      <c r="I20" s="254"/>
      <c r="J20" s="254"/>
      <c r="K20" s="250">
        <v>1125266237.21</v>
      </c>
      <c r="L20" s="250"/>
      <c r="M20" s="250"/>
      <c r="N20" s="250"/>
      <c r="O20" s="250"/>
      <c r="P20" s="250"/>
      <c r="Q20" s="250"/>
      <c r="R20" s="250"/>
      <c r="S20" s="250"/>
      <c r="T20" s="250"/>
      <c r="U20" s="250"/>
      <c r="V20" s="233">
        <v>7.36998423301575E-2</v>
      </c>
      <c r="W20" s="233"/>
      <c r="X20" s="233"/>
      <c r="Y20" s="233"/>
      <c r="Z20" s="233"/>
      <c r="AA20" s="233"/>
      <c r="AB20" s="233"/>
      <c r="AC20" s="233"/>
      <c r="AD20" s="233"/>
      <c r="AE20" s="233"/>
      <c r="AF20" s="232">
        <v>17718</v>
      </c>
      <c r="AG20" s="232"/>
      <c r="AH20" s="232"/>
      <c r="AI20" s="232"/>
      <c r="AJ20" s="232"/>
      <c r="AK20" s="232"/>
      <c r="AL20" s="232"/>
      <c r="AM20" s="232"/>
      <c r="AN20" s="232"/>
      <c r="AO20" s="15">
        <v>7.7841969993190305E-2</v>
      </c>
    </row>
    <row r="21" spans="2:44" s="1" customFormat="1" ht="10" x14ac:dyDescent="0.2">
      <c r="B21" s="254" t="s">
        <v>574</v>
      </c>
      <c r="C21" s="254"/>
      <c r="D21" s="254"/>
      <c r="E21" s="254"/>
      <c r="F21" s="254"/>
      <c r="G21" s="254"/>
      <c r="H21" s="254"/>
      <c r="I21" s="254"/>
      <c r="J21" s="254"/>
      <c r="K21" s="250">
        <v>1058400553.46</v>
      </c>
      <c r="L21" s="250"/>
      <c r="M21" s="250"/>
      <c r="N21" s="250"/>
      <c r="O21" s="250"/>
      <c r="P21" s="250"/>
      <c r="Q21" s="250"/>
      <c r="R21" s="250"/>
      <c r="S21" s="250"/>
      <c r="T21" s="250"/>
      <c r="U21" s="250"/>
      <c r="V21" s="233">
        <v>6.9320442871864396E-2</v>
      </c>
      <c r="W21" s="233"/>
      <c r="X21" s="233"/>
      <c r="Y21" s="233"/>
      <c r="Z21" s="233"/>
      <c r="AA21" s="233"/>
      <c r="AB21" s="233"/>
      <c r="AC21" s="233"/>
      <c r="AD21" s="233"/>
      <c r="AE21" s="233"/>
      <c r="AF21" s="232">
        <v>17499</v>
      </c>
      <c r="AG21" s="232"/>
      <c r="AH21" s="232"/>
      <c r="AI21" s="232"/>
      <c r="AJ21" s="232"/>
      <c r="AK21" s="232"/>
      <c r="AL21" s="232"/>
      <c r="AM21" s="232"/>
      <c r="AN21" s="232"/>
      <c r="AO21" s="15">
        <v>7.6879818992597201E-2</v>
      </c>
    </row>
    <row r="22" spans="2:44" s="1" customFormat="1" ht="10" x14ac:dyDescent="0.2">
      <c r="B22" s="254" t="s">
        <v>576</v>
      </c>
      <c r="C22" s="254"/>
      <c r="D22" s="254"/>
      <c r="E22" s="254"/>
      <c r="F22" s="254"/>
      <c r="G22" s="254"/>
      <c r="H22" s="254"/>
      <c r="I22" s="254"/>
      <c r="J22" s="254"/>
      <c r="K22" s="250">
        <v>794475187.52999902</v>
      </c>
      <c r="L22" s="250"/>
      <c r="M22" s="250"/>
      <c r="N22" s="250"/>
      <c r="O22" s="250"/>
      <c r="P22" s="250"/>
      <c r="Q22" s="250"/>
      <c r="R22" s="250"/>
      <c r="S22" s="250"/>
      <c r="T22" s="250"/>
      <c r="U22" s="250"/>
      <c r="V22" s="233">
        <v>5.2034526692420403E-2</v>
      </c>
      <c r="W22" s="233"/>
      <c r="X22" s="233"/>
      <c r="Y22" s="233"/>
      <c r="Z22" s="233"/>
      <c r="AA22" s="233"/>
      <c r="AB22" s="233"/>
      <c r="AC22" s="233"/>
      <c r="AD22" s="233"/>
      <c r="AE22" s="233"/>
      <c r="AF22" s="232">
        <v>9738</v>
      </c>
      <c r="AG22" s="232"/>
      <c r="AH22" s="232"/>
      <c r="AI22" s="232"/>
      <c r="AJ22" s="232"/>
      <c r="AK22" s="232"/>
      <c r="AL22" s="232"/>
      <c r="AM22" s="232"/>
      <c r="AN22" s="232"/>
      <c r="AO22" s="15">
        <v>4.2782769149660602E-2</v>
      </c>
    </row>
    <row r="23" spans="2:44" s="1" customFormat="1" ht="10" x14ac:dyDescent="0.2">
      <c r="B23" s="254" t="s">
        <v>578</v>
      </c>
      <c r="C23" s="254"/>
      <c r="D23" s="254"/>
      <c r="E23" s="254"/>
      <c r="F23" s="254"/>
      <c r="G23" s="254"/>
      <c r="H23" s="254"/>
      <c r="I23" s="254"/>
      <c r="J23" s="254"/>
      <c r="K23" s="250">
        <v>653259102.87000096</v>
      </c>
      <c r="L23" s="250"/>
      <c r="M23" s="250"/>
      <c r="N23" s="250"/>
      <c r="O23" s="250"/>
      <c r="P23" s="250"/>
      <c r="Q23" s="250"/>
      <c r="R23" s="250"/>
      <c r="S23" s="250"/>
      <c r="T23" s="250"/>
      <c r="U23" s="250"/>
      <c r="V23" s="233">
        <v>4.2785512699315298E-2</v>
      </c>
      <c r="W23" s="233"/>
      <c r="X23" s="233"/>
      <c r="Y23" s="233"/>
      <c r="Z23" s="233"/>
      <c r="AA23" s="233"/>
      <c r="AB23" s="233"/>
      <c r="AC23" s="233"/>
      <c r="AD23" s="233"/>
      <c r="AE23" s="233"/>
      <c r="AF23" s="232">
        <v>10511</v>
      </c>
      <c r="AG23" s="232"/>
      <c r="AH23" s="232"/>
      <c r="AI23" s="232"/>
      <c r="AJ23" s="232"/>
      <c r="AK23" s="232"/>
      <c r="AL23" s="232"/>
      <c r="AM23" s="232"/>
      <c r="AN23" s="232"/>
      <c r="AO23" s="15">
        <v>4.6178854644904802E-2</v>
      </c>
    </row>
    <row r="24" spans="2:44" s="1" customFormat="1" ht="10" x14ac:dyDescent="0.2">
      <c r="B24" s="254" t="s">
        <v>512</v>
      </c>
      <c r="C24" s="254"/>
      <c r="D24" s="254"/>
      <c r="E24" s="254"/>
      <c r="F24" s="254"/>
      <c r="G24" s="254"/>
      <c r="H24" s="254"/>
      <c r="I24" s="254"/>
      <c r="J24" s="254"/>
      <c r="K24" s="250">
        <v>425700957.17999899</v>
      </c>
      <c r="L24" s="250"/>
      <c r="M24" s="250"/>
      <c r="N24" s="250"/>
      <c r="O24" s="250"/>
      <c r="P24" s="250"/>
      <c r="Q24" s="250"/>
      <c r="R24" s="250"/>
      <c r="S24" s="250"/>
      <c r="T24" s="250"/>
      <c r="U24" s="250"/>
      <c r="V24" s="233">
        <v>2.78814847424485E-2</v>
      </c>
      <c r="W24" s="233"/>
      <c r="X24" s="233"/>
      <c r="Y24" s="233"/>
      <c r="Z24" s="233"/>
      <c r="AA24" s="233"/>
      <c r="AB24" s="233"/>
      <c r="AC24" s="233"/>
      <c r="AD24" s="233"/>
      <c r="AE24" s="233"/>
      <c r="AF24" s="232">
        <v>6372</v>
      </c>
      <c r="AG24" s="232"/>
      <c r="AH24" s="232"/>
      <c r="AI24" s="232"/>
      <c r="AJ24" s="232"/>
      <c r="AK24" s="232"/>
      <c r="AL24" s="232"/>
      <c r="AM24" s="232"/>
      <c r="AN24" s="232"/>
      <c r="AO24" s="15">
        <v>2.7994640072051501E-2</v>
      </c>
    </row>
    <row r="25" spans="2:44" s="1" customFormat="1" ht="10" x14ac:dyDescent="0.2">
      <c r="B25" s="254" t="s">
        <v>65</v>
      </c>
      <c r="C25" s="254"/>
      <c r="D25" s="254"/>
      <c r="E25" s="254"/>
      <c r="F25" s="254"/>
      <c r="G25" s="254"/>
      <c r="H25" s="254"/>
      <c r="I25" s="254"/>
      <c r="J25" s="254"/>
      <c r="K25" s="250">
        <v>39922049.229999997</v>
      </c>
      <c r="L25" s="250"/>
      <c r="M25" s="250"/>
      <c r="N25" s="250"/>
      <c r="O25" s="250"/>
      <c r="P25" s="250"/>
      <c r="Q25" s="250"/>
      <c r="R25" s="250"/>
      <c r="S25" s="250"/>
      <c r="T25" s="250"/>
      <c r="U25" s="250"/>
      <c r="V25" s="233">
        <v>2.6147134219923198E-3</v>
      </c>
      <c r="W25" s="233"/>
      <c r="X25" s="233"/>
      <c r="Y25" s="233"/>
      <c r="Z25" s="233"/>
      <c r="AA25" s="233"/>
      <c r="AB25" s="233"/>
      <c r="AC25" s="233"/>
      <c r="AD25" s="233"/>
      <c r="AE25" s="233"/>
      <c r="AF25" s="232">
        <v>702</v>
      </c>
      <c r="AG25" s="232"/>
      <c r="AH25" s="232"/>
      <c r="AI25" s="232"/>
      <c r="AJ25" s="232"/>
      <c r="AK25" s="232"/>
      <c r="AL25" s="232"/>
      <c r="AM25" s="232"/>
      <c r="AN25" s="232"/>
      <c r="AO25" s="15">
        <v>3.0841552621751599E-3</v>
      </c>
    </row>
    <row r="26" spans="2:44" s="1" customFormat="1" ht="10.5" x14ac:dyDescent="0.2">
      <c r="B26" s="253"/>
      <c r="C26" s="253"/>
      <c r="D26" s="253"/>
      <c r="E26" s="253"/>
      <c r="F26" s="253"/>
      <c r="G26" s="253"/>
      <c r="H26" s="253"/>
      <c r="I26" s="253"/>
      <c r="J26" s="253"/>
      <c r="K26" s="251">
        <v>15268231269.33</v>
      </c>
      <c r="L26" s="251"/>
      <c r="M26" s="251"/>
      <c r="N26" s="251"/>
      <c r="O26" s="251"/>
      <c r="P26" s="251"/>
      <c r="Q26" s="251"/>
      <c r="R26" s="251"/>
      <c r="S26" s="251"/>
      <c r="T26" s="251"/>
      <c r="U26" s="251"/>
      <c r="V26" s="249">
        <v>1</v>
      </c>
      <c r="W26" s="249"/>
      <c r="X26" s="249"/>
      <c r="Y26" s="249"/>
      <c r="Z26" s="249"/>
      <c r="AA26" s="249"/>
      <c r="AB26" s="249"/>
      <c r="AC26" s="249"/>
      <c r="AD26" s="249"/>
      <c r="AE26" s="249"/>
      <c r="AF26" s="248">
        <v>227615</v>
      </c>
      <c r="AG26" s="248"/>
      <c r="AH26" s="248"/>
      <c r="AI26" s="248"/>
      <c r="AJ26" s="248"/>
      <c r="AK26" s="248"/>
      <c r="AL26" s="248"/>
      <c r="AM26" s="248"/>
      <c r="AN26" s="248"/>
      <c r="AO26" s="46">
        <v>1</v>
      </c>
    </row>
    <row r="27" spans="2:44" s="1" customFormat="1" ht="8" x14ac:dyDescent="0.2"/>
    <row r="28" spans="2:44" s="1" customFormat="1" ht="13" x14ac:dyDescent="0.2">
      <c r="B28" s="229" t="s">
        <v>1202</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row>
    <row r="29" spans="2:44" s="1" customFormat="1" ht="8" x14ac:dyDescent="0.2"/>
    <row r="30" spans="2:44" s="1" customFormat="1" ht="10.5" x14ac:dyDescent="0.2">
      <c r="B30" s="227" t="s">
        <v>1077</v>
      </c>
      <c r="C30" s="227"/>
      <c r="D30" s="227"/>
      <c r="E30" s="227"/>
      <c r="F30" s="227"/>
      <c r="G30" s="227"/>
      <c r="H30" s="227"/>
      <c r="I30" s="227"/>
      <c r="J30" s="227"/>
      <c r="K30" s="227" t="s">
        <v>1074</v>
      </c>
      <c r="L30" s="227"/>
      <c r="M30" s="227"/>
      <c r="N30" s="227"/>
      <c r="O30" s="227"/>
      <c r="P30" s="227"/>
      <c r="Q30" s="227"/>
      <c r="R30" s="227"/>
      <c r="S30" s="227"/>
      <c r="T30" s="227"/>
      <c r="U30" s="227"/>
      <c r="V30" s="227" t="s">
        <v>1075</v>
      </c>
      <c r="W30" s="227"/>
      <c r="X30" s="227"/>
      <c r="Y30" s="227"/>
      <c r="Z30" s="227"/>
      <c r="AA30" s="227"/>
      <c r="AB30" s="227"/>
      <c r="AC30" s="227"/>
      <c r="AD30" s="227"/>
      <c r="AE30" s="227"/>
      <c r="AF30" s="227" t="s">
        <v>1076</v>
      </c>
      <c r="AG30" s="227"/>
      <c r="AH30" s="227"/>
      <c r="AI30" s="227"/>
      <c r="AJ30" s="227"/>
      <c r="AK30" s="227"/>
      <c r="AL30" s="227"/>
      <c r="AM30" s="227"/>
      <c r="AN30" s="227" t="s">
        <v>1075</v>
      </c>
      <c r="AO30" s="227"/>
    </row>
    <row r="31" spans="2:44" s="1" customFormat="1" ht="10" x14ac:dyDescent="0.2">
      <c r="B31" s="231" t="s">
        <v>1078</v>
      </c>
      <c r="C31" s="231"/>
      <c r="D31" s="231"/>
      <c r="E31" s="231"/>
      <c r="F31" s="231"/>
      <c r="G31" s="231"/>
      <c r="H31" s="231"/>
      <c r="I31" s="231"/>
      <c r="J31" s="231"/>
      <c r="K31" s="250">
        <v>628786116.419999</v>
      </c>
      <c r="L31" s="250"/>
      <c r="M31" s="250"/>
      <c r="N31" s="250"/>
      <c r="O31" s="250"/>
      <c r="P31" s="250"/>
      <c r="Q31" s="250"/>
      <c r="R31" s="250"/>
      <c r="S31" s="250"/>
      <c r="T31" s="250"/>
      <c r="U31" s="250"/>
      <c r="V31" s="233">
        <v>4.1182642922305598E-2</v>
      </c>
      <c r="W31" s="233"/>
      <c r="X31" s="233"/>
      <c r="Y31" s="233"/>
      <c r="Z31" s="233"/>
      <c r="AA31" s="233"/>
      <c r="AB31" s="233"/>
      <c r="AC31" s="233"/>
      <c r="AD31" s="233"/>
      <c r="AE31" s="233"/>
      <c r="AF31" s="232">
        <v>5670</v>
      </c>
      <c r="AG31" s="232"/>
      <c r="AH31" s="232"/>
      <c r="AI31" s="232"/>
      <c r="AJ31" s="232"/>
      <c r="AK31" s="232"/>
      <c r="AL31" s="232"/>
      <c r="AM31" s="232"/>
      <c r="AN31" s="233">
        <v>2.4910484809876302E-2</v>
      </c>
      <c r="AO31" s="233"/>
    </row>
    <row r="32" spans="2:44" s="1" customFormat="1" ht="10" x14ac:dyDescent="0.2">
      <c r="B32" s="231" t="s">
        <v>1079</v>
      </c>
      <c r="C32" s="231"/>
      <c r="D32" s="231"/>
      <c r="E32" s="231"/>
      <c r="F32" s="231"/>
      <c r="G32" s="231"/>
      <c r="H32" s="231"/>
      <c r="I32" s="231"/>
      <c r="J32" s="231"/>
      <c r="K32" s="250">
        <v>1724218132.0799999</v>
      </c>
      <c r="L32" s="250"/>
      <c r="M32" s="250"/>
      <c r="N32" s="250"/>
      <c r="O32" s="250"/>
      <c r="P32" s="250"/>
      <c r="Q32" s="250"/>
      <c r="R32" s="250"/>
      <c r="S32" s="250"/>
      <c r="T32" s="250"/>
      <c r="U32" s="250"/>
      <c r="V32" s="233">
        <v>0.11292847885684799</v>
      </c>
      <c r="W32" s="233"/>
      <c r="X32" s="233"/>
      <c r="Y32" s="233"/>
      <c r="Z32" s="233"/>
      <c r="AA32" s="233"/>
      <c r="AB32" s="233"/>
      <c r="AC32" s="233"/>
      <c r="AD32" s="233"/>
      <c r="AE32" s="233"/>
      <c r="AF32" s="232">
        <v>17069</v>
      </c>
      <c r="AG32" s="232"/>
      <c r="AH32" s="232"/>
      <c r="AI32" s="232"/>
      <c r="AJ32" s="232"/>
      <c r="AK32" s="232"/>
      <c r="AL32" s="232"/>
      <c r="AM32" s="232"/>
      <c r="AN32" s="233">
        <v>7.4990664059925799E-2</v>
      </c>
      <c r="AO32" s="233"/>
    </row>
    <row r="33" spans="2:41" s="1" customFormat="1" ht="10" x14ac:dyDescent="0.2">
      <c r="B33" s="231" t="s">
        <v>1080</v>
      </c>
      <c r="C33" s="231"/>
      <c r="D33" s="231"/>
      <c r="E33" s="231"/>
      <c r="F33" s="231"/>
      <c r="G33" s="231"/>
      <c r="H33" s="231"/>
      <c r="I33" s="231"/>
      <c r="J33" s="231"/>
      <c r="K33" s="250">
        <v>4255894564.02003</v>
      </c>
      <c r="L33" s="250"/>
      <c r="M33" s="250"/>
      <c r="N33" s="250"/>
      <c r="O33" s="250"/>
      <c r="P33" s="250"/>
      <c r="Q33" s="250"/>
      <c r="R33" s="250"/>
      <c r="S33" s="250"/>
      <c r="T33" s="250"/>
      <c r="U33" s="250"/>
      <c r="V33" s="233">
        <v>0.27874181946464499</v>
      </c>
      <c r="W33" s="233"/>
      <c r="X33" s="233"/>
      <c r="Y33" s="233"/>
      <c r="Z33" s="233"/>
      <c r="AA33" s="233"/>
      <c r="AB33" s="233"/>
      <c r="AC33" s="233"/>
      <c r="AD33" s="233"/>
      <c r="AE33" s="233"/>
      <c r="AF33" s="232">
        <v>48237</v>
      </c>
      <c r="AG33" s="232"/>
      <c r="AH33" s="232"/>
      <c r="AI33" s="232"/>
      <c r="AJ33" s="232"/>
      <c r="AK33" s="232"/>
      <c r="AL33" s="232"/>
      <c r="AM33" s="232"/>
      <c r="AN33" s="233">
        <v>0.21192364299365199</v>
      </c>
      <c r="AO33" s="233"/>
    </row>
    <row r="34" spans="2:41" s="1" customFormat="1" ht="10" x14ac:dyDescent="0.2">
      <c r="B34" s="231" t="s">
        <v>1081</v>
      </c>
      <c r="C34" s="231"/>
      <c r="D34" s="231"/>
      <c r="E34" s="231"/>
      <c r="F34" s="231"/>
      <c r="G34" s="231"/>
      <c r="H34" s="231"/>
      <c r="I34" s="231"/>
      <c r="J34" s="231"/>
      <c r="K34" s="250">
        <v>2564821853.8099799</v>
      </c>
      <c r="L34" s="250"/>
      <c r="M34" s="250"/>
      <c r="N34" s="250"/>
      <c r="O34" s="250"/>
      <c r="P34" s="250"/>
      <c r="Q34" s="250"/>
      <c r="R34" s="250"/>
      <c r="S34" s="250"/>
      <c r="T34" s="250"/>
      <c r="U34" s="250"/>
      <c r="V34" s="233">
        <v>0.16798421562830601</v>
      </c>
      <c r="W34" s="233"/>
      <c r="X34" s="233"/>
      <c r="Y34" s="233"/>
      <c r="Z34" s="233"/>
      <c r="AA34" s="233"/>
      <c r="AB34" s="233"/>
      <c r="AC34" s="233"/>
      <c r="AD34" s="233"/>
      <c r="AE34" s="233"/>
      <c r="AF34" s="232">
        <v>34831</v>
      </c>
      <c r="AG34" s="232"/>
      <c r="AH34" s="232"/>
      <c r="AI34" s="232"/>
      <c r="AJ34" s="232"/>
      <c r="AK34" s="232"/>
      <c r="AL34" s="232"/>
      <c r="AM34" s="232"/>
      <c r="AN34" s="233">
        <v>0.15302594292994801</v>
      </c>
      <c r="AO34" s="233"/>
    </row>
    <row r="35" spans="2:41" s="1" customFormat="1" ht="10" x14ac:dyDescent="0.2">
      <c r="B35" s="231" t="s">
        <v>1082</v>
      </c>
      <c r="C35" s="231"/>
      <c r="D35" s="231"/>
      <c r="E35" s="231"/>
      <c r="F35" s="231"/>
      <c r="G35" s="231"/>
      <c r="H35" s="231"/>
      <c r="I35" s="231"/>
      <c r="J35" s="231"/>
      <c r="K35" s="250">
        <v>1736361044.24</v>
      </c>
      <c r="L35" s="250"/>
      <c r="M35" s="250"/>
      <c r="N35" s="250"/>
      <c r="O35" s="250"/>
      <c r="P35" s="250"/>
      <c r="Q35" s="250"/>
      <c r="R35" s="250"/>
      <c r="S35" s="250"/>
      <c r="T35" s="250"/>
      <c r="U35" s="250"/>
      <c r="V35" s="233">
        <v>0.113723784609413</v>
      </c>
      <c r="W35" s="233"/>
      <c r="X35" s="233"/>
      <c r="Y35" s="233"/>
      <c r="Z35" s="233"/>
      <c r="AA35" s="233"/>
      <c r="AB35" s="233"/>
      <c r="AC35" s="233"/>
      <c r="AD35" s="233"/>
      <c r="AE35" s="233"/>
      <c r="AF35" s="232">
        <v>25255</v>
      </c>
      <c r="AG35" s="232"/>
      <c r="AH35" s="232"/>
      <c r="AI35" s="232"/>
      <c r="AJ35" s="232"/>
      <c r="AK35" s="232"/>
      <c r="AL35" s="232"/>
      <c r="AM35" s="232"/>
      <c r="AN35" s="233">
        <v>0.110954901917712</v>
      </c>
      <c r="AO35" s="233"/>
    </row>
    <row r="36" spans="2:41" s="1" customFormat="1" ht="10" x14ac:dyDescent="0.2">
      <c r="B36" s="231" t="s">
        <v>1083</v>
      </c>
      <c r="C36" s="231"/>
      <c r="D36" s="231"/>
      <c r="E36" s="231"/>
      <c r="F36" s="231"/>
      <c r="G36" s="231"/>
      <c r="H36" s="231"/>
      <c r="I36" s="231"/>
      <c r="J36" s="231"/>
      <c r="K36" s="250">
        <v>1424308141.1800001</v>
      </c>
      <c r="L36" s="250"/>
      <c r="M36" s="250"/>
      <c r="N36" s="250"/>
      <c r="O36" s="250"/>
      <c r="P36" s="250"/>
      <c r="Q36" s="250"/>
      <c r="R36" s="250"/>
      <c r="S36" s="250"/>
      <c r="T36" s="250"/>
      <c r="U36" s="250"/>
      <c r="V36" s="233">
        <v>9.3285732712280203E-2</v>
      </c>
      <c r="W36" s="233"/>
      <c r="X36" s="233"/>
      <c r="Y36" s="233"/>
      <c r="Z36" s="233"/>
      <c r="AA36" s="233"/>
      <c r="AB36" s="233"/>
      <c r="AC36" s="233"/>
      <c r="AD36" s="233"/>
      <c r="AE36" s="233"/>
      <c r="AF36" s="232">
        <v>23622</v>
      </c>
      <c r="AG36" s="232"/>
      <c r="AH36" s="232"/>
      <c r="AI36" s="232"/>
      <c r="AJ36" s="232"/>
      <c r="AK36" s="232"/>
      <c r="AL36" s="232"/>
      <c r="AM36" s="232"/>
      <c r="AN36" s="233">
        <v>0.10378050655712499</v>
      </c>
      <c r="AO36" s="233"/>
    </row>
    <row r="37" spans="2:41" s="1" customFormat="1" ht="10" x14ac:dyDescent="0.2">
      <c r="B37" s="231" t="s">
        <v>1084</v>
      </c>
      <c r="C37" s="231"/>
      <c r="D37" s="231"/>
      <c r="E37" s="231"/>
      <c r="F37" s="231"/>
      <c r="G37" s="231"/>
      <c r="H37" s="231"/>
      <c r="I37" s="231"/>
      <c r="J37" s="231"/>
      <c r="K37" s="250">
        <v>1244042605.6400001</v>
      </c>
      <c r="L37" s="250"/>
      <c r="M37" s="250"/>
      <c r="N37" s="250"/>
      <c r="O37" s="250"/>
      <c r="P37" s="250"/>
      <c r="Q37" s="250"/>
      <c r="R37" s="250"/>
      <c r="S37" s="250"/>
      <c r="T37" s="250"/>
      <c r="U37" s="250"/>
      <c r="V37" s="233">
        <v>8.1479156537205694E-2</v>
      </c>
      <c r="W37" s="233"/>
      <c r="X37" s="233"/>
      <c r="Y37" s="233"/>
      <c r="Z37" s="233"/>
      <c r="AA37" s="233"/>
      <c r="AB37" s="233"/>
      <c r="AC37" s="233"/>
      <c r="AD37" s="233"/>
      <c r="AE37" s="233"/>
      <c r="AF37" s="232">
        <v>25950</v>
      </c>
      <c r="AG37" s="232"/>
      <c r="AH37" s="232"/>
      <c r="AI37" s="232"/>
      <c r="AJ37" s="232"/>
      <c r="AK37" s="232"/>
      <c r="AL37" s="232"/>
      <c r="AM37" s="232"/>
      <c r="AN37" s="233">
        <v>0.114008303494937</v>
      </c>
      <c r="AO37" s="233"/>
    </row>
    <row r="38" spans="2:41" s="1" customFormat="1" ht="10" x14ac:dyDescent="0.2">
      <c r="B38" s="231" t="s">
        <v>1085</v>
      </c>
      <c r="C38" s="231"/>
      <c r="D38" s="231"/>
      <c r="E38" s="231"/>
      <c r="F38" s="231"/>
      <c r="G38" s="231"/>
      <c r="H38" s="231"/>
      <c r="I38" s="231"/>
      <c r="J38" s="231"/>
      <c r="K38" s="250">
        <v>804318421.95000303</v>
      </c>
      <c r="L38" s="250"/>
      <c r="M38" s="250"/>
      <c r="N38" s="250"/>
      <c r="O38" s="250"/>
      <c r="P38" s="250"/>
      <c r="Q38" s="250"/>
      <c r="R38" s="250"/>
      <c r="S38" s="250"/>
      <c r="T38" s="250"/>
      <c r="U38" s="250"/>
      <c r="V38" s="233">
        <v>5.2679213968003902E-2</v>
      </c>
      <c r="W38" s="233"/>
      <c r="X38" s="233"/>
      <c r="Y38" s="233"/>
      <c r="Z38" s="233"/>
      <c r="AA38" s="233"/>
      <c r="AB38" s="233"/>
      <c r="AC38" s="233"/>
      <c r="AD38" s="233"/>
      <c r="AE38" s="233"/>
      <c r="AF38" s="232">
        <v>18549</v>
      </c>
      <c r="AG38" s="232"/>
      <c r="AH38" s="232"/>
      <c r="AI38" s="232"/>
      <c r="AJ38" s="232"/>
      <c r="AK38" s="232"/>
      <c r="AL38" s="232"/>
      <c r="AM38" s="232"/>
      <c r="AN38" s="233">
        <v>8.1492871735166797E-2</v>
      </c>
      <c r="AO38" s="233"/>
    </row>
    <row r="39" spans="2:41" s="1" customFormat="1" ht="10" x14ac:dyDescent="0.2">
      <c r="B39" s="231" t="s">
        <v>1086</v>
      </c>
      <c r="C39" s="231"/>
      <c r="D39" s="231"/>
      <c r="E39" s="231"/>
      <c r="F39" s="231"/>
      <c r="G39" s="231"/>
      <c r="H39" s="231"/>
      <c r="I39" s="231"/>
      <c r="J39" s="231"/>
      <c r="K39" s="250">
        <v>82967840.930000007</v>
      </c>
      <c r="L39" s="250"/>
      <c r="M39" s="250"/>
      <c r="N39" s="250"/>
      <c r="O39" s="250"/>
      <c r="P39" s="250"/>
      <c r="Q39" s="250"/>
      <c r="R39" s="250"/>
      <c r="S39" s="250"/>
      <c r="T39" s="250"/>
      <c r="U39" s="250"/>
      <c r="V39" s="233">
        <v>5.43401782868336E-3</v>
      </c>
      <c r="W39" s="233"/>
      <c r="X39" s="233"/>
      <c r="Y39" s="233"/>
      <c r="Z39" s="233"/>
      <c r="AA39" s="233"/>
      <c r="AB39" s="233"/>
      <c r="AC39" s="233"/>
      <c r="AD39" s="233"/>
      <c r="AE39" s="233"/>
      <c r="AF39" s="232">
        <v>2327</v>
      </c>
      <c r="AG39" s="232"/>
      <c r="AH39" s="232"/>
      <c r="AI39" s="232"/>
      <c r="AJ39" s="232"/>
      <c r="AK39" s="232"/>
      <c r="AL39" s="232"/>
      <c r="AM39" s="232"/>
      <c r="AN39" s="233">
        <v>1.02234035542473E-2</v>
      </c>
      <c r="AO39" s="233"/>
    </row>
    <row r="40" spans="2:41" s="1" customFormat="1" ht="10" x14ac:dyDescent="0.2">
      <c r="B40" s="231" t="s">
        <v>1087</v>
      </c>
      <c r="C40" s="231"/>
      <c r="D40" s="231"/>
      <c r="E40" s="231"/>
      <c r="F40" s="231"/>
      <c r="G40" s="231"/>
      <c r="H40" s="231"/>
      <c r="I40" s="231"/>
      <c r="J40" s="231"/>
      <c r="K40" s="250">
        <v>72877000.6199999</v>
      </c>
      <c r="L40" s="250"/>
      <c r="M40" s="250"/>
      <c r="N40" s="250"/>
      <c r="O40" s="250"/>
      <c r="P40" s="250"/>
      <c r="Q40" s="250"/>
      <c r="R40" s="250"/>
      <c r="S40" s="250"/>
      <c r="T40" s="250"/>
      <c r="U40" s="250"/>
      <c r="V40" s="233">
        <v>4.7731134886849196E-3</v>
      </c>
      <c r="W40" s="233"/>
      <c r="X40" s="233"/>
      <c r="Y40" s="233"/>
      <c r="Z40" s="233"/>
      <c r="AA40" s="233"/>
      <c r="AB40" s="233"/>
      <c r="AC40" s="233"/>
      <c r="AD40" s="233"/>
      <c r="AE40" s="233"/>
      <c r="AF40" s="232">
        <v>2216</v>
      </c>
      <c r="AG40" s="232"/>
      <c r="AH40" s="232"/>
      <c r="AI40" s="232"/>
      <c r="AJ40" s="232"/>
      <c r="AK40" s="232"/>
      <c r="AL40" s="232"/>
      <c r="AM40" s="232"/>
      <c r="AN40" s="233">
        <v>9.7357379786042197E-3</v>
      </c>
      <c r="AO40" s="233"/>
    </row>
    <row r="41" spans="2:41" s="1" customFormat="1" ht="10" x14ac:dyDescent="0.2">
      <c r="B41" s="231" t="s">
        <v>1088</v>
      </c>
      <c r="C41" s="231"/>
      <c r="D41" s="231"/>
      <c r="E41" s="231"/>
      <c r="F41" s="231"/>
      <c r="G41" s="231"/>
      <c r="H41" s="231"/>
      <c r="I41" s="231"/>
      <c r="J41" s="231"/>
      <c r="K41" s="250">
        <v>58906871.530000001</v>
      </c>
      <c r="L41" s="250"/>
      <c r="M41" s="250"/>
      <c r="N41" s="250"/>
      <c r="O41" s="250"/>
      <c r="P41" s="250"/>
      <c r="Q41" s="250"/>
      <c r="R41" s="250"/>
      <c r="S41" s="250"/>
      <c r="T41" s="250"/>
      <c r="U41" s="250"/>
      <c r="V41" s="233">
        <v>3.8581333024689602E-3</v>
      </c>
      <c r="W41" s="233"/>
      <c r="X41" s="233"/>
      <c r="Y41" s="233"/>
      <c r="Z41" s="233"/>
      <c r="AA41" s="233"/>
      <c r="AB41" s="233"/>
      <c r="AC41" s="233"/>
      <c r="AD41" s="233"/>
      <c r="AE41" s="233"/>
      <c r="AF41" s="232">
        <v>2446</v>
      </c>
      <c r="AG41" s="232"/>
      <c r="AH41" s="232"/>
      <c r="AI41" s="232"/>
      <c r="AJ41" s="232"/>
      <c r="AK41" s="232"/>
      <c r="AL41" s="232"/>
      <c r="AM41" s="232"/>
      <c r="AN41" s="233">
        <v>1.07462161984052E-2</v>
      </c>
      <c r="AO41" s="233"/>
    </row>
    <row r="42" spans="2:41" s="1" customFormat="1" ht="10" x14ac:dyDescent="0.2">
      <c r="B42" s="231" t="s">
        <v>1089</v>
      </c>
      <c r="C42" s="231"/>
      <c r="D42" s="231"/>
      <c r="E42" s="231"/>
      <c r="F42" s="231"/>
      <c r="G42" s="231"/>
      <c r="H42" s="231"/>
      <c r="I42" s="231"/>
      <c r="J42" s="231"/>
      <c r="K42" s="250">
        <v>183511855.36000001</v>
      </c>
      <c r="L42" s="250"/>
      <c r="M42" s="250"/>
      <c r="N42" s="250"/>
      <c r="O42" s="250"/>
      <c r="P42" s="250"/>
      <c r="Q42" s="250"/>
      <c r="R42" s="250"/>
      <c r="S42" s="250"/>
      <c r="T42" s="250"/>
      <c r="U42" s="250"/>
      <c r="V42" s="233">
        <v>1.2019195421058899E-2</v>
      </c>
      <c r="W42" s="233"/>
      <c r="X42" s="233"/>
      <c r="Y42" s="233"/>
      <c r="Z42" s="233"/>
      <c r="AA42" s="233"/>
      <c r="AB42" s="233"/>
      <c r="AC42" s="233"/>
      <c r="AD42" s="233"/>
      <c r="AE42" s="233"/>
      <c r="AF42" s="232">
        <v>5679</v>
      </c>
      <c r="AG42" s="232"/>
      <c r="AH42" s="232"/>
      <c r="AI42" s="232"/>
      <c r="AJ42" s="232"/>
      <c r="AK42" s="232"/>
      <c r="AL42" s="232"/>
      <c r="AM42" s="232"/>
      <c r="AN42" s="233">
        <v>2.49500252619555E-2</v>
      </c>
      <c r="AO42" s="233"/>
    </row>
    <row r="43" spans="2:41" s="1" customFormat="1" ht="10" x14ac:dyDescent="0.2">
      <c r="B43" s="231" t="s">
        <v>1090</v>
      </c>
      <c r="C43" s="231"/>
      <c r="D43" s="231"/>
      <c r="E43" s="231"/>
      <c r="F43" s="231"/>
      <c r="G43" s="231"/>
      <c r="H43" s="231"/>
      <c r="I43" s="231"/>
      <c r="J43" s="231"/>
      <c r="K43" s="250">
        <v>264380294.50999999</v>
      </c>
      <c r="L43" s="250"/>
      <c r="M43" s="250"/>
      <c r="N43" s="250"/>
      <c r="O43" s="250"/>
      <c r="P43" s="250"/>
      <c r="Q43" s="250"/>
      <c r="R43" s="250"/>
      <c r="S43" s="250"/>
      <c r="T43" s="250"/>
      <c r="U43" s="250"/>
      <c r="V43" s="233">
        <v>1.73157119411122E-2</v>
      </c>
      <c r="W43" s="233"/>
      <c r="X43" s="233"/>
      <c r="Y43" s="233"/>
      <c r="Z43" s="233"/>
      <c r="AA43" s="233"/>
      <c r="AB43" s="233"/>
      <c r="AC43" s="233"/>
      <c r="AD43" s="233"/>
      <c r="AE43" s="233"/>
      <c r="AF43" s="232">
        <v>6382</v>
      </c>
      <c r="AG43" s="232"/>
      <c r="AH43" s="232"/>
      <c r="AI43" s="232"/>
      <c r="AJ43" s="232"/>
      <c r="AK43" s="232"/>
      <c r="AL43" s="232"/>
      <c r="AM43" s="232"/>
      <c r="AN43" s="233">
        <v>2.8038573907695E-2</v>
      </c>
      <c r="AO43" s="233"/>
    </row>
    <row r="44" spans="2:41" s="1" customFormat="1" ht="10" x14ac:dyDescent="0.2">
      <c r="B44" s="231" t="s">
        <v>1091</v>
      </c>
      <c r="C44" s="231"/>
      <c r="D44" s="231"/>
      <c r="E44" s="231"/>
      <c r="F44" s="231"/>
      <c r="G44" s="231"/>
      <c r="H44" s="231"/>
      <c r="I44" s="231"/>
      <c r="J44" s="231"/>
      <c r="K44" s="250">
        <v>79997080.959999993</v>
      </c>
      <c r="L44" s="250"/>
      <c r="M44" s="250"/>
      <c r="N44" s="250"/>
      <c r="O44" s="250"/>
      <c r="P44" s="250"/>
      <c r="Q44" s="250"/>
      <c r="R44" s="250"/>
      <c r="S44" s="250"/>
      <c r="T44" s="250"/>
      <c r="U44" s="250"/>
      <c r="V44" s="233">
        <v>5.2394465048937102E-3</v>
      </c>
      <c r="W44" s="233"/>
      <c r="X44" s="233"/>
      <c r="Y44" s="233"/>
      <c r="Z44" s="233"/>
      <c r="AA44" s="233"/>
      <c r="AB44" s="233"/>
      <c r="AC44" s="233"/>
      <c r="AD44" s="233"/>
      <c r="AE44" s="233"/>
      <c r="AF44" s="232">
        <v>2487</v>
      </c>
      <c r="AG44" s="232"/>
      <c r="AH44" s="232"/>
      <c r="AI44" s="232"/>
      <c r="AJ44" s="232"/>
      <c r="AK44" s="232"/>
      <c r="AL44" s="232"/>
      <c r="AM44" s="232"/>
      <c r="AN44" s="233">
        <v>1.0926344924543601E-2</v>
      </c>
      <c r="AO44" s="233"/>
    </row>
    <row r="45" spans="2:41" s="1" customFormat="1" ht="10" x14ac:dyDescent="0.2">
      <c r="B45" s="231" t="s">
        <v>1092</v>
      </c>
      <c r="C45" s="231"/>
      <c r="D45" s="231"/>
      <c r="E45" s="231"/>
      <c r="F45" s="231"/>
      <c r="G45" s="231"/>
      <c r="H45" s="231"/>
      <c r="I45" s="231"/>
      <c r="J45" s="231"/>
      <c r="K45" s="250">
        <v>17858274.010000002</v>
      </c>
      <c r="L45" s="250"/>
      <c r="M45" s="250"/>
      <c r="N45" s="250"/>
      <c r="O45" s="250"/>
      <c r="P45" s="250"/>
      <c r="Q45" s="250"/>
      <c r="R45" s="250"/>
      <c r="S45" s="250"/>
      <c r="T45" s="250"/>
      <c r="U45" s="250"/>
      <c r="V45" s="233">
        <v>1.1696360694950099E-3</v>
      </c>
      <c r="W45" s="233"/>
      <c r="X45" s="233"/>
      <c r="Y45" s="233"/>
      <c r="Z45" s="233"/>
      <c r="AA45" s="233"/>
      <c r="AB45" s="233"/>
      <c r="AC45" s="233"/>
      <c r="AD45" s="233"/>
      <c r="AE45" s="233"/>
      <c r="AF45" s="232">
        <v>491</v>
      </c>
      <c r="AG45" s="232"/>
      <c r="AH45" s="232"/>
      <c r="AI45" s="232"/>
      <c r="AJ45" s="232"/>
      <c r="AK45" s="232"/>
      <c r="AL45" s="232"/>
      <c r="AM45" s="232"/>
      <c r="AN45" s="233">
        <v>2.1571513300968699E-3</v>
      </c>
      <c r="AO45" s="233"/>
    </row>
    <row r="46" spans="2:41" s="1" customFormat="1" ht="10" x14ac:dyDescent="0.2">
      <c r="B46" s="231" t="s">
        <v>1093</v>
      </c>
      <c r="C46" s="231"/>
      <c r="D46" s="231"/>
      <c r="E46" s="231"/>
      <c r="F46" s="231"/>
      <c r="G46" s="231"/>
      <c r="H46" s="231"/>
      <c r="I46" s="231"/>
      <c r="J46" s="231"/>
      <c r="K46" s="250">
        <v>12966025.51</v>
      </c>
      <c r="L46" s="250"/>
      <c r="M46" s="250"/>
      <c r="N46" s="250"/>
      <c r="O46" s="250"/>
      <c r="P46" s="250"/>
      <c r="Q46" s="250"/>
      <c r="R46" s="250"/>
      <c r="S46" s="250"/>
      <c r="T46" s="250"/>
      <c r="U46" s="250"/>
      <c r="V46" s="233">
        <v>8.49215949200708E-4</v>
      </c>
      <c r="W46" s="233"/>
      <c r="X46" s="233"/>
      <c r="Y46" s="233"/>
      <c r="Z46" s="233"/>
      <c r="AA46" s="233"/>
      <c r="AB46" s="233"/>
      <c r="AC46" s="233"/>
      <c r="AD46" s="233"/>
      <c r="AE46" s="233"/>
      <c r="AF46" s="232">
        <v>364</v>
      </c>
      <c r="AG46" s="232"/>
      <c r="AH46" s="232"/>
      <c r="AI46" s="232"/>
      <c r="AJ46" s="232"/>
      <c r="AK46" s="232"/>
      <c r="AL46" s="232"/>
      <c r="AM46" s="232"/>
      <c r="AN46" s="233">
        <v>1.59919161742416E-3</v>
      </c>
      <c r="AO46" s="233"/>
    </row>
    <row r="47" spans="2:41" s="1" customFormat="1" ht="10" x14ac:dyDescent="0.2">
      <c r="B47" s="231" t="s">
        <v>1094</v>
      </c>
      <c r="C47" s="231"/>
      <c r="D47" s="231"/>
      <c r="E47" s="231"/>
      <c r="F47" s="231"/>
      <c r="G47" s="231"/>
      <c r="H47" s="231"/>
      <c r="I47" s="231"/>
      <c r="J47" s="231"/>
      <c r="K47" s="250">
        <v>31458126.359999999</v>
      </c>
      <c r="L47" s="250"/>
      <c r="M47" s="250"/>
      <c r="N47" s="250"/>
      <c r="O47" s="250"/>
      <c r="P47" s="250"/>
      <c r="Q47" s="250"/>
      <c r="R47" s="250"/>
      <c r="S47" s="250"/>
      <c r="T47" s="250"/>
      <c r="U47" s="250"/>
      <c r="V47" s="233">
        <v>2.0603648061836301E-3</v>
      </c>
      <c r="W47" s="233"/>
      <c r="X47" s="233"/>
      <c r="Y47" s="233"/>
      <c r="Z47" s="233"/>
      <c r="AA47" s="233"/>
      <c r="AB47" s="233"/>
      <c r="AC47" s="233"/>
      <c r="AD47" s="233"/>
      <c r="AE47" s="233"/>
      <c r="AF47" s="232">
        <v>1148</v>
      </c>
      <c r="AG47" s="232"/>
      <c r="AH47" s="232"/>
      <c r="AI47" s="232"/>
      <c r="AJ47" s="232"/>
      <c r="AK47" s="232"/>
      <c r="AL47" s="232"/>
      <c r="AM47" s="232"/>
      <c r="AN47" s="233">
        <v>5.0436043318761899E-3</v>
      </c>
      <c r="AO47" s="233"/>
    </row>
    <row r="48" spans="2:41" s="1" customFormat="1" ht="10" x14ac:dyDescent="0.2">
      <c r="B48" s="231" t="s">
        <v>1095</v>
      </c>
      <c r="C48" s="231"/>
      <c r="D48" s="231"/>
      <c r="E48" s="231"/>
      <c r="F48" s="231"/>
      <c r="G48" s="231"/>
      <c r="H48" s="231"/>
      <c r="I48" s="231"/>
      <c r="J48" s="231"/>
      <c r="K48" s="250">
        <v>55288818.090000004</v>
      </c>
      <c r="L48" s="250"/>
      <c r="M48" s="250"/>
      <c r="N48" s="250"/>
      <c r="O48" s="250"/>
      <c r="P48" s="250"/>
      <c r="Q48" s="250"/>
      <c r="R48" s="250"/>
      <c r="S48" s="250"/>
      <c r="T48" s="250"/>
      <c r="U48" s="250"/>
      <c r="V48" s="233">
        <v>3.6211671879152899E-3</v>
      </c>
      <c r="W48" s="233"/>
      <c r="X48" s="233"/>
      <c r="Y48" s="233"/>
      <c r="Z48" s="233"/>
      <c r="AA48" s="233"/>
      <c r="AB48" s="233"/>
      <c r="AC48" s="233"/>
      <c r="AD48" s="233"/>
      <c r="AE48" s="233"/>
      <c r="AF48" s="232">
        <v>2540</v>
      </c>
      <c r="AG48" s="232"/>
      <c r="AH48" s="232"/>
      <c r="AI48" s="232"/>
      <c r="AJ48" s="232"/>
      <c r="AK48" s="232"/>
      <c r="AL48" s="232"/>
      <c r="AM48" s="232"/>
      <c r="AN48" s="233">
        <v>1.11591942534543E-2</v>
      </c>
      <c r="AO48" s="233"/>
    </row>
    <row r="49" spans="2:44" s="1" customFormat="1" ht="10" x14ac:dyDescent="0.2">
      <c r="B49" s="231" t="s">
        <v>1096</v>
      </c>
      <c r="C49" s="231"/>
      <c r="D49" s="231"/>
      <c r="E49" s="231"/>
      <c r="F49" s="231"/>
      <c r="G49" s="231"/>
      <c r="H49" s="231"/>
      <c r="I49" s="231"/>
      <c r="J49" s="231"/>
      <c r="K49" s="250">
        <v>17062489.550000001</v>
      </c>
      <c r="L49" s="250"/>
      <c r="M49" s="250"/>
      <c r="N49" s="250"/>
      <c r="O49" s="250"/>
      <c r="P49" s="250"/>
      <c r="Q49" s="250"/>
      <c r="R49" s="250"/>
      <c r="S49" s="250"/>
      <c r="T49" s="250"/>
      <c r="U49" s="250"/>
      <c r="V49" s="233">
        <v>1.1175157913853599E-3</v>
      </c>
      <c r="W49" s="233"/>
      <c r="X49" s="233"/>
      <c r="Y49" s="233"/>
      <c r="Z49" s="233"/>
      <c r="AA49" s="233"/>
      <c r="AB49" s="233"/>
      <c r="AC49" s="233"/>
      <c r="AD49" s="233"/>
      <c r="AE49" s="233"/>
      <c r="AF49" s="232">
        <v>1628</v>
      </c>
      <c r="AG49" s="232"/>
      <c r="AH49" s="232"/>
      <c r="AI49" s="232"/>
      <c r="AJ49" s="232"/>
      <c r="AK49" s="232"/>
      <c r="AL49" s="232"/>
      <c r="AM49" s="232"/>
      <c r="AN49" s="233">
        <v>7.1524284427652001E-3</v>
      </c>
      <c r="AO49" s="233"/>
    </row>
    <row r="50" spans="2:44" s="1" customFormat="1" ht="10" x14ac:dyDescent="0.2">
      <c r="B50" s="231" t="s">
        <v>1097</v>
      </c>
      <c r="C50" s="231"/>
      <c r="D50" s="231"/>
      <c r="E50" s="231"/>
      <c r="F50" s="231"/>
      <c r="G50" s="231"/>
      <c r="H50" s="231"/>
      <c r="I50" s="231"/>
      <c r="J50" s="231"/>
      <c r="K50" s="250">
        <v>5407606.8099999996</v>
      </c>
      <c r="L50" s="250"/>
      <c r="M50" s="250"/>
      <c r="N50" s="250"/>
      <c r="O50" s="250"/>
      <c r="P50" s="250"/>
      <c r="Q50" s="250"/>
      <c r="R50" s="250"/>
      <c r="S50" s="250"/>
      <c r="T50" s="250"/>
      <c r="U50" s="250"/>
      <c r="V50" s="233">
        <v>3.5417375559816899E-4</v>
      </c>
      <c r="W50" s="233"/>
      <c r="X50" s="233"/>
      <c r="Y50" s="233"/>
      <c r="Z50" s="233"/>
      <c r="AA50" s="233"/>
      <c r="AB50" s="233"/>
      <c r="AC50" s="233"/>
      <c r="AD50" s="233"/>
      <c r="AE50" s="233"/>
      <c r="AF50" s="232">
        <v>480</v>
      </c>
      <c r="AG50" s="232"/>
      <c r="AH50" s="232"/>
      <c r="AI50" s="232"/>
      <c r="AJ50" s="232"/>
      <c r="AK50" s="232"/>
      <c r="AL50" s="232"/>
      <c r="AM50" s="232"/>
      <c r="AN50" s="233">
        <v>2.1088241108889998E-3</v>
      </c>
      <c r="AO50" s="233"/>
    </row>
    <row r="51" spans="2:44" s="1" customFormat="1" ht="10" x14ac:dyDescent="0.2">
      <c r="B51" s="231" t="s">
        <v>1098</v>
      </c>
      <c r="C51" s="231"/>
      <c r="D51" s="231"/>
      <c r="E51" s="231"/>
      <c r="F51" s="231"/>
      <c r="G51" s="231"/>
      <c r="H51" s="231"/>
      <c r="I51" s="231"/>
      <c r="J51" s="231"/>
      <c r="K51" s="250">
        <v>652273.56000000006</v>
      </c>
      <c r="L51" s="250"/>
      <c r="M51" s="250"/>
      <c r="N51" s="250"/>
      <c r="O51" s="250"/>
      <c r="P51" s="250"/>
      <c r="Q51" s="250"/>
      <c r="R51" s="250"/>
      <c r="S51" s="250"/>
      <c r="T51" s="250"/>
      <c r="U51" s="250"/>
      <c r="V51" s="233">
        <v>4.2720964104745498E-5</v>
      </c>
      <c r="W51" s="233"/>
      <c r="X51" s="233"/>
      <c r="Y51" s="233"/>
      <c r="Z51" s="233"/>
      <c r="AA51" s="233"/>
      <c r="AB51" s="233"/>
      <c r="AC51" s="233"/>
      <c r="AD51" s="233"/>
      <c r="AE51" s="233"/>
      <c r="AF51" s="232">
        <v>47</v>
      </c>
      <c r="AG51" s="232"/>
      <c r="AH51" s="232"/>
      <c r="AI51" s="232"/>
      <c r="AJ51" s="232"/>
      <c r="AK51" s="232"/>
      <c r="AL51" s="232"/>
      <c r="AM51" s="232"/>
      <c r="AN51" s="233">
        <v>2.0648902752454801E-4</v>
      </c>
      <c r="AO51" s="233"/>
    </row>
    <row r="52" spans="2:44" s="1" customFormat="1" ht="10" x14ac:dyDescent="0.2">
      <c r="B52" s="231" t="s">
        <v>1099</v>
      </c>
      <c r="C52" s="231"/>
      <c r="D52" s="231"/>
      <c r="E52" s="231"/>
      <c r="F52" s="231"/>
      <c r="G52" s="231"/>
      <c r="H52" s="231"/>
      <c r="I52" s="231"/>
      <c r="J52" s="231"/>
      <c r="K52" s="250">
        <v>463468.09</v>
      </c>
      <c r="L52" s="250"/>
      <c r="M52" s="250"/>
      <c r="N52" s="250"/>
      <c r="O52" s="250"/>
      <c r="P52" s="250"/>
      <c r="Q52" s="250"/>
      <c r="R52" s="250"/>
      <c r="S52" s="250"/>
      <c r="T52" s="250"/>
      <c r="U52" s="250"/>
      <c r="V52" s="233">
        <v>3.0355060898965399E-5</v>
      </c>
      <c r="W52" s="233"/>
      <c r="X52" s="233"/>
      <c r="Y52" s="233"/>
      <c r="Z52" s="233"/>
      <c r="AA52" s="233"/>
      <c r="AB52" s="233"/>
      <c r="AC52" s="233"/>
      <c r="AD52" s="233"/>
      <c r="AE52" s="233"/>
      <c r="AF52" s="232">
        <v>34</v>
      </c>
      <c r="AG52" s="232"/>
      <c r="AH52" s="232"/>
      <c r="AI52" s="232"/>
      <c r="AJ52" s="232"/>
      <c r="AK52" s="232"/>
      <c r="AL52" s="232"/>
      <c r="AM52" s="232"/>
      <c r="AN52" s="233">
        <v>1.4937504118797099E-4</v>
      </c>
      <c r="AO52" s="233"/>
    </row>
    <row r="53" spans="2:44" s="1" customFormat="1" ht="10" x14ac:dyDescent="0.2">
      <c r="B53" s="231" t="s">
        <v>1100</v>
      </c>
      <c r="C53" s="231"/>
      <c r="D53" s="231"/>
      <c r="E53" s="231"/>
      <c r="F53" s="231"/>
      <c r="G53" s="231"/>
      <c r="H53" s="231"/>
      <c r="I53" s="231"/>
      <c r="J53" s="231"/>
      <c r="K53" s="250">
        <v>526444.9</v>
      </c>
      <c r="L53" s="250"/>
      <c r="M53" s="250"/>
      <c r="N53" s="250"/>
      <c r="O53" s="250"/>
      <c r="P53" s="250"/>
      <c r="Q53" s="250"/>
      <c r="R53" s="250"/>
      <c r="S53" s="250"/>
      <c r="T53" s="250"/>
      <c r="U53" s="250"/>
      <c r="V53" s="233">
        <v>3.44797567389154E-5</v>
      </c>
      <c r="W53" s="233"/>
      <c r="X53" s="233"/>
      <c r="Y53" s="233"/>
      <c r="Z53" s="233"/>
      <c r="AA53" s="233"/>
      <c r="AB53" s="233"/>
      <c r="AC53" s="233"/>
      <c r="AD53" s="233"/>
      <c r="AE53" s="233"/>
      <c r="AF53" s="232">
        <v>45</v>
      </c>
      <c r="AG53" s="232"/>
      <c r="AH53" s="232"/>
      <c r="AI53" s="232"/>
      <c r="AJ53" s="232"/>
      <c r="AK53" s="232"/>
      <c r="AL53" s="232"/>
      <c r="AM53" s="232"/>
      <c r="AN53" s="233">
        <v>1.9770226039584401E-4</v>
      </c>
      <c r="AO53" s="233"/>
    </row>
    <row r="54" spans="2:44" s="1" customFormat="1" ht="10" x14ac:dyDescent="0.2">
      <c r="B54" s="231" t="s">
        <v>1101</v>
      </c>
      <c r="C54" s="231"/>
      <c r="D54" s="231"/>
      <c r="E54" s="231"/>
      <c r="F54" s="231"/>
      <c r="G54" s="231"/>
      <c r="H54" s="231"/>
      <c r="I54" s="231"/>
      <c r="J54" s="231"/>
      <c r="K54" s="250">
        <v>772962.4</v>
      </c>
      <c r="L54" s="250"/>
      <c r="M54" s="250"/>
      <c r="N54" s="250"/>
      <c r="O54" s="250"/>
      <c r="P54" s="250"/>
      <c r="Q54" s="250"/>
      <c r="R54" s="250"/>
      <c r="S54" s="250"/>
      <c r="T54" s="250"/>
      <c r="U54" s="250"/>
      <c r="V54" s="233">
        <v>5.0625536538255398E-5</v>
      </c>
      <c r="W54" s="233"/>
      <c r="X54" s="233"/>
      <c r="Y54" s="233"/>
      <c r="Z54" s="233"/>
      <c r="AA54" s="233"/>
      <c r="AB54" s="233"/>
      <c r="AC54" s="233"/>
      <c r="AD54" s="233"/>
      <c r="AE54" s="233"/>
      <c r="AF54" s="232">
        <v>81</v>
      </c>
      <c r="AG54" s="232"/>
      <c r="AH54" s="232"/>
      <c r="AI54" s="232"/>
      <c r="AJ54" s="232"/>
      <c r="AK54" s="232"/>
      <c r="AL54" s="232"/>
      <c r="AM54" s="232"/>
      <c r="AN54" s="233">
        <v>3.5586406871251903E-4</v>
      </c>
      <c r="AO54" s="233"/>
    </row>
    <row r="55" spans="2:44" s="1" customFormat="1" ht="10" x14ac:dyDescent="0.2">
      <c r="B55" s="231" t="s">
        <v>1102</v>
      </c>
      <c r="C55" s="231"/>
      <c r="D55" s="231"/>
      <c r="E55" s="231"/>
      <c r="F55" s="231"/>
      <c r="G55" s="231"/>
      <c r="H55" s="231"/>
      <c r="I55" s="231"/>
      <c r="J55" s="231"/>
      <c r="K55" s="250">
        <v>104049.66</v>
      </c>
      <c r="L55" s="250"/>
      <c r="M55" s="250"/>
      <c r="N55" s="250"/>
      <c r="O55" s="250"/>
      <c r="P55" s="250"/>
      <c r="Q55" s="250"/>
      <c r="R55" s="250"/>
      <c r="S55" s="250"/>
      <c r="T55" s="250"/>
      <c r="U55" s="250"/>
      <c r="V55" s="233">
        <v>6.8147815005271304E-6</v>
      </c>
      <c r="W55" s="233"/>
      <c r="X55" s="233"/>
      <c r="Y55" s="233"/>
      <c r="Z55" s="233"/>
      <c r="AA55" s="233"/>
      <c r="AB55" s="233"/>
      <c r="AC55" s="233"/>
      <c r="AD55" s="233"/>
      <c r="AE55" s="233"/>
      <c r="AF55" s="232">
        <v>15</v>
      </c>
      <c r="AG55" s="232"/>
      <c r="AH55" s="232"/>
      <c r="AI55" s="232"/>
      <c r="AJ55" s="232"/>
      <c r="AK55" s="232"/>
      <c r="AL55" s="232"/>
      <c r="AM55" s="232"/>
      <c r="AN55" s="233">
        <v>6.5900753465281299E-5</v>
      </c>
      <c r="AO55" s="233"/>
    </row>
    <row r="56" spans="2:44" s="1" customFormat="1" ht="10" x14ac:dyDescent="0.2">
      <c r="B56" s="231" t="s">
        <v>1103</v>
      </c>
      <c r="C56" s="231"/>
      <c r="D56" s="231"/>
      <c r="E56" s="231"/>
      <c r="F56" s="231"/>
      <c r="G56" s="231"/>
      <c r="H56" s="231"/>
      <c r="I56" s="231"/>
      <c r="J56" s="231"/>
      <c r="K56" s="250">
        <v>43983.92</v>
      </c>
      <c r="L56" s="250"/>
      <c r="M56" s="250"/>
      <c r="N56" s="250"/>
      <c r="O56" s="250"/>
      <c r="P56" s="250"/>
      <c r="Q56" s="250"/>
      <c r="R56" s="250"/>
      <c r="S56" s="250"/>
      <c r="T56" s="250"/>
      <c r="U56" s="250"/>
      <c r="V56" s="233">
        <v>2.88074756166109E-6</v>
      </c>
      <c r="W56" s="233"/>
      <c r="X56" s="233"/>
      <c r="Y56" s="233"/>
      <c r="Z56" s="233"/>
      <c r="AA56" s="233"/>
      <c r="AB56" s="233"/>
      <c r="AC56" s="233"/>
      <c r="AD56" s="233"/>
      <c r="AE56" s="233"/>
      <c r="AF56" s="232">
        <v>5</v>
      </c>
      <c r="AG56" s="232"/>
      <c r="AH56" s="232"/>
      <c r="AI56" s="232"/>
      <c r="AJ56" s="232"/>
      <c r="AK56" s="232"/>
      <c r="AL56" s="232"/>
      <c r="AM56" s="232"/>
      <c r="AN56" s="233">
        <v>2.1966917821760399E-5</v>
      </c>
      <c r="AO56" s="233"/>
    </row>
    <row r="57" spans="2:44" s="1" customFormat="1" ht="10" x14ac:dyDescent="0.2">
      <c r="B57" s="231" t="s">
        <v>1104</v>
      </c>
      <c r="C57" s="231"/>
      <c r="D57" s="231"/>
      <c r="E57" s="231"/>
      <c r="F57" s="231"/>
      <c r="G57" s="231"/>
      <c r="H57" s="231"/>
      <c r="I57" s="231"/>
      <c r="J57" s="231"/>
      <c r="K57" s="250">
        <v>49876.17</v>
      </c>
      <c r="L57" s="250"/>
      <c r="M57" s="250"/>
      <c r="N57" s="250"/>
      <c r="O57" s="250"/>
      <c r="P57" s="250"/>
      <c r="Q57" s="250"/>
      <c r="R57" s="250"/>
      <c r="S57" s="250"/>
      <c r="T57" s="250"/>
      <c r="U57" s="250"/>
      <c r="V57" s="233">
        <v>3.2666632513085201E-6</v>
      </c>
      <c r="W57" s="233"/>
      <c r="X57" s="233"/>
      <c r="Y57" s="233"/>
      <c r="Z57" s="233"/>
      <c r="AA57" s="233"/>
      <c r="AB57" s="233"/>
      <c r="AC57" s="233"/>
      <c r="AD57" s="233"/>
      <c r="AE57" s="233"/>
      <c r="AF57" s="232">
        <v>4</v>
      </c>
      <c r="AG57" s="232"/>
      <c r="AH57" s="232"/>
      <c r="AI57" s="232"/>
      <c r="AJ57" s="232"/>
      <c r="AK57" s="232"/>
      <c r="AL57" s="232"/>
      <c r="AM57" s="232"/>
      <c r="AN57" s="233">
        <v>1.7573534257408302E-5</v>
      </c>
      <c r="AO57" s="233"/>
    </row>
    <row r="58" spans="2:44" s="1" customFormat="1" ht="10" x14ac:dyDescent="0.2">
      <c r="B58" s="231" t="s">
        <v>1105</v>
      </c>
      <c r="C58" s="231"/>
      <c r="D58" s="231"/>
      <c r="E58" s="231"/>
      <c r="F58" s="231"/>
      <c r="G58" s="231"/>
      <c r="H58" s="231"/>
      <c r="I58" s="231"/>
      <c r="J58" s="231"/>
      <c r="K58" s="250">
        <v>146166.35</v>
      </c>
      <c r="L58" s="250"/>
      <c r="M58" s="250"/>
      <c r="N58" s="250"/>
      <c r="O58" s="250"/>
      <c r="P58" s="250"/>
      <c r="Q58" s="250"/>
      <c r="R58" s="250"/>
      <c r="S58" s="250"/>
      <c r="T58" s="250"/>
      <c r="U58" s="250"/>
      <c r="V58" s="233">
        <v>9.5732339536676397E-6</v>
      </c>
      <c r="W58" s="233"/>
      <c r="X58" s="233"/>
      <c r="Y58" s="233"/>
      <c r="Z58" s="233"/>
      <c r="AA58" s="233"/>
      <c r="AB58" s="233"/>
      <c r="AC58" s="233"/>
      <c r="AD58" s="233"/>
      <c r="AE58" s="233"/>
      <c r="AF58" s="232">
        <v>10</v>
      </c>
      <c r="AG58" s="232"/>
      <c r="AH58" s="232"/>
      <c r="AI58" s="232"/>
      <c r="AJ58" s="232"/>
      <c r="AK58" s="232"/>
      <c r="AL58" s="232"/>
      <c r="AM58" s="232"/>
      <c r="AN58" s="233">
        <v>4.39338356435209E-5</v>
      </c>
      <c r="AO58" s="233"/>
    </row>
    <row r="59" spans="2:44" s="1" customFormat="1" ht="10" x14ac:dyDescent="0.2">
      <c r="B59" s="231" t="s">
        <v>1106</v>
      </c>
      <c r="C59" s="231"/>
      <c r="D59" s="231"/>
      <c r="E59" s="231"/>
      <c r="F59" s="231"/>
      <c r="G59" s="231"/>
      <c r="H59" s="231"/>
      <c r="I59" s="231"/>
      <c r="J59" s="231"/>
      <c r="K59" s="250">
        <v>38880.699999999997</v>
      </c>
      <c r="L59" s="250"/>
      <c r="M59" s="250"/>
      <c r="N59" s="250"/>
      <c r="O59" s="250"/>
      <c r="P59" s="250"/>
      <c r="Q59" s="250"/>
      <c r="R59" s="250"/>
      <c r="S59" s="250"/>
      <c r="T59" s="250"/>
      <c r="U59" s="250"/>
      <c r="V59" s="233">
        <v>2.5465097635835202E-6</v>
      </c>
      <c r="W59" s="233"/>
      <c r="X59" s="233"/>
      <c r="Y59" s="233"/>
      <c r="Z59" s="233"/>
      <c r="AA59" s="233"/>
      <c r="AB59" s="233"/>
      <c r="AC59" s="233"/>
      <c r="AD59" s="233"/>
      <c r="AE59" s="233"/>
      <c r="AF59" s="232">
        <v>3</v>
      </c>
      <c r="AG59" s="232"/>
      <c r="AH59" s="232"/>
      <c r="AI59" s="232"/>
      <c r="AJ59" s="232"/>
      <c r="AK59" s="232"/>
      <c r="AL59" s="232"/>
      <c r="AM59" s="232"/>
      <c r="AN59" s="233">
        <v>1.3180150693056301E-5</v>
      </c>
      <c r="AO59" s="233"/>
    </row>
    <row r="60" spans="2:44" s="1" customFormat="1" ht="10.5" x14ac:dyDescent="0.2">
      <c r="B60" s="252"/>
      <c r="C60" s="252"/>
      <c r="D60" s="252"/>
      <c r="E60" s="252"/>
      <c r="F60" s="252"/>
      <c r="G60" s="252"/>
      <c r="H60" s="252"/>
      <c r="I60" s="252"/>
      <c r="J60" s="252"/>
      <c r="K60" s="251">
        <v>15268231269.33</v>
      </c>
      <c r="L60" s="251"/>
      <c r="M60" s="251"/>
      <c r="N60" s="251"/>
      <c r="O60" s="251"/>
      <c r="P60" s="251"/>
      <c r="Q60" s="251"/>
      <c r="R60" s="251"/>
      <c r="S60" s="251"/>
      <c r="T60" s="251"/>
      <c r="U60" s="251"/>
      <c r="V60" s="249">
        <v>1</v>
      </c>
      <c r="W60" s="249"/>
      <c r="X60" s="249"/>
      <c r="Y60" s="249"/>
      <c r="Z60" s="249"/>
      <c r="AA60" s="249"/>
      <c r="AB60" s="249"/>
      <c r="AC60" s="249"/>
      <c r="AD60" s="249"/>
      <c r="AE60" s="249"/>
      <c r="AF60" s="248">
        <v>227615</v>
      </c>
      <c r="AG60" s="248"/>
      <c r="AH60" s="248"/>
      <c r="AI60" s="248"/>
      <c r="AJ60" s="248"/>
      <c r="AK60" s="248"/>
      <c r="AL60" s="248"/>
      <c r="AM60" s="248"/>
      <c r="AN60" s="249">
        <v>1</v>
      </c>
      <c r="AO60" s="249"/>
    </row>
    <row r="61" spans="2:44" s="1" customFormat="1" ht="8" x14ac:dyDescent="0.2"/>
    <row r="62" spans="2:44" s="1" customFormat="1" ht="13" x14ac:dyDescent="0.2">
      <c r="B62" s="229" t="s">
        <v>1203</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row>
    <row r="63" spans="2:44" s="1" customFormat="1" ht="8" x14ac:dyDescent="0.2"/>
    <row r="64" spans="2:44" s="1" customFormat="1" ht="10.5" x14ac:dyDescent="0.2">
      <c r="B64" s="227" t="s">
        <v>1077</v>
      </c>
      <c r="C64" s="227"/>
      <c r="D64" s="227"/>
      <c r="E64" s="227"/>
      <c r="F64" s="227"/>
      <c r="G64" s="227"/>
      <c r="H64" s="227"/>
      <c r="I64" s="227"/>
      <c r="J64" s="227"/>
      <c r="K64" s="227"/>
      <c r="L64" s="227" t="s">
        <v>1074</v>
      </c>
      <c r="M64" s="227"/>
      <c r="N64" s="227"/>
      <c r="O64" s="227"/>
      <c r="P64" s="227"/>
      <c r="Q64" s="227"/>
      <c r="R64" s="227"/>
      <c r="S64" s="227"/>
      <c r="T64" s="227"/>
      <c r="U64" s="227"/>
      <c r="V64" s="227" t="s">
        <v>1075</v>
      </c>
      <c r="W64" s="227"/>
      <c r="X64" s="227"/>
      <c r="Y64" s="227"/>
      <c r="Z64" s="227"/>
      <c r="AA64" s="227"/>
      <c r="AB64" s="227"/>
      <c r="AC64" s="227"/>
      <c r="AD64" s="227"/>
      <c r="AE64" s="227"/>
      <c r="AF64" s="227" t="s">
        <v>1076</v>
      </c>
      <c r="AG64" s="227"/>
      <c r="AH64" s="227"/>
      <c r="AI64" s="227"/>
      <c r="AJ64" s="227"/>
      <c r="AK64" s="227" t="s">
        <v>1075</v>
      </c>
      <c r="AL64" s="227"/>
      <c r="AM64" s="227"/>
      <c r="AN64" s="227"/>
      <c r="AO64" s="227"/>
      <c r="AP64" s="227"/>
      <c r="AQ64" s="227"/>
    </row>
    <row r="65" spans="2:43" s="1" customFormat="1" ht="10" x14ac:dyDescent="0.2">
      <c r="B65" s="231" t="s">
        <v>1107</v>
      </c>
      <c r="C65" s="231"/>
      <c r="D65" s="231"/>
      <c r="E65" s="231"/>
      <c r="F65" s="231"/>
      <c r="G65" s="231"/>
      <c r="H65" s="231"/>
      <c r="I65" s="231"/>
      <c r="J65" s="231"/>
      <c r="K65" s="231"/>
      <c r="L65" s="250">
        <v>1488490.89</v>
      </c>
      <c r="M65" s="250"/>
      <c r="N65" s="250"/>
      <c r="O65" s="250"/>
      <c r="P65" s="250"/>
      <c r="Q65" s="250"/>
      <c r="R65" s="250"/>
      <c r="S65" s="250"/>
      <c r="T65" s="250"/>
      <c r="U65" s="250"/>
      <c r="V65" s="233">
        <v>9.7489412083375996E-5</v>
      </c>
      <c r="W65" s="233"/>
      <c r="X65" s="233"/>
      <c r="Y65" s="233"/>
      <c r="Z65" s="233"/>
      <c r="AA65" s="233"/>
      <c r="AB65" s="233"/>
      <c r="AC65" s="233"/>
      <c r="AD65" s="233"/>
      <c r="AE65" s="233"/>
      <c r="AF65" s="232">
        <v>987</v>
      </c>
      <c r="AG65" s="232"/>
      <c r="AH65" s="232"/>
      <c r="AI65" s="232"/>
      <c r="AJ65" s="232"/>
      <c r="AK65" s="233">
        <v>4.3362695780155098E-3</v>
      </c>
      <c r="AL65" s="233"/>
      <c r="AM65" s="233"/>
      <c r="AN65" s="233"/>
      <c r="AO65" s="233"/>
      <c r="AP65" s="233"/>
      <c r="AQ65" s="233"/>
    </row>
    <row r="66" spans="2:43" s="1" customFormat="1" ht="10" x14ac:dyDescent="0.2">
      <c r="B66" s="231" t="s">
        <v>1078</v>
      </c>
      <c r="C66" s="231"/>
      <c r="D66" s="231"/>
      <c r="E66" s="231"/>
      <c r="F66" s="231"/>
      <c r="G66" s="231"/>
      <c r="H66" s="231"/>
      <c r="I66" s="231"/>
      <c r="J66" s="231"/>
      <c r="K66" s="231"/>
      <c r="L66" s="250">
        <v>122109006</v>
      </c>
      <c r="M66" s="250"/>
      <c r="N66" s="250"/>
      <c r="O66" s="250"/>
      <c r="P66" s="250"/>
      <c r="Q66" s="250"/>
      <c r="R66" s="250"/>
      <c r="S66" s="250"/>
      <c r="T66" s="250"/>
      <c r="U66" s="250"/>
      <c r="V66" s="233">
        <v>7.9975868747341992E-3</v>
      </c>
      <c r="W66" s="233"/>
      <c r="X66" s="233"/>
      <c r="Y66" s="233"/>
      <c r="Z66" s="233"/>
      <c r="AA66" s="233"/>
      <c r="AB66" s="233"/>
      <c r="AC66" s="233"/>
      <c r="AD66" s="233"/>
      <c r="AE66" s="233"/>
      <c r="AF66" s="232">
        <v>4936</v>
      </c>
      <c r="AG66" s="232"/>
      <c r="AH66" s="232"/>
      <c r="AI66" s="232"/>
      <c r="AJ66" s="232"/>
      <c r="AK66" s="233">
        <v>2.1685741273641899E-2</v>
      </c>
      <c r="AL66" s="233"/>
      <c r="AM66" s="233"/>
      <c r="AN66" s="233"/>
      <c r="AO66" s="233"/>
      <c r="AP66" s="233"/>
      <c r="AQ66" s="233"/>
    </row>
    <row r="67" spans="2:43" s="1" customFormat="1" ht="10" x14ac:dyDescent="0.2">
      <c r="B67" s="231" t="s">
        <v>1079</v>
      </c>
      <c r="C67" s="231"/>
      <c r="D67" s="231"/>
      <c r="E67" s="231"/>
      <c r="F67" s="231"/>
      <c r="G67" s="231"/>
      <c r="H67" s="231"/>
      <c r="I67" s="231"/>
      <c r="J67" s="231"/>
      <c r="K67" s="231"/>
      <c r="L67" s="250">
        <v>146741839.86000001</v>
      </c>
      <c r="M67" s="250"/>
      <c r="N67" s="250"/>
      <c r="O67" s="250"/>
      <c r="P67" s="250"/>
      <c r="Q67" s="250"/>
      <c r="R67" s="250"/>
      <c r="S67" s="250"/>
      <c r="T67" s="250"/>
      <c r="U67" s="250"/>
      <c r="V67" s="233">
        <v>9.61092593316735E-3</v>
      </c>
      <c r="W67" s="233"/>
      <c r="X67" s="233"/>
      <c r="Y67" s="233"/>
      <c r="Z67" s="233"/>
      <c r="AA67" s="233"/>
      <c r="AB67" s="233"/>
      <c r="AC67" s="233"/>
      <c r="AD67" s="233"/>
      <c r="AE67" s="233"/>
      <c r="AF67" s="232">
        <v>4996</v>
      </c>
      <c r="AG67" s="232"/>
      <c r="AH67" s="232"/>
      <c r="AI67" s="232"/>
      <c r="AJ67" s="232"/>
      <c r="AK67" s="233">
        <v>2.1949344287503E-2</v>
      </c>
      <c r="AL67" s="233"/>
      <c r="AM67" s="233"/>
      <c r="AN67" s="233"/>
      <c r="AO67" s="233"/>
      <c r="AP67" s="233"/>
      <c r="AQ67" s="233"/>
    </row>
    <row r="68" spans="2:43" s="1" customFormat="1" ht="10" x14ac:dyDescent="0.2">
      <c r="B68" s="231" t="s">
        <v>1080</v>
      </c>
      <c r="C68" s="231"/>
      <c r="D68" s="231"/>
      <c r="E68" s="231"/>
      <c r="F68" s="231"/>
      <c r="G68" s="231"/>
      <c r="H68" s="231"/>
      <c r="I68" s="231"/>
      <c r="J68" s="231"/>
      <c r="K68" s="231"/>
      <c r="L68" s="250">
        <v>266565763.40999901</v>
      </c>
      <c r="M68" s="250"/>
      <c r="N68" s="250"/>
      <c r="O68" s="250"/>
      <c r="P68" s="250"/>
      <c r="Q68" s="250"/>
      <c r="R68" s="250"/>
      <c r="S68" s="250"/>
      <c r="T68" s="250"/>
      <c r="U68" s="250"/>
      <c r="V68" s="233">
        <v>1.7458850256313701E-2</v>
      </c>
      <c r="W68" s="233"/>
      <c r="X68" s="233"/>
      <c r="Y68" s="233"/>
      <c r="Z68" s="233"/>
      <c r="AA68" s="233"/>
      <c r="AB68" s="233"/>
      <c r="AC68" s="233"/>
      <c r="AD68" s="233"/>
      <c r="AE68" s="233"/>
      <c r="AF68" s="232">
        <v>9508</v>
      </c>
      <c r="AG68" s="232"/>
      <c r="AH68" s="232"/>
      <c r="AI68" s="232"/>
      <c r="AJ68" s="232"/>
      <c r="AK68" s="233">
        <v>4.1772290929859603E-2</v>
      </c>
      <c r="AL68" s="233"/>
      <c r="AM68" s="233"/>
      <c r="AN68" s="233"/>
      <c r="AO68" s="233"/>
      <c r="AP68" s="233"/>
      <c r="AQ68" s="233"/>
    </row>
    <row r="69" spans="2:43" s="1" customFormat="1" ht="10" x14ac:dyDescent="0.2">
      <c r="B69" s="231" t="s">
        <v>1081</v>
      </c>
      <c r="C69" s="231"/>
      <c r="D69" s="231"/>
      <c r="E69" s="231"/>
      <c r="F69" s="231"/>
      <c r="G69" s="231"/>
      <c r="H69" s="231"/>
      <c r="I69" s="231"/>
      <c r="J69" s="231"/>
      <c r="K69" s="231"/>
      <c r="L69" s="250">
        <v>282354260.83999997</v>
      </c>
      <c r="M69" s="250"/>
      <c r="N69" s="250"/>
      <c r="O69" s="250"/>
      <c r="P69" s="250"/>
      <c r="Q69" s="250"/>
      <c r="R69" s="250"/>
      <c r="S69" s="250"/>
      <c r="T69" s="250"/>
      <c r="U69" s="250"/>
      <c r="V69" s="233">
        <v>1.8492925333609401E-2</v>
      </c>
      <c r="W69" s="233"/>
      <c r="X69" s="233"/>
      <c r="Y69" s="233"/>
      <c r="Z69" s="233"/>
      <c r="AA69" s="233"/>
      <c r="AB69" s="233"/>
      <c r="AC69" s="233"/>
      <c r="AD69" s="233"/>
      <c r="AE69" s="233"/>
      <c r="AF69" s="232">
        <v>10045</v>
      </c>
      <c r="AG69" s="232"/>
      <c r="AH69" s="232"/>
      <c r="AI69" s="232"/>
      <c r="AJ69" s="232"/>
      <c r="AK69" s="233">
        <v>4.4131537903916697E-2</v>
      </c>
      <c r="AL69" s="233"/>
      <c r="AM69" s="233"/>
      <c r="AN69" s="233"/>
      <c r="AO69" s="233"/>
      <c r="AP69" s="233"/>
      <c r="AQ69" s="233"/>
    </row>
    <row r="70" spans="2:43" s="1" customFormat="1" ht="10" x14ac:dyDescent="0.2">
      <c r="B70" s="231" t="s">
        <v>1082</v>
      </c>
      <c r="C70" s="231"/>
      <c r="D70" s="231"/>
      <c r="E70" s="231"/>
      <c r="F70" s="231"/>
      <c r="G70" s="231"/>
      <c r="H70" s="231"/>
      <c r="I70" s="231"/>
      <c r="J70" s="231"/>
      <c r="K70" s="231"/>
      <c r="L70" s="250">
        <v>296104328.19999999</v>
      </c>
      <c r="M70" s="250"/>
      <c r="N70" s="250"/>
      <c r="O70" s="250"/>
      <c r="P70" s="250"/>
      <c r="Q70" s="250"/>
      <c r="R70" s="250"/>
      <c r="S70" s="250"/>
      <c r="T70" s="250"/>
      <c r="U70" s="250"/>
      <c r="V70" s="233">
        <v>1.9393492473145799E-2</v>
      </c>
      <c r="W70" s="233"/>
      <c r="X70" s="233"/>
      <c r="Y70" s="233"/>
      <c r="Z70" s="233"/>
      <c r="AA70" s="233"/>
      <c r="AB70" s="233"/>
      <c r="AC70" s="233"/>
      <c r="AD70" s="233"/>
      <c r="AE70" s="233"/>
      <c r="AF70" s="232">
        <v>8648</v>
      </c>
      <c r="AG70" s="232"/>
      <c r="AH70" s="232"/>
      <c r="AI70" s="232"/>
      <c r="AJ70" s="232"/>
      <c r="AK70" s="233">
        <v>3.7993981064516798E-2</v>
      </c>
      <c r="AL70" s="233"/>
      <c r="AM70" s="233"/>
      <c r="AN70" s="233"/>
      <c r="AO70" s="233"/>
      <c r="AP70" s="233"/>
      <c r="AQ70" s="233"/>
    </row>
    <row r="71" spans="2:43" s="1" customFormat="1" ht="10" x14ac:dyDescent="0.2">
      <c r="B71" s="231" t="s">
        <v>1083</v>
      </c>
      <c r="C71" s="231"/>
      <c r="D71" s="231"/>
      <c r="E71" s="231"/>
      <c r="F71" s="231"/>
      <c r="G71" s="231"/>
      <c r="H71" s="231"/>
      <c r="I71" s="231"/>
      <c r="J71" s="231"/>
      <c r="K71" s="231"/>
      <c r="L71" s="250">
        <v>365069920.60000002</v>
      </c>
      <c r="M71" s="250"/>
      <c r="N71" s="250"/>
      <c r="O71" s="250"/>
      <c r="P71" s="250"/>
      <c r="Q71" s="250"/>
      <c r="R71" s="250"/>
      <c r="S71" s="250"/>
      <c r="T71" s="250"/>
      <c r="U71" s="250"/>
      <c r="V71" s="233">
        <v>2.3910426437758502E-2</v>
      </c>
      <c r="W71" s="233"/>
      <c r="X71" s="233"/>
      <c r="Y71" s="233"/>
      <c r="Z71" s="233"/>
      <c r="AA71" s="233"/>
      <c r="AB71" s="233"/>
      <c r="AC71" s="233"/>
      <c r="AD71" s="233"/>
      <c r="AE71" s="233"/>
      <c r="AF71" s="232">
        <v>10387</v>
      </c>
      <c r="AG71" s="232"/>
      <c r="AH71" s="232"/>
      <c r="AI71" s="232"/>
      <c r="AJ71" s="232"/>
      <c r="AK71" s="233">
        <v>4.56340750829251E-2</v>
      </c>
      <c r="AL71" s="233"/>
      <c r="AM71" s="233"/>
      <c r="AN71" s="233"/>
      <c r="AO71" s="233"/>
      <c r="AP71" s="233"/>
      <c r="AQ71" s="233"/>
    </row>
    <row r="72" spans="2:43" s="1" customFormat="1" ht="10" x14ac:dyDescent="0.2">
      <c r="B72" s="231" t="s">
        <v>1084</v>
      </c>
      <c r="C72" s="231"/>
      <c r="D72" s="231"/>
      <c r="E72" s="231"/>
      <c r="F72" s="231"/>
      <c r="G72" s="231"/>
      <c r="H72" s="231"/>
      <c r="I72" s="231"/>
      <c r="J72" s="231"/>
      <c r="K72" s="231"/>
      <c r="L72" s="250">
        <v>488599746.70999998</v>
      </c>
      <c r="M72" s="250"/>
      <c r="N72" s="250"/>
      <c r="O72" s="250"/>
      <c r="P72" s="250"/>
      <c r="Q72" s="250"/>
      <c r="R72" s="250"/>
      <c r="S72" s="250"/>
      <c r="T72" s="250"/>
      <c r="U72" s="250"/>
      <c r="V72" s="233">
        <v>3.2001070594959699E-2</v>
      </c>
      <c r="W72" s="233"/>
      <c r="X72" s="233"/>
      <c r="Y72" s="233"/>
      <c r="Z72" s="233"/>
      <c r="AA72" s="233"/>
      <c r="AB72" s="233"/>
      <c r="AC72" s="233"/>
      <c r="AD72" s="233"/>
      <c r="AE72" s="233"/>
      <c r="AF72" s="232">
        <v>12265</v>
      </c>
      <c r="AG72" s="232"/>
      <c r="AH72" s="232"/>
      <c r="AI72" s="232"/>
      <c r="AJ72" s="232"/>
      <c r="AK72" s="233">
        <v>5.3884849416778298E-2</v>
      </c>
      <c r="AL72" s="233"/>
      <c r="AM72" s="233"/>
      <c r="AN72" s="233"/>
      <c r="AO72" s="233"/>
      <c r="AP72" s="233"/>
      <c r="AQ72" s="233"/>
    </row>
    <row r="73" spans="2:43" s="1" customFormat="1" ht="10" x14ac:dyDescent="0.2">
      <c r="B73" s="231" t="s">
        <v>1085</v>
      </c>
      <c r="C73" s="231"/>
      <c r="D73" s="231"/>
      <c r="E73" s="231"/>
      <c r="F73" s="231"/>
      <c r="G73" s="231"/>
      <c r="H73" s="231"/>
      <c r="I73" s="231"/>
      <c r="J73" s="231"/>
      <c r="K73" s="231"/>
      <c r="L73" s="250">
        <v>571331375.71000099</v>
      </c>
      <c r="M73" s="250"/>
      <c r="N73" s="250"/>
      <c r="O73" s="250"/>
      <c r="P73" s="250"/>
      <c r="Q73" s="250"/>
      <c r="R73" s="250"/>
      <c r="S73" s="250"/>
      <c r="T73" s="250"/>
      <c r="U73" s="250"/>
      <c r="V73" s="233">
        <v>3.74196176120059E-2</v>
      </c>
      <c r="W73" s="233"/>
      <c r="X73" s="233"/>
      <c r="Y73" s="233"/>
      <c r="Z73" s="233"/>
      <c r="AA73" s="233"/>
      <c r="AB73" s="233"/>
      <c r="AC73" s="233"/>
      <c r="AD73" s="233"/>
      <c r="AE73" s="233"/>
      <c r="AF73" s="232">
        <v>12879</v>
      </c>
      <c r="AG73" s="232"/>
      <c r="AH73" s="232"/>
      <c r="AI73" s="232"/>
      <c r="AJ73" s="232"/>
      <c r="AK73" s="233">
        <v>5.6582386925290502E-2</v>
      </c>
      <c r="AL73" s="233"/>
      <c r="AM73" s="233"/>
      <c r="AN73" s="233"/>
      <c r="AO73" s="233"/>
      <c r="AP73" s="233"/>
      <c r="AQ73" s="233"/>
    </row>
    <row r="74" spans="2:43" s="1" customFormat="1" ht="10" x14ac:dyDescent="0.2">
      <c r="B74" s="231" t="s">
        <v>1086</v>
      </c>
      <c r="C74" s="231"/>
      <c r="D74" s="231"/>
      <c r="E74" s="231"/>
      <c r="F74" s="231"/>
      <c r="G74" s="231"/>
      <c r="H74" s="231"/>
      <c r="I74" s="231"/>
      <c r="J74" s="231"/>
      <c r="K74" s="231"/>
      <c r="L74" s="250">
        <v>480473156.44999897</v>
      </c>
      <c r="M74" s="250"/>
      <c r="N74" s="250"/>
      <c r="O74" s="250"/>
      <c r="P74" s="250"/>
      <c r="Q74" s="250"/>
      <c r="R74" s="250"/>
      <c r="S74" s="250"/>
      <c r="T74" s="250"/>
      <c r="U74" s="250"/>
      <c r="V74" s="233">
        <v>3.1468815737363598E-2</v>
      </c>
      <c r="W74" s="233"/>
      <c r="X74" s="233"/>
      <c r="Y74" s="233"/>
      <c r="Z74" s="233"/>
      <c r="AA74" s="233"/>
      <c r="AB74" s="233"/>
      <c r="AC74" s="233"/>
      <c r="AD74" s="233"/>
      <c r="AE74" s="233"/>
      <c r="AF74" s="232">
        <v>10121</v>
      </c>
      <c r="AG74" s="232"/>
      <c r="AH74" s="232"/>
      <c r="AI74" s="232"/>
      <c r="AJ74" s="232"/>
      <c r="AK74" s="233">
        <v>4.4465435054807503E-2</v>
      </c>
      <c r="AL74" s="233"/>
      <c r="AM74" s="233"/>
      <c r="AN74" s="233"/>
      <c r="AO74" s="233"/>
      <c r="AP74" s="233"/>
      <c r="AQ74" s="233"/>
    </row>
    <row r="75" spans="2:43" s="1" customFormat="1" ht="10" x14ac:dyDescent="0.2">
      <c r="B75" s="231" t="s">
        <v>1087</v>
      </c>
      <c r="C75" s="231"/>
      <c r="D75" s="231"/>
      <c r="E75" s="231"/>
      <c r="F75" s="231"/>
      <c r="G75" s="231"/>
      <c r="H75" s="231"/>
      <c r="I75" s="231"/>
      <c r="J75" s="231"/>
      <c r="K75" s="231"/>
      <c r="L75" s="250">
        <v>526146561.80000001</v>
      </c>
      <c r="M75" s="250"/>
      <c r="N75" s="250"/>
      <c r="O75" s="250"/>
      <c r="P75" s="250"/>
      <c r="Q75" s="250"/>
      <c r="R75" s="250"/>
      <c r="S75" s="250"/>
      <c r="T75" s="250"/>
      <c r="U75" s="250"/>
      <c r="V75" s="233">
        <v>3.4460216937956298E-2</v>
      </c>
      <c r="W75" s="233"/>
      <c r="X75" s="233"/>
      <c r="Y75" s="233"/>
      <c r="Z75" s="233"/>
      <c r="AA75" s="233"/>
      <c r="AB75" s="233"/>
      <c r="AC75" s="233"/>
      <c r="AD75" s="233"/>
      <c r="AE75" s="233"/>
      <c r="AF75" s="232">
        <v>9565</v>
      </c>
      <c r="AG75" s="232"/>
      <c r="AH75" s="232"/>
      <c r="AI75" s="232"/>
      <c r="AJ75" s="232"/>
      <c r="AK75" s="233">
        <v>4.2022713793027702E-2</v>
      </c>
      <c r="AL75" s="233"/>
      <c r="AM75" s="233"/>
      <c r="AN75" s="233"/>
      <c r="AO75" s="233"/>
      <c r="AP75" s="233"/>
      <c r="AQ75" s="233"/>
    </row>
    <row r="76" spans="2:43" s="1" customFormat="1" ht="10" x14ac:dyDescent="0.2">
      <c r="B76" s="231" t="s">
        <v>1088</v>
      </c>
      <c r="C76" s="231"/>
      <c r="D76" s="231"/>
      <c r="E76" s="231"/>
      <c r="F76" s="231"/>
      <c r="G76" s="231"/>
      <c r="H76" s="231"/>
      <c r="I76" s="231"/>
      <c r="J76" s="231"/>
      <c r="K76" s="231"/>
      <c r="L76" s="250">
        <v>624839375.11000097</v>
      </c>
      <c r="M76" s="250"/>
      <c r="N76" s="250"/>
      <c r="O76" s="250"/>
      <c r="P76" s="250"/>
      <c r="Q76" s="250"/>
      <c r="R76" s="250"/>
      <c r="S76" s="250"/>
      <c r="T76" s="250"/>
      <c r="U76" s="250"/>
      <c r="V76" s="233">
        <v>4.0924149240858299E-2</v>
      </c>
      <c r="W76" s="233"/>
      <c r="X76" s="233"/>
      <c r="Y76" s="233"/>
      <c r="Z76" s="233"/>
      <c r="AA76" s="233"/>
      <c r="AB76" s="233"/>
      <c r="AC76" s="233"/>
      <c r="AD76" s="233"/>
      <c r="AE76" s="233"/>
      <c r="AF76" s="232">
        <v>10343</v>
      </c>
      <c r="AG76" s="232"/>
      <c r="AH76" s="232"/>
      <c r="AI76" s="232"/>
      <c r="AJ76" s="232"/>
      <c r="AK76" s="233">
        <v>4.5440766206093601E-2</v>
      </c>
      <c r="AL76" s="233"/>
      <c r="AM76" s="233"/>
      <c r="AN76" s="233"/>
      <c r="AO76" s="233"/>
      <c r="AP76" s="233"/>
      <c r="AQ76" s="233"/>
    </row>
    <row r="77" spans="2:43" s="1" customFormat="1" ht="10" x14ac:dyDescent="0.2">
      <c r="B77" s="231" t="s">
        <v>1089</v>
      </c>
      <c r="C77" s="231"/>
      <c r="D77" s="231"/>
      <c r="E77" s="231"/>
      <c r="F77" s="231"/>
      <c r="G77" s="231"/>
      <c r="H77" s="231"/>
      <c r="I77" s="231"/>
      <c r="J77" s="231"/>
      <c r="K77" s="231"/>
      <c r="L77" s="250">
        <v>675014028.88000095</v>
      </c>
      <c r="M77" s="250"/>
      <c r="N77" s="250"/>
      <c r="O77" s="250"/>
      <c r="P77" s="250"/>
      <c r="Q77" s="250"/>
      <c r="R77" s="250"/>
      <c r="S77" s="250"/>
      <c r="T77" s="250"/>
      <c r="U77" s="250"/>
      <c r="V77" s="233">
        <v>4.4210361827301599E-2</v>
      </c>
      <c r="W77" s="233"/>
      <c r="X77" s="233"/>
      <c r="Y77" s="233"/>
      <c r="Z77" s="233"/>
      <c r="AA77" s="233"/>
      <c r="AB77" s="233"/>
      <c r="AC77" s="233"/>
      <c r="AD77" s="233"/>
      <c r="AE77" s="233"/>
      <c r="AF77" s="232">
        <v>10366</v>
      </c>
      <c r="AG77" s="232"/>
      <c r="AH77" s="232"/>
      <c r="AI77" s="232"/>
      <c r="AJ77" s="232"/>
      <c r="AK77" s="233">
        <v>4.5541814028073703E-2</v>
      </c>
      <c r="AL77" s="233"/>
      <c r="AM77" s="233"/>
      <c r="AN77" s="233"/>
      <c r="AO77" s="233"/>
      <c r="AP77" s="233"/>
      <c r="AQ77" s="233"/>
    </row>
    <row r="78" spans="2:43" s="1" customFormat="1" ht="10" x14ac:dyDescent="0.2">
      <c r="B78" s="231" t="s">
        <v>1090</v>
      </c>
      <c r="C78" s="231"/>
      <c r="D78" s="231"/>
      <c r="E78" s="231"/>
      <c r="F78" s="231"/>
      <c r="G78" s="231"/>
      <c r="H78" s="231"/>
      <c r="I78" s="231"/>
      <c r="J78" s="231"/>
      <c r="K78" s="231"/>
      <c r="L78" s="250">
        <v>871375789.47000003</v>
      </c>
      <c r="M78" s="250"/>
      <c r="N78" s="250"/>
      <c r="O78" s="250"/>
      <c r="P78" s="250"/>
      <c r="Q78" s="250"/>
      <c r="R78" s="250"/>
      <c r="S78" s="250"/>
      <c r="T78" s="250"/>
      <c r="U78" s="250"/>
      <c r="V78" s="233">
        <v>5.7071167845117197E-2</v>
      </c>
      <c r="W78" s="233"/>
      <c r="X78" s="233"/>
      <c r="Y78" s="233"/>
      <c r="Z78" s="233"/>
      <c r="AA78" s="233"/>
      <c r="AB78" s="233"/>
      <c r="AC78" s="233"/>
      <c r="AD78" s="233"/>
      <c r="AE78" s="233"/>
      <c r="AF78" s="232">
        <v>12650</v>
      </c>
      <c r="AG78" s="232"/>
      <c r="AH78" s="232"/>
      <c r="AI78" s="232"/>
      <c r="AJ78" s="232"/>
      <c r="AK78" s="233">
        <v>5.5576302089053897E-2</v>
      </c>
      <c r="AL78" s="233"/>
      <c r="AM78" s="233"/>
      <c r="AN78" s="233"/>
      <c r="AO78" s="233"/>
      <c r="AP78" s="233"/>
      <c r="AQ78" s="233"/>
    </row>
    <row r="79" spans="2:43" s="1" customFormat="1" ht="10" x14ac:dyDescent="0.2">
      <c r="B79" s="231" t="s">
        <v>1091</v>
      </c>
      <c r="C79" s="231"/>
      <c r="D79" s="231"/>
      <c r="E79" s="231"/>
      <c r="F79" s="231"/>
      <c r="G79" s="231"/>
      <c r="H79" s="231"/>
      <c r="I79" s="231"/>
      <c r="J79" s="231"/>
      <c r="K79" s="231"/>
      <c r="L79" s="250">
        <v>663230657.13000298</v>
      </c>
      <c r="M79" s="250"/>
      <c r="N79" s="250"/>
      <c r="O79" s="250"/>
      <c r="P79" s="250"/>
      <c r="Q79" s="250"/>
      <c r="R79" s="250"/>
      <c r="S79" s="250"/>
      <c r="T79" s="250"/>
      <c r="U79" s="250"/>
      <c r="V79" s="233">
        <v>4.3438604343272201E-2</v>
      </c>
      <c r="W79" s="233"/>
      <c r="X79" s="233"/>
      <c r="Y79" s="233"/>
      <c r="Z79" s="233"/>
      <c r="AA79" s="233"/>
      <c r="AB79" s="233"/>
      <c r="AC79" s="233"/>
      <c r="AD79" s="233"/>
      <c r="AE79" s="233"/>
      <c r="AF79" s="232">
        <v>9232</v>
      </c>
      <c r="AG79" s="232"/>
      <c r="AH79" s="232"/>
      <c r="AI79" s="232"/>
      <c r="AJ79" s="232"/>
      <c r="AK79" s="233">
        <v>4.0559717066098497E-2</v>
      </c>
      <c r="AL79" s="233"/>
      <c r="AM79" s="233"/>
      <c r="AN79" s="233"/>
      <c r="AO79" s="233"/>
      <c r="AP79" s="233"/>
      <c r="AQ79" s="233"/>
    </row>
    <row r="80" spans="2:43" s="1" customFormat="1" ht="10" x14ac:dyDescent="0.2">
      <c r="B80" s="231" t="s">
        <v>1092</v>
      </c>
      <c r="C80" s="231"/>
      <c r="D80" s="231"/>
      <c r="E80" s="231"/>
      <c r="F80" s="231"/>
      <c r="G80" s="231"/>
      <c r="H80" s="231"/>
      <c r="I80" s="231"/>
      <c r="J80" s="231"/>
      <c r="K80" s="231"/>
      <c r="L80" s="250">
        <v>697221061.15000701</v>
      </c>
      <c r="M80" s="250"/>
      <c r="N80" s="250"/>
      <c r="O80" s="250"/>
      <c r="P80" s="250"/>
      <c r="Q80" s="250"/>
      <c r="R80" s="250"/>
      <c r="S80" s="250"/>
      <c r="T80" s="250"/>
      <c r="U80" s="250"/>
      <c r="V80" s="233">
        <v>4.5664821867778899E-2</v>
      </c>
      <c r="W80" s="233"/>
      <c r="X80" s="233"/>
      <c r="Y80" s="233"/>
      <c r="Z80" s="233"/>
      <c r="AA80" s="233"/>
      <c r="AB80" s="233"/>
      <c r="AC80" s="233"/>
      <c r="AD80" s="233"/>
      <c r="AE80" s="233"/>
      <c r="AF80" s="232">
        <v>8936</v>
      </c>
      <c r="AG80" s="232"/>
      <c r="AH80" s="232"/>
      <c r="AI80" s="232"/>
      <c r="AJ80" s="232"/>
      <c r="AK80" s="233">
        <v>3.92592755310502E-2</v>
      </c>
      <c r="AL80" s="233"/>
      <c r="AM80" s="233"/>
      <c r="AN80" s="233"/>
      <c r="AO80" s="233"/>
      <c r="AP80" s="233"/>
      <c r="AQ80" s="233"/>
    </row>
    <row r="81" spans="2:43" s="1" customFormat="1" ht="10" x14ac:dyDescent="0.2">
      <c r="B81" s="231" t="s">
        <v>1093</v>
      </c>
      <c r="C81" s="231"/>
      <c r="D81" s="231"/>
      <c r="E81" s="231"/>
      <c r="F81" s="231"/>
      <c r="G81" s="231"/>
      <c r="H81" s="231"/>
      <c r="I81" s="231"/>
      <c r="J81" s="231"/>
      <c r="K81" s="231"/>
      <c r="L81" s="250">
        <v>859967173.92000401</v>
      </c>
      <c r="M81" s="250"/>
      <c r="N81" s="250"/>
      <c r="O81" s="250"/>
      <c r="P81" s="250"/>
      <c r="Q81" s="250"/>
      <c r="R81" s="250"/>
      <c r="S81" s="250"/>
      <c r="T81" s="250"/>
      <c r="U81" s="250"/>
      <c r="V81" s="233">
        <v>5.6323955194958197E-2</v>
      </c>
      <c r="W81" s="233"/>
      <c r="X81" s="233"/>
      <c r="Y81" s="233"/>
      <c r="Z81" s="233"/>
      <c r="AA81" s="233"/>
      <c r="AB81" s="233"/>
      <c r="AC81" s="233"/>
      <c r="AD81" s="233"/>
      <c r="AE81" s="233"/>
      <c r="AF81" s="232">
        <v>10391</v>
      </c>
      <c r="AG81" s="232"/>
      <c r="AH81" s="232"/>
      <c r="AI81" s="232"/>
      <c r="AJ81" s="232"/>
      <c r="AK81" s="233">
        <v>4.5651648617182503E-2</v>
      </c>
      <c r="AL81" s="233"/>
      <c r="AM81" s="233"/>
      <c r="AN81" s="233"/>
      <c r="AO81" s="233"/>
      <c r="AP81" s="233"/>
      <c r="AQ81" s="233"/>
    </row>
    <row r="82" spans="2:43" s="1" customFormat="1" ht="10" x14ac:dyDescent="0.2">
      <c r="B82" s="231" t="s">
        <v>1094</v>
      </c>
      <c r="C82" s="231"/>
      <c r="D82" s="231"/>
      <c r="E82" s="231"/>
      <c r="F82" s="231"/>
      <c r="G82" s="231"/>
      <c r="H82" s="231"/>
      <c r="I82" s="231"/>
      <c r="J82" s="231"/>
      <c r="K82" s="231"/>
      <c r="L82" s="250">
        <v>904297464.37999701</v>
      </c>
      <c r="M82" s="250"/>
      <c r="N82" s="250"/>
      <c r="O82" s="250"/>
      <c r="P82" s="250"/>
      <c r="Q82" s="250"/>
      <c r="R82" s="250"/>
      <c r="S82" s="250"/>
      <c r="T82" s="250"/>
      <c r="U82" s="250"/>
      <c r="V82" s="233">
        <v>5.9227388453075097E-2</v>
      </c>
      <c r="W82" s="233"/>
      <c r="X82" s="233"/>
      <c r="Y82" s="233"/>
      <c r="Z82" s="233"/>
      <c r="AA82" s="233"/>
      <c r="AB82" s="233"/>
      <c r="AC82" s="233"/>
      <c r="AD82" s="233"/>
      <c r="AE82" s="233"/>
      <c r="AF82" s="232">
        <v>10614</v>
      </c>
      <c r="AG82" s="232"/>
      <c r="AH82" s="232"/>
      <c r="AI82" s="232"/>
      <c r="AJ82" s="232"/>
      <c r="AK82" s="233">
        <v>4.6631373152033001E-2</v>
      </c>
      <c r="AL82" s="233"/>
      <c r="AM82" s="233"/>
      <c r="AN82" s="233"/>
      <c r="AO82" s="233"/>
      <c r="AP82" s="233"/>
      <c r="AQ82" s="233"/>
    </row>
    <row r="83" spans="2:43" s="1" customFormat="1" ht="10" x14ac:dyDescent="0.2">
      <c r="B83" s="231" t="s">
        <v>1095</v>
      </c>
      <c r="C83" s="231"/>
      <c r="D83" s="231"/>
      <c r="E83" s="231"/>
      <c r="F83" s="231"/>
      <c r="G83" s="231"/>
      <c r="H83" s="231"/>
      <c r="I83" s="231"/>
      <c r="J83" s="231"/>
      <c r="K83" s="231"/>
      <c r="L83" s="250">
        <v>1499937199.8199999</v>
      </c>
      <c r="M83" s="250"/>
      <c r="N83" s="250"/>
      <c r="O83" s="250"/>
      <c r="P83" s="250"/>
      <c r="Q83" s="250"/>
      <c r="R83" s="250"/>
      <c r="S83" s="250"/>
      <c r="T83" s="250"/>
      <c r="U83" s="250"/>
      <c r="V83" s="233">
        <v>9.82390935375069E-2</v>
      </c>
      <c r="W83" s="233"/>
      <c r="X83" s="233"/>
      <c r="Y83" s="233"/>
      <c r="Z83" s="233"/>
      <c r="AA83" s="233"/>
      <c r="AB83" s="233"/>
      <c r="AC83" s="233"/>
      <c r="AD83" s="233"/>
      <c r="AE83" s="233"/>
      <c r="AF83" s="232">
        <v>16559</v>
      </c>
      <c r="AG83" s="232"/>
      <c r="AH83" s="232"/>
      <c r="AI83" s="232"/>
      <c r="AJ83" s="232"/>
      <c r="AK83" s="233">
        <v>7.2750038442106202E-2</v>
      </c>
      <c r="AL83" s="233"/>
      <c r="AM83" s="233"/>
      <c r="AN83" s="233"/>
      <c r="AO83" s="233"/>
      <c r="AP83" s="233"/>
      <c r="AQ83" s="233"/>
    </row>
    <row r="84" spans="2:43" s="1" customFormat="1" ht="10" x14ac:dyDescent="0.2">
      <c r="B84" s="231" t="s">
        <v>1096</v>
      </c>
      <c r="C84" s="231"/>
      <c r="D84" s="231"/>
      <c r="E84" s="231"/>
      <c r="F84" s="231"/>
      <c r="G84" s="231"/>
      <c r="H84" s="231"/>
      <c r="I84" s="231"/>
      <c r="J84" s="231"/>
      <c r="K84" s="231"/>
      <c r="L84" s="250">
        <v>846644005.45999801</v>
      </c>
      <c r="M84" s="250"/>
      <c r="N84" s="250"/>
      <c r="O84" s="250"/>
      <c r="P84" s="250"/>
      <c r="Q84" s="250"/>
      <c r="R84" s="250"/>
      <c r="S84" s="250"/>
      <c r="T84" s="250"/>
      <c r="U84" s="250"/>
      <c r="V84" s="233">
        <v>5.5451347999993301E-2</v>
      </c>
      <c r="W84" s="233"/>
      <c r="X84" s="233"/>
      <c r="Y84" s="233"/>
      <c r="Z84" s="233"/>
      <c r="AA84" s="233"/>
      <c r="AB84" s="233"/>
      <c r="AC84" s="233"/>
      <c r="AD84" s="233"/>
      <c r="AE84" s="233"/>
      <c r="AF84" s="232">
        <v>8925</v>
      </c>
      <c r="AG84" s="232"/>
      <c r="AH84" s="232"/>
      <c r="AI84" s="232"/>
      <c r="AJ84" s="232"/>
      <c r="AK84" s="233">
        <v>3.9210948311842402E-2</v>
      </c>
      <c r="AL84" s="233"/>
      <c r="AM84" s="233"/>
      <c r="AN84" s="233"/>
      <c r="AO84" s="233"/>
      <c r="AP84" s="233"/>
      <c r="AQ84" s="233"/>
    </row>
    <row r="85" spans="2:43" s="1" customFormat="1" ht="10" x14ac:dyDescent="0.2">
      <c r="B85" s="231" t="s">
        <v>1097</v>
      </c>
      <c r="C85" s="231"/>
      <c r="D85" s="231"/>
      <c r="E85" s="231"/>
      <c r="F85" s="231"/>
      <c r="G85" s="231"/>
      <c r="H85" s="231"/>
      <c r="I85" s="231"/>
      <c r="J85" s="231"/>
      <c r="K85" s="231"/>
      <c r="L85" s="250">
        <v>660401608.73000097</v>
      </c>
      <c r="M85" s="250"/>
      <c r="N85" s="250"/>
      <c r="O85" s="250"/>
      <c r="P85" s="250"/>
      <c r="Q85" s="250"/>
      <c r="R85" s="250"/>
      <c r="S85" s="250"/>
      <c r="T85" s="250"/>
      <c r="U85" s="250"/>
      <c r="V85" s="233">
        <v>4.3253314485521298E-2</v>
      </c>
      <c r="W85" s="233"/>
      <c r="X85" s="233"/>
      <c r="Y85" s="233"/>
      <c r="Z85" s="233"/>
      <c r="AA85" s="233"/>
      <c r="AB85" s="233"/>
      <c r="AC85" s="233"/>
      <c r="AD85" s="233"/>
      <c r="AE85" s="233"/>
      <c r="AF85" s="232">
        <v>6892</v>
      </c>
      <c r="AG85" s="232"/>
      <c r="AH85" s="232"/>
      <c r="AI85" s="232"/>
      <c r="AJ85" s="232"/>
      <c r="AK85" s="233">
        <v>3.02791995255146E-2</v>
      </c>
      <c r="AL85" s="233"/>
      <c r="AM85" s="233"/>
      <c r="AN85" s="233"/>
      <c r="AO85" s="233"/>
      <c r="AP85" s="233"/>
      <c r="AQ85" s="233"/>
    </row>
    <row r="86" spans="2:43" s="1" customFormat="1" ht="10" x14ac:dyDescent="0.2">
      <c r="B86" s="231" t="s">
        <v>1098</v>
      </c>
      <c r="C86" s="231"/>
      <c r="D86" s="231"/>
      <c r="E86" s="231"/>
      <c r="F86" s="231"/>
      <c r="G86" s="231"/>
      <c r="H86" s="231"/>
      <c r="I86" s="231"/>
      <c r="J86" s="231"/>
      <c r="K86" s="231"/>
      <c r="L86" s="250">
        <v>501902817.66000098</v>
      </c>
      <c r="M86" s="250"/>
      <c r="N86" s="250"/>
      <c r="O86" s="250"/>
      <c r="P86" s="250"/>
      <c r="Q86" s="250"/>
      <c r="R86" s="250"/>
      <c r="S86" s="250"/>
      <c r="T86" s="250"/>
      <c r="U86" s="250"/>
      <c r="V86" s="233">
        <v>3.2872361494038702E-2</v>
      </c>
      <c r="W86" s="233"/>
      <c r="X86" s="233"/>
      <c r="Y86" s="233"/>
      <c r="Z86" s="233"/>
      <c r="AA86" s="233"/>
      <c r="AB86" s="233"/>
      <c r="AC86" s="233"/>
      <c r="AD86" s="233"/>
      <c r="AE86" s="233"/>
      <c r="AF86" s="232">
        <v>5080</v>
      </c>
      <c r="AG86" s="232"/>
      <c r="AH86" s="232"/>
      <c r="AI86" s="232"/>
      <c r="AJ86" s="232"/>
      <c r="AK86" s="233">
        <v>2.23183885069086E-2</v>
      </c>
      <c r="AL86" s="233"/>
      <c r="AM86" s="233"/>
      <c r="AN86" s="233"/>
      <c r="AO86" s="233"/>
      <c r="AP86" s="233"/>
      <c r="AQ86" s="233"/>
    </row>
    <row r="87" spans="2:43" s="1" customFormat="1" ht="10" x14ac:dyDescent="0.2">
      <c r="B87" s="231" t="s">
        <v>1099</v>
      </c>
      <c r="C87" s="231"/>
      <c r="D87" s="231"/>
      <c r="E87" s="231"/>
      <c r="F87" s="231"/>
      <c r="G87" s="231"/>
      <c r="H87" s="231"/>
      <c r="I87" s="231"/>
      <c r="J87" s="231"/>
      <c r="K87" s="231"/>
      <c r="L87" s="250">
        <v>680495027.74000001</v>
      </c>
      <c r="M87" s="250"/>
      <c r="N87" s="250"/>
      <c r="O87" s="250"/>
      <c r="P87" s="250"/>
      <c r="Q87" s="250"/>
      <c r="R87" s="250"/>
      <c r="S87" s="250"/>
      <c r="T87" s="250"/>
      <c r="U87" s="250"/>
      <c r="V87" s="233">
        <v>4.4569342429790201E-2</v>
      </c>
      <c r="W87" s="233"/>
      <c r="X87" s="233"/>
      <c r="Y87" s="233"/>
      <c r="Z87" s="233"/>
      <c r="AA87" s="233"/>
      <c r="AB87" s="233"/>
      <c r="AC87" s="233"/>
      <c r="AD87" s="233"/>
      <c r="AE87" s="233"/>
      <c r="AF87" s="232">
        <v>6297</v>
      </c>
      <c r="AG87" s="232"/>
      <c r="AH87" s="232"/>
      <c r="AI87" s="232"/>
      <c r="AJ87" s="232"/>
      <c r="AK87" s="233">
        <v>2.7665136304725099E-2</v>
      </c>
      <c r="AL87" s="233"/>
      <c r="AM87" s="233"/>
      <c r="AN87" s="233"/>
      <c r="AO87" s="233"/>
      <c r="AP87" s="233"/>
      <c r="AQ87" s="233"/>
    </row>
    <row r="88" spans="2:43" s="1" customFormat="1" ht="10" x14ac:dyDescent="0.2">
      <c r="B88" s="231" t="s">
        <v>1100</v>
      </c>
      <c r="C88" s="231"/>
      <c r="D88" s="231"/>
      <c r="E88" s="231"/>
      <c r="F88" s="231"/>
      <c r="G88" s="231"/>
      <c r="H88" s="231"/>
      <c r="I88" s="231"/>
      <c r="J88" s="231"/>
      <c r="K88" s="231"/>
      <c r="L88" s="250">
        <v>1404088531.8499999</v>
      </c>
      <c r="M88" s="250"/>
      <c r="N88" s="250"/>
      <c r="O88" s="250"/>
      <c r="P88" s="250"/>
      <c r="Q88" s="250"/>
      <c r="R88" s="250"/>
      <c r="S88" s="250"/>
      <c r="T88" s="250"/>
      <c r="U88" s="250"/>
      <c r="V88" s="233">
        <v>9.1961439873553597E-2</v>
      </c>
      <c r="W88" s="233"/>
      <c r="X88" s="233"/>
      <c r="Y88" s="233"/>
      <c r="Z88" s="233"/>
      <c r="AA88" s="233"/>
      <c r="AB88" s="233"/>
      <c r="AC88" s="233"/>
      <c r="AD88" s="233"/>
      <c r="AE88" s="233"/>
      <c r="AF88" s="232">
        <v>11263</v>
      </c>
      <c r="AG88" s="232"/>
      <c r="AH88" s="232"/>
      <c r="AI88" s="232"/>
      <c r="AJ88" s="232"/>
      <c r="AK88" s="233">
        <v>4.94826790852975E-2</v>
      </c>
      <c r="AL88" s="233"/>
      <c r="AM88" s="233"/>
      <c r="AN88" s="233"/>
      <c r="AO88" s="233"/>
      <c r="AP88" s="233"/>
      <c r="AQ88" s="233"/>
    </row>
    <row r="89" spans="2:43" s="1" customFormat="1" ht="10" x14ac:dyDescent="0.2">
      <c r="B89" s="231" t="s">
        <v>1101</v>
      </c>
      <c r="C89" s="231"/>
      <c r="D89" s="231"/>
      <c r="E89" s="231"/>
      <c r="F89" s="231"/>
      <c r="G89" s="231"/>
      <c r="H89" s="231"/>
      <c r="I89" s="231"/>
      <c r="J89" s="231"/>
      <c r="K89" s="231"/>
      <c r="L89" s="250">
        <v>626031279.49999797</v>
      </c>
      <c r="M89" s="250"/>
      <c r="N89" s="250"/>
      <c r="O89" s="250"/>
      <c r="P89" s="250"/>
      <c r="Q89" s="250"/>
      <c r="R89" s="250"/>
      <c r="S89" s="250"/>
      <c r="T89" s="250"/>
      <c r="U89" s="250"/>
      <c r="V89" s="233">
        <v>4.1002213580399197E-2</v>
      </c>
      <c r="W89" s="233"/>
      <c r="X89" s="233"/>
      <c r="Y89" s="233"/>
      <c r="Z89" s="233"/>
      <c r="AA89" s="233"/>
      <c r="AB89" s="233"/>
      <c r="AC89" s="233"/>
      <c r="AD89" s="233"/>
      <c r="AE89" s="233"/>
      <c r="AF89" s="232">
        <v>4304</v>
      </c>
      <c r="AG89" s="232"/>
      <c r="AH89" s="232"/>
      <c r="AI89" s="232"/>
      <c r="AJ89" s="232"/>
      <c r="AK89" s="233">
        <v>1.8909122860971399E-2</v>
      </c>
      <c r="AL89" s="233"/>
      <c r="AM89" s="233"/>
      <c r="AN89" s="233"/>
      <c r="AO89" s="233"/>
      <c r="AP89" s="233"/>
      <c r="AQ89" s="233"/>
    </row>
    <row r="90" spans="2:43" s="1" customFormat="1" ht="10" x14ac:dyDescent="0.2">
      <c r="B90" s="231" t="s">
        <v>1102</v>
      </c>
      <c r="C90" s="231"/>
      <c r="D90" s="231"/>
      <c r="E90" s="231"/>
      <c r="F90" s="231"/>
      <c r="G90" s="231"/>
      <c r="H90" s="231"/>
      <c r="I90" s="231"/>
      <c r="J90" s="231"/>
      <c r="K90" s="231"/>
      <c r="L90" s="250">
        <v>180223272.47999999</v>
      </c>
      <c r="M90" s="250"/>
      <c r="N90" s="250"/>
      <c r="O90" s="250"/>
      <c r="P90" s="250"/>
      <c r="Q90" s="250"/>
      <c r="R90" s="250"/>
      <c r="S90" s="250"/>
      <c r="T90" s="250"/>
      <c r="U90" s="250"/>
      <c r="V90" s="233">
        <v>1.1803808136049299E-2</v>
      </c>
      <c r="W90" s="233"/>
      <c r="X90" s="233"/>
      <c r="Y90" s="233"/>
      <c r="Z90" s="233"/>
      <c r="AA90" s="233"/>
      <c r="AB90" s="233"/>
      <c r="AC90" s="233"/>
      <c r="AD90" s="233"/>
      <c r="AE90" s="233"/>
      <c r="AF90" s="232">
        <v>1204</v>
      </c>
      <c r="AG90" s="232"/>
      <c r="AH90" s="232"/>
      <c r="AI90" s="232"/>
      <c r="AJ90" s="232"/>
      <c r="AK90" s="233">
        <v>5.2896338114799104E-3</v>
      </c>
      <c r="AL90" s="233"/>
      <c r="AM90" s="233"/>
      <c r="AN90" s="233"/>
      <c r="AO90" s="233"/>
      <c r="AP90" s="233"/>
      <c r="AQ90" s="233"/>
    </row>
    <row r="91" spans="2:43" s="1" customFormat="1" ht="10" x14ac:dyDescent="0.2">
      <c r="B91" s="231" t="s">
        <v>1105</v>
      </c>
      <c r="C91" s="231"/>
      <c r="D91" s="231"/>
      <c r="E91" s="231"/>
      <c r="F91" s="231"/>
      <c r="G91" s="231"/>
      <c r="H91" s="231"/>
      <c r="I91" s="231"/>
      <c r="J91" s="231"/>
      <c r="K91" s="231"/>
      <c r="L91" s="250">
        <v>10078264.01</v>
      </c>
      <c r="M91" s="250"/>
      <c r="N91" s="250"/>
      <c r="O91" s="250"/>
      <c r="P91" s="250"/>
      <c r="Q91" s="250"/>
      <c r="R91" s="250"/>
      <c r="S91" s="250"/>
      <c r="T91" s="250"/>
      <c r="U91" s="250"/>
      <c r="V91" s="233">
        <v>6.6008064930511397E-4</v>
      </c>
      <c r="W91" s="233"/>
      <c r="X91" s="233"/>
      <c r="Y91" s="233"/>
      <c r="Z91" s="233"/>
      <c r="AA91" s="233"/>
      <c r="AB91" s="233"/>
      <c r="AC91" s="233"/>
      <c r="AD91" s="233"/>
      <c r="AE91" s="233"/>
      <c r="AF91" s="232">
        <v>98</v>
      </c>
      <c r="AG91" s="232"/>
      <c r="AH91" s="232"/>
      <c r="AI91" s="232"/>
      <c r="AJ91" s="232"/>
      <c r="AK91" s="233">
        <v>4.3055158930650398E-4</v>
      </c>
      <c r="AL91" s="233"/>
      <c r="AM91" s="233"/>
      <c r="AN91" s="233"/>
      <c r="AO91" s="233"/>
      <c r="AP91" s="233"/>
      <c r="AQ91" s="233"/>
    </row>
    <row r="92" spans="2:43" s="1" customFormat="1" ht="10" x14ac:dyDescent="0.2">
      <c r="B92" s="231" t="s">
        <v>1106</v>
      </c>
      <c r="C92" s="231"/>
      <c r="D92" s="231"/>
      <c r="E92" s="231"/>
      <c r="F92" s="231"/>
      <c r="G92" s="231"/>
      <c r="H92" s="231"/>
      <c r="I92" s="231"/>
      <c r="J92" s="231"/>
      <c r="K92" s="231"/>
      <c r="L92" s="250">
        <v>5447153.5499999998</v>
      </c>
      <c r="M92" s="250"/>
      <c r="N92" s="250"/>
      <c r="O92" s="250"/>
      <c r="P92" s="250"/>
      <c r="Q92" s="250"/>
      <c r="R92" s="250"/>
      <c r="S92" s="250"/>
      <c r="T92" s="250"/>
      <c r="U92" s="250"/>
      <c r="V92" s="233">
        <v>3.5676388796533002E-4</v>
      </c>
      <c r="W92" s="233"/>
      <c r="X92" s="233"/>
      <c r="Y92" s="233"/>
      <c r="Z92" s="233"/>
      <c r="AA92" s="233"/>
      <c r="AB92" s="233"/>
      <c r="AC92" s="233"/>
      <c r="AD92" s="233"/>
      <c r="AE92" s="233"/>
      <c r="AF92" s="232">
        <v>43</v>
      </c>
      <c r="AG92" s="232"/>
      <c r="AH92" s="232"/>
      <c r="AI92" s="232"/>
      <c r="AJ92" s="232"/>
      <c r="AK92" s="233">
        <v>1.8891549326714E-4</v>
      </c>
      <c r="AL92" s="233"/>
      <c r="AM92" s="233"/>
      <c r="AN92" s="233"/>
      <c r="AO92" s="233"/>
      <c r="AP92" s="233"/>
      <c r="AQ92" s="233"/>
    </row>
    <row r="93" spans="2:43" s="1" customFormat="1" ht="10" x14ac:dyDescent="0.2">
      <c r="B93" s="231" t="s">
        <v>1108</v>
      </c>
      <c r="C93" s="231"/>
      <c r="D93" s="231"/>
      <c r="E93" s="231"/>
      <c r="F93" s="231"/>
      <c r="G93" s="231"/>
      <c r="H93" s="231"/>
      <c r="I93" s="231"/>
      <c r="J93" s="231"/>
      <c r="K93" s="231"/>
      <c r="L93" s="250">
        <v>6804976.7400000002</v>
      </c>
      <c r="M93" s="250"/>
      <c r="N93" s="250"/>
      <c r="O93" s="250"/>
      <c r="P93" s="250"/>
      <c r="Q93" s="250"/>
      <c r="R93" s="250"/>
      <c r="S93" s="250"/>
      <c r="T93" s="250"/>
      <c r="U93" s="250"/>
      <c r="V93" s="233">
        <v>4.4569515747835601E-4</v>
      </c>
      <c r="W93" s="233"/>
      <c r="X93" s="233"/>
      <c r="Y93" s="233"/>
      <c r="Z93" s="233"/>
      <c r="AA93" s="233"/>
      <c r="AB93" s="233"/>
      <c r="AC93" s="233"/>
      <c r="AD93" s="233"/>
      <c r="AE93" s="233"/>
      <c r="AF93" s="232">
        <v>51</v>
      </c>
      <c r="AG93" s="232"/>
      <c r="AH93" s="232"/>
      <c r="AI93" s="232"/>
      <c r="AJ93" s="232"/>
      <c r="AK93" s="233">
        <v>2.2406256178195599E-4</v>
      </c>
      <c r="AL93" s="233"/>
      <c r="AM93" s="233"/>
      <c r="AN93" s="233"/>
      <c r="AO93" s="233"/>
      <c r="AP93" s="233"/>
      <c r="AQ93" s="233"/>
    </row>
    <row r="94" spans="2:43" s="1" customFormat="1" ht="10" x14ac:dyDescent="0.2">
      <c r="B94" s="231" t="s">
        <v>1109</v>
      </c>
      <c r="C94" s="231"/>
      <c r="D94" s="231"/>
      <c r="E94" s="231"/>
      <c r="F94" s="231"/>
      <c r="G94" s="231"/>
      <c r="H94" s="231"/>
      <c r="I94" s="231"/>
      <c r="J94" s="231"/>
      <c r="K94" s="231"/>
      <c r="L94" s="250">
        <v>1777751.02</v>
      </c>
      <c r="M94" s="250"/>
      <c r="N94" s="250"/>
      <c r="O94" s="250"/>
      <c r="P94" s="250"/>
      <c r="Q94" s="250"/>
      <c r="R94" s="250"/>
      <c r="S94" s="250"/>
      <c r="T94" s="250"/>
      <c r="U94" s="250"/>
      <c r="V94" s="233">
        <v>1.16434640571043E-4</v>
      </c>
      <c r="W94" s="233"/>
      <c r="X94" s="233"/>
      <c r="Y94" s="233"/>
      <c r="Z94" s="233"/>
      <c r="AA94" s="233"/>
      <c r="AB94" s="233"/>
      <c r="AC94" s="233"/>
      <c r="AD94" s="233"/>
      <c r="AE94" s="233"/>
      <c r="AF94" s="232">
        <v>19</v>
      </c>
      <c r="AG94" s="232"/>
      <c r="AH94" s="232"/>
      <c r="AI94" s="232"/>
      <c r="AJ94" s="232"/>
      <c r="AK94" s="233">
        <v>8.3474287722689594E-5</v>
      </c>
      <c r="AL94" s="233"/>
      <c r="AM94" s="233"/>
      <c r="AN94" s="233"/>
      <c r="AO94" s="233"/>
      <c r="AP94" s="233"/>
      <c r="AQ94" s="233"/>
    </row>
    <row r="95" spans="2:43" s="1" customFormat="1" ht="10" x14ac:dyDescent="0.2">
      <c r="B95" s="231" t="s">
        <v>1103</v>
      </c>
      <c r="C95" s="231"/>
      <c r="D95" s="231"/>
      <c r="E95" s="231"/>
      <c r="F95" s="231"/>
      <c r="G95" s="231"/>
      <c r="H95" s="231"/>
      <c r="I95" s="231"/>
      <c r="J95" s="231"/>
      <c r="K95" s="231"/>
      <c r="L95" s="250">
        <v>1469380.26</v>
      </c>
      <c r="M95" s="250"/>
      <c r="N95" s="250"/>
      <c r="O95" s="250"/>
      <c r="P95" s="250"/>
      <c r="Q95" s="250"/>
      <c r="R95" s="250"/>
      <c r="S95" s="250"/>
      <c r="T95" s="250"/>
      <c r="U95" s="250"/>
      <c r="V95" s="233">
        <v>9.62377523683186E-5</v>
      </c>
      <c r="W95" s="233"/>
      <c r="X95" s="233"/>
      <c r="Y95" s="233"/>
      <c r="Z95" s="233"/>
      <c r="AA95" s="233"/>
      <c r="AB95" s="233"/>
      <c r="AC95" s="233"/>
      <c r="AD95" s="233"/>
      <c r="AE95" s="233"/>
      <c r="AF95" s="232">
        <v>11</v>
      </c>
      <c r="AG95" s="232"/>
      <c r="AH95" s="232"/>
      <c r="AI95" s="232"/>
      <c r="AJ95" s="232"/>
      <c r="AK95" s="233">
        <v>4.8327219207872902E-5</v>
      </c>
      <c r="AL95" s="233"/>
      <c r="AM95" s="233"/>
      <c r="AN95" s="233"/>
      <c r="AO95" s="233"/>
      <c r="AP95" s="233"/>
      <c r="AQ95" s="233"/>
    </row>
    <row r="96" spans="2:43" s="1" customFormat="1" ht="10.5" x14ac:dyDescent="0.2">
      <c r="B96" s="252"/>
      <c r="C96" s="252"/>
      <c r="D96" s="252"/>
      <c r="E96" s="252"/>
      <c r="F96" s="252"/>
      <c r="G96" s="252"/>
      <c r="H96" s="252"/>
      <c r="I96" s="252"/>
      <c r="J96" s="252"/>
      <c r="K96" s="252"/>
      <c r="L96" s="251">
        <v>15268231269.33</v>
      </c>
      <c r="M96" s="251"/>
      <c r="N96" s="251"/>
      <c r="O96" s="251"/>
      <c r="P96" s="251"/>
      <c r="Q96" s="251"/>
      <c r="R96" s="251"/>
      <c r="S96" s="251"/>
      <c r="T96" s="251"/>
      <c r="U96" s="251"/>
      <c r="V96" s="249">
        <v>1</v>
      </c>
      <c r="W96" s="249"/>
      <c r="X96" s="249"/>
      <c r="Y96" s="249"/>
      <c r="Z96" s="249"/>
      <c r="AA96" s="249"/>
      <c r="AB96" s="249"/>
      <c r="AC96" s="249"/>
      <c r="AD96" s="249"/>
      <c r="AE96" s="249"/>
      <c r="AF96" s="248">
        <v>227615</v>
      </c>
      <c r="AG96" s="248"/>
      <c r="AH96" s="248"/>
      <c r="AI96" s="248"/>
      <c r="AJ96" s="248"/>
      <c r="AK96" s="249">
        <v>1</v>
      </c>
      <c r="AL96" s="249"/>
      <c r="AM96" s="249"/>
      <c r="AN96" s="249"/>
      <c r="AO96" s="249"/>
      <c r="AP96" s="249"/>
      <c r="AQ96" s="249"/>
    </row>
    <row r="97" spans="2:44" s="1" customFormat="1" ht="8" x14ac:dyDescent="0.2"/>
    <row r="98" spans="2:44" s="1" customFormat="1" ht="13" x14ac:dyDescent="0.2">
      <c r="B98" s="229" t="s">
        <v>1204</v>
      </c>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row>
    <row r="99" spans="2:44" s="1" customFormat="1" ht="8" x14ac:dyDescent="0.2"/>
    <row r="100" spans="2:44" s="1" customFormat="1" ht="10.5" x14ac:dyDescent="0.2">
      <c r="B100" s="227" t="s">
        <v>1077</v>
      </c>
      <c r="C100" s="227"/>
      <c r="D100" s="227"/>
      <c r="E100" s="227"/>
      <c r="F100" s="227"/>
      <c r="G100" s="227"/>
      <c r="H100" s="227"/>
      <c r="I100" s="227"/>
      <c r="J100" s="227"/>
      <c r="K100" s="227" t="s">
        <v>1074</v>
      </c>
      <c r="L100" s="227"/>
      <c r="M100" s="227"/>
      <c r="N100" s="227"/>
      <c r="O100" s="227"/>
      <c r="P100" s="227"/>
      <c r="Q100" s="227"/>
      <c r="R100" s="227"/>
      <c r="S100" s="227"/>
      <c r="T100" s="227"/>
      <c r="U100" s="227"/>
      <c r="V100" s="227" t="s">
        <v>1075</v>
      </c>
      <c r="W100" s="227"/>
      <c r="X100" s="227"/>
      <c r="Y100" s="227"/>
      <c r="Z100" s="227"/>
      <c r="AA100" s="227"/>
      <c r="AB100" s="227"/>
      <c r="AC100" s="227"/>
      <c r="AD100" s="227"/>
      <c r="AE100" s="227"/>
      <c r="AF100" s="227" t="s">
        <v>1076</v>
      </c>
      <c r="AG100" s="227"/>
      <c r="AH100" s="227"/>
      <c r="AI100" s="227"/>
      <c r="AJ100" s="227"/>
      <c r="AK100" s="227" t="s">
        <v>1075</v>
      </c>
      <c r="AL100" s="227"/>
      <c r="AM100" s="227"/>
      <c r="AN100" s="227"/>
      <c r="AO100" s="227"/>
    </row>
    <row r="101" spans="2:44" s="1" customFormat="1" ht="10" x14ac:dyDescent="0.2">
      <c r="B101" s="231" t="s">
        <v>1078</v>
      </c>
      <c r="C101" s="231"/>
      <c r="D101" s="231"/>
      <c r="E101" s="231"/>
      <c r="F101" s="231"/>
      <c r="G101" s="231"/>
      <c r="H101" s="231"/>
      <c r="I101" s="231"/>
      <c r="J101" s="231"/>
      <c r="K101" s="250">
        <v>750367.25</v>
      </c>
      <c r="L101" s="250"/>
      <c r="M101" s="250"/>
      <c r="N101" s="250"/>
      <c r="O101" s="250"/>
      <c r="P101" s="250"/>
      <c r="Q101" s="250"/>
      <c r="R101" s="250"/>
      <c r="S101" s="250"/>
      <c r="T101" s="250"/>
      <c r="U101" s="250"/>
      <c r="V101" s="233">
        <v>4.9145656544206098E-5</v>
      </c>
      <c r="W101" s="233"/>
      <c r="X101" s="233"/>
      <c r="Y101" s="233"/>
      <c r="Z101" s="233"/>
      <c r="AA101" s="233"/>
      <c r="AB101" s="233"/>
      <c r="AC101" s="233"/>
      <c r="AD101" s="233"/>
      <c r="AE101" s="233"/>
      <c r="AF101" s="232">
        <v>14</v>
      </c>
      <c r="AG101" s="232"/>
      <c r="AH101" s="232"/>
      <c r="AI101" s="232"/>
      <c r="AJ101" s="232"/>
      <c r="AK101" s="233">
        <v>6.1507369900929202E-5</v>
      </c>
      <c r="AL101" s="233"/>
      <c r="AM101" s="233"/>
      <c r="AN101" s="233"/>
      <c r="AO101" s="233"/>
    </row>
    <row r="102" spans="2:44" s="1" customFormat="1" ht="10" x14ac:dyDescent="0.2">
      <c r="B102" s="231" t="s">
        <v>1079</v>
      </c>
      <c r="C102" s="231"/>
      <c r="D102" s="231"/>
      <c r="E102" s="231"/>
      <c r="F102" s="231"/>
      <c r="G102" s="231"/>
      <c r="H102" s="231"/>
      <c r="I102" s="231"/>
      <c r="J102" s="231"/>
      <c r="K102" s="250">
        <v>26458028.710000001</v>
      </c>
      <c r="L102" s="250"/>
      <c r="M102" s="250"/>
      <c r="N102" s="250"/>
      <c r="O102" s="250"/>
      <c r="P102" s="250"/>
      <c r="Q102" s="250"/>
      <c r="R102" s="250"/>
      <c r="S102" s="250"/>
      <c r="T102" s="250"/>
      <c r="U102" s="250"/>
      <c r="V102" s="233">
        <v>1.7328810550012699E-3</v>
      </c>
      <c r="W102" s="233"/>
      <c r="X102" s="233"/>
      <c r="Y102" s="233"/>
      <c r="Z102" s="233"/>
      <c r="AA102" s="233"/>
      <c r="AB102" s="233"/>
      <c r="AC102" s="233"/>
      <c r="AD102" s="233"/>
      <c r="AE102" s="233"/>
      <c r="AF102" s="232">
        <v>192</v>
      </c>
      <c r="AG102" s="232"/>
      <c r="AH102" s="232"/>
      <c r="AI102" s="232"/>
      <c r="AJ102" s="232"/>
      <c r="AK102" s="233">
        <v>8.4352964435560097E-4</v>
      </c>
      <c r="AL102" s="233"/>
      <c r="AM102" s="233"/>
      <c r="AN102" s="233"/>
      <c r="AO102" s="233"/>
    </row>
    <row r="103" spans="2:44" s="1" customFormat="1" ht="10" x14ac:dyDescent="0.2">
      <c r="B103" s="231" t="s">
        <v>1080</v>
      </c>
      <c r="C103" s="231"/>
      <c r="D103" s="231"/>
      <c r="E103" s="231"/>
      <c r="F103" s="231"/>
      <c r="G103" s="231"/>
      <c r="H103" s="231"/>
      <c r="I103" s="231"/>
      <c r="J103" s="231"/>
      <c r="K103" s="250">
        <v>32129370.219999999</v>
      </c>
      <c r="L103" s="250"/>
      <c r="M103" s="250"/>
      <c r="N103" s="250"/>
      <c r="O103" s="250"/>
      <c r="P103" s="250"/>
      <c r="Q103" s="250"/>
      <c r="R103" s="250"/>
      <c r="S103" s="250"/>
      <c r="T103" s="250"/>
      <c r="U103" s="250"/>
      <c r="V103" s="233">
        <v>2.1043282390239798E-3</v>
      </c>
      <c r="W103" s="233"/>
      <c r="X103" s="233"/>
      <c r="Y103" s="233"/>
      <c r="Z103" s="233"/>
      <c r="AA103" s="233"/>
      <c r="AB103" s="233"/>
      <c r="AC103" s="233"/>
      <c r="AD103" s="233"/>
      <c r="AE103" s="233"/>
      <c r="AF103" s="232">
        <v>375</v>
      </c>
      <c r="AG103" s="232"/>
      <c r="AH103" s="232"/>
      <c r="AI103" s="232"/>
      <c r="AJ103" s="232"/>
      <c r="AK103" s="233">
        <v>1.6475188366320301E-3</v>
      </c>
      <c r="AL103" s="233"/>
      <c r="AM103" s="233"/>
      <c r="AN103" s="233"/>
      <c r="AO103" s="233"/>
    </row>
    <row r="104" spans="2:44" s="1" customFormat="1" ht="10" x14ac:dyDescent="0.2">
      <c r="B104" s="231" t="s">
        <v>1081</v>
      </c>
      <c r="C104" s="231"/>
      <c r="D104" s="231"/>
      <c r="E104" s="231"/>
      <c r="F104" s="231"/>
      <c r="G104" s="231"/>
      <c r="H104" s="231"/>
      <c r="I104" s="231"/>
      <c r="J104" s="231"/>
      <c r="K104" s="250">
        <v>17956051.609999999</v>
      </c>
      <c r="L104" s="250"/>
      <c r="M104" s="250"/>
      <c r="N104" s="250"/>
      <c r="O104" s="250"/>
      <c r="P104" s="250"/>
      <c r="Q104" s="250"/>
      <c r="R104" s="250"/>
      <c r="S104" s="250"/>
      <c r="T104" s="250"/>
      <c r="U104" s="250"/>
      <c r="V104" s="233">
        <v>1.1760400594710101E-3</v>
      </c>
      <c r="W104" s="233"/>
      <c r="X104" s="233"/>
      <c r="Y104" s="233"/>
      <c r="Z104" s="233"/>
      <c r="AA104" s="233"/>
      <c r="AB104" s="233"/>
      <c r="AC104" s="233"/>
      <c r="AD104" s="233"/>
      <c r="AE104" s="233"/>
      <c r="AF104" s="232">
        <v>335</v>
      </c>
      <c r="AG104" s="232"/>
      <c r="AH104" s="232"/>
      <c r="AI104" s="232"/>
      <c r="AJ104" s="232"/>
      <c r="AK104" s="233">
        <v>1.4717834940579501E-3</v>
      </c>
      <c r="AL104" s="233"/>
      <c r="AM104" s="233"/>
      <c r="AN104" s="233"/>
      <c r="AO104" s="233"/>
    </row>
    <row r="105" spans="2:44" s="1" customFormat="1" ht="10" x14ac:dyDescent="0.2">
      <c r="B105" s="231" t="s">
        <v>1082</v>
      </c>
      <c r="C105" s="231"/>
      <c r="D105" s="231"/>
      <c r="E105" s="231"/>
      <c r="F105" s="231"/>
      <c r="G105" s="231"/>
      <c r="H105" s="231"/>
      <c r="I105" s="231"/>
      <c r="J105" s="231"/>
      <c r="K105" s="250">
        <v>326731648.89999998</v>
      </c>
      <c r="L105" s="250"/>
      <c r="M105" s="250"/>
      <c r="N105" s="250"/>
      <c r="O105" s="250"/>
      <c r="P105" s="250"/>
      <c r="Q105" s="250"/>
      <c r="R105" s="250"/>
      <c r="S105" s="250"/>
      <c r="T105" s="250"/>
      <c r="U105" s="250"/>
      <c r="V105" s="233">
        <v>2.1399443271226899E-2</v>
      </c>
      <c r="W105" s="233"/>
      <c r="X105" s="233"/>
      <c r="Y105" s="233"/>
      <c r="Z105" s="233"/>
      <c r="AA105" s="233"/>
      <c r="AB105" s="233"/>
      <c r="AC105" s="233"/>
      <c r="AD105" s="233"/>
      <c r="AE105" s="233"/>
      <c r="AF105" s="232">
        <v>2439</v>
      </c>
      <c r="AG105" s="232"/>
      <c r="AH105" s="232"/>
      <c r="AI105" s="232"/>
      <c r="AJ105" s="232"/>
      <c r="AK105" s="233">
        <v>1.0715462513454699E-2</v>
      </c>
      <c r="AL105" s="233"/>
      <c r="AM105" s="233"/>
      <c r="AN105" s="233"/>
      <c r="AO105" s="233"/>
    </row>
    <row r="106" spans="2:44" s="1" customFormat="1" ht="10" x14ac:dyDescent="0.2">
      <c r="B106" s="231" t="s">
        <v>1083</v>
      </c>
      <c r="C106" s="231"/>
      <c r="D106" s="231"/>
      <c r="E106" s="231"/>
      <c r="F106" s="231"/>
      <c r="G106" s="231"/>
      <c r="H106" s="231"/>
      <c r="I106" s="231"/>
      <c r="J106" s="231"/>
      <c r="K106" s="250">
        <v>22158645.75</v>
      </c>
      <c r="L106" s="250"/>
      <c r="M106" s="250"/>
      <c r="N106" s="250"/>
      <c r="O106" s="250"/>
      <c r="P106" s="250"/>
      <c r="Q106" s="250"/>
      <c r="R106" s="250"/>
      <c r="S106" s="250"/>
      <c r="T106" s="250"/>
      <c r="U106" s="250"/>
      <c r="V106" s="233">
        <v>1.4512909425540999E-3</v>
      </c>
      <c r="W106" s="233"/>
      <c r="X106" s="233"/>
      <c r="Y106" s="233"/>
      <c r="Z106" s="233"/>
      <c r="AA106" s="233"/>
      <c r="AB106" s="233"/>
      <c r="AC106" s="233"/>
      <c r="AD106" s="233"/>
      <c r="AE106" s="233"/>
      <c r="AF106" s="232">
        <v>768</v>
      </c>
      <c r="AG106" s="232"/>
      <c r="AH106" s="232"/>
      <c r="AI106" s="232"/>
      <c r="AJ106" s="232"/>
      <c r="AK106" s="233">
        <v>3.3741185774224E-3</v>
      </c>
      <c r="AL106" s="233"/>
      <c r="AM106" s="233"/>
      <c r="AN106" s="233"/>
      <c r="AO106" s="233"/>
    </row>
    <row r="107" spans="2:44" s="1" customFormat="1" ht="10" x14ac:dyDescent="0.2">
      <c r="B107" s="231" t="s">
        <v>1084</v>
      </c>
      <c r="C107" s="231"/>
      <c r="D107" s="231"/>
      <c r="E107" s="231"/>
      <c r="F107" s="231"/>
      <c r="G107" s="231"/>
      <c r="H107" s="231"/>
      <c r="I107" s="231"/>
      <c r="J107" s="231"/>
      <c r="K107" s="250">
        <v>49621830.049999997</v>
      </c>
      <c r="L107" s="250"/>
      <c r="M107" s="250"/>
      <c r="N107" s="250"/>
      <c r="O107" s="250"/>
      <c r="P107" s="250"/>
      <c r="Q107" s="250"/>
      <c r="R107" s="250"/>
      <c r="S107" s="250"/>
      <c r="T107" s="250"/>
      <c r="U107" s="250"/>
      <c r="V107" s="233">
        <v>3.2500051364611998E-3</v>
      </c>
      <c r="W107" s="233"/>
      <c r="X107" s="233"/>
      <c r="Y107" s="233"/>
      <c r="Z107" s="233"/>
      <c r="AA107" s="233"/>
      <c r="AB107" s="233"/>
      <c r="AC107" s="233"/>
      <c r="AD107" s="233"/>
      <c r="AE107" s="233"/>
      <c r="AF107" s="232">
        <v>1610</v>
      </c>
      <c r="AG107" s="232"/>
      <c r="AH107" s="232"/>
      <c r="AI107" s="232"/>
      <c r="AJ107" s="232"/>
      <c r="AK107" s="233">
        <v>7.0733475386068603E-3</v>
      </c>
      <c r="AL107" s="233"/>
      <c r="AM107" s="233"/>
      <c r="AN107" s="233"/>
      <c r="AO107" s="233"/>
    </row>
    <row r="108" spans="2:44" s="1" customFormat="1" ht="10" x14ac:dyDescent="0.2">
      <c r="B108" s="231" t="s">
        <v>1085</v>
      </c>
      <c r="C108" s="231"/>
      <c r="D108" s="231"/>
      <c r="E108" s="231"/>
      <c r="F108" s="231"/>
      <c r="G108" s="231"/>
      <c r="H108" s="231"/>
      <c r="I108" s="231"/>
      <c r="J108" s="231"/>
      <c r="K108" s="250">
        <v>67409633.989999905</v>
      </c>
      <c r="L108" s="250"/>
      <c r="M108" s="250"/>
      <c r="N108" s="250"/>
      <c r="O108" s="250"/>
      <c r="P108" s="250"/>
      <c r="Q108" s="250"/>
      <c r="R108" s="250"/>
      <c r="S108" s="250"/>
      <c r="T108" s="250"/>
      <c r="U108" s="250"/>
      <c r="V108" s="233">
        <v>4.4150257355224003E-3</v>
      </c>
      <c r="W108" s="233"/>
      <c r="X108" s="233"/>
      <c r="Y108" s="233"/>
      <c r="Z108" s="233"/>
      <c r="AA108" s="233"/>
      <c r="AB108" s="233"/>
      <c r="AC108" s="233"/>
      <c r="AD108" s="233"/>
      <c r="AE108" s="233"/>
      <c r="AF108" s="232">
        <v>2452</v>
      </c>
      <c r="AG108" s="232"/>
      <c r="AH108" s="232"/>
      <c r="AI108" s="232"/>
      <c r="AJ108" s="232"/>
      <c r="AK108" s="233">
        <v>1.0772576499791299E-2</v>
      </c>
      <c r="AL108" s="233"/>
      <c r="AM108" s="233"/>
      <c r="AN108" s="233"/>
      <c r="AO108" s="233"/>
    </row>
    <row r="109" spans="2:44" s="1" customFormat="1" ht="10" x14ac:dyDescent="0.2">
      <c r="B109" s="231" t="s">
        <v>1086</v>
      </c>
      <c r="C109" s="231"/>
      <c r="D109" s="231"/>
      <c r="E109" s="231"/>
      <c r="F109" s="231"/>
      <c r="G109" s="231"/>
      <c r="H109" s="231"/>
      <c r="I109" s="231"/>
      <c r="J109" s="231"/>
      <c r="K109" s="250">
        <v>91147079.439999998</v>
      </c>
      <c r="L109" s="250"/>
      <c r="M109" s="250"/>
      <c r="N109" s="250"/>
      <c r="O109" s="250"/>
      <c r="P109" s="250"/>
      <c r="Q109" s="250"/>
      <c r="R109" s="250"/>
      <c r="S109" s="250"/>
      <c r="T109" s="250"/>
      <c r="U109" s="250"/>
      <c r="V109" s="233">
        <v>5.9697209082162197E-3</v>
      </c>
      <c r="W109" s="233"/>
      <c r="X109" s="233"/>
      <c r="Y109" s="233"/>
      <c r="Z109" s="233"/>
      <c r="AA109" s="233"/>
      <c r="AB109" s="233"/>
      <c r="AC109" s="233"/>
      <c r="AD109" s="233"/>
      <c r="AE109" s="233"/>
      <c r="AF109" s="232">
        <v>2998</v>
      </c>
      <c r="AG109" s="232"/>
      <c r="AH109" s="232"/>
      <c r="AI109" s="232"/>
      <c r="AJ109" s="232"/>
      <c r="AK109" s="233">
        <v>1.31713639259276E-2</v>
      </c>
      <c r="AL109" s="233"/>
      <c r="AM109" s="233"/>
      <c r="AN109" s="233"/>
      <c r="AO109" s="233"/>
    </row>
    <row r="110" spans="2:44" s="1" customFormat="1" ht="10" x14ac:dyDescent="0.2">
      <c r="B110" s="231" t="s">
        <v>1087</v>
      </c>
      <c r="C110" s="231"/>
      <c r="D110" s="231"/>
      <c r="E110" s="231"/>
      <c r="F110" s="231"/>
      <c r="G110" s="231"/>
      <c r="H110" s="231"/>
      <c r="I110" s="231"/>
      <c r="J110" s="231"/>
      <c r="K110" s="250">
        <v>1137615318.3900101</v>
      </c>
      <c r="L110" s="250"/>
      <c r="M110" s="250"/>
      <c r="N110" s="250"/>
      <c r="O110" s="250"/>
      <c r="P110" s="250"/>
      <c r="Q110" s="250"/>
      <c r="R110" s="250"/>
      <c r="S110" s="250"/>
      <c r="T110" s="250"/>
      <c r="U110" s="250"/>
      <c r="V110" s="233">
        <v>7.4508651219816605E-2</v>
      </c>
      <c r="W110" s="233"/>
      <c r="X110" s="233"/>
      <c r="Y110" s="233"/>
      <c r="Z110" s="233"/>
      <c r="AA110" s="233"/>
      <c r="AB110" s="233"/>
      <c r="AC110" s="233"/>
      <c r="AD110" s="233"/>
      <c r="AE110" s="233"/>
      <c r="AF110" s="232">
        <v>33007</v>
      </c>
      <c r="AG110" s="232"/>
      <c r="AH110" s="232"/>
      <c r="AI110" s="232"/>
      <c r="AJ110" s="232"/>
      <c r="AK110" s="233">
        <v>0.14501241130856901</v>
      </c>
      <c r="AL110" s="233"/>
      <c r="AM110" s="233"/>
      <c r="AN110" s="233"/>
      <c r="AO110" s="233"/>
    </row>
    <row r="111" spans="2:44" s="1" customFormat="1" ht="10" x14ac:dyDescent="0.2">
      <c r="B111" s="231" t="s">
        <v>1088</v>
      </c>
      <c r="C111" s="231"/>
      <c r="D111" s="231"/>
      <c r="E111" s="231"/>
      <c r="F111" s="231"/>
      <c r="G111" s="231"/>
      <c r="H111" s="231"/>
      <c r="I111" s="231"/>
      <c r="J111" s="231"/>
      <c r="K111" s="250">
        <v>132737544.7</v>
      </c>
      <c r="L111" s="250"/>
      <c r="M111" s="250"/>
      <c r="N111" s="250"/>
      <c r="O111" s="250"/>
      <c r="P111" s="250"/>
      <c r="Q111" s="250"/>
      <c r="R111" s="250"/>
      <c r="S111" s="250"/>
      <c r="T111" s="250"/>
      <c r="U111" s="250"/>
      <c r="V111" s="233">
        <v>8.6937080241007297E-3</v>
      </c>
      <c r="W111" s="233"/>
      <c r="X111" s="233"/>
      <c r="Y111" s="233"/>
      <c r="Z111" s="233"/>
      <c r="AA111" s="233"/>
      <c r="AB111" s="233"/>
      <c r="AC111" s="233"/>
      <c r="AD111" s="233"/>
      <c r="AE111" s="233"/>
      <c r="AF111" s="232">
        <v>5325</v>
      </c>
      <c r="AG111" s="232"/>
      <c r="AH111" s="232"/>
      <c r="AI111" s="232"/>
      <c r="AJ111" s="232"/>
      <c r="AK111" s="233">
        <v>2.33947674801749E-2</v>
      </c>
      <c r="AL111" s="233"/>
      <c r="AM111" s="233"/>
      <c r="AN111" s="233"/>
      <c r="AO111" s="233"/>
    </row>
    <row r="112" spans="2:44" s="1" customFormat="1" ht="10" x14ac:dyDescent="0.2">
      <c r="B112" s="231" t="s">
        <v>1089</v>
      </c>
      <c r="C112" s="231"/>
      <c r="D112" s="231"/>
      <c r="E112" s="231"/>
      <c r="F112" s="231"/>
      <c r="G112" s="231"/>
      <c r="H112" s="231"/>
      <c r="I112" s="231"/>
      <c r="J112" s="231"/>
      <c r="K112" s="250">
        <v>220947083.52000099</v>
      </c>
      <c r="L112" s="250"/>
      <c r="M112" s="250"/>
      <c r="N112" s="250"/>
      <c r="O112" s="250"/>
      <c r="P112" s="250"/>
      <c r="Q112" s="250"/>
      <c r="R112" s="250"/>
      <c r="S112" s="250"/>
      <c r="T112" s="250"/>
      <c r="U112" s="250"/>
      <c r="V112" s="233">
        <v>1.4471033325505599E-2</v>
      </c>
      <c r="W112" s="233"/>
      <c r="X112" s="233"/>
      <c r="Y112" s="233"/>
      <c r="Z112" s="233"/>
      <c r="AA112" s="233"/>
      <c r="AB112" s="233"/>
      <c r="AC112" s="233"/>
      <c r="AD112" s="233"/>
      <c r="AE112" s="233"/>
      <c r="AF112" s="232">
        <v>4823</v>
      </c>
      <c r="AG112" s="232"/>
      <c r="AH112" s="232"/>
      <c r="AI112" s="232"/>
      <c r="AJ112" s="232"/>
      <c r="AK112" s="233">
        <v>2.11892889308701E-2</v>
      </c>
      <c r="AL112" s="233"/>
      <c r="AM112" s="233"/>
      <c r="AN112" s="233"/>
      <c r="AO112" s="233"/>
    </row>
    <row r="113" spans="2:41" s="1" customFormat="1" ht="10" x14ac:dyDescent="0.2">
      <c r="B113" s="231" t="s">
        <v>1090</v>
      </c>
      <c r="C113" s="231"/>
      <c r="D113" s="231"/>
      <c r="E113" s="231"/>
      <c r="F113" s="231"/>
      <c r="G113" s="231"/>
      <c r="H113" s="231"/>
      <c r="I113" s="231"/>
      <c r="J113" s="231"/>
      <c r="K113" s="250">
        <v>679437847.519997</v>
      </c>
      <c r="L113" s="250"/>
      <c r="M113" s="250"/>
      <c r="N113" s="250"/>
      <c r="O113" s="250"/>
      <c r="P113" s="250"/>
      <c r="Q113" s="250"/>
      <c r="R113" s="250"/>
      <c r="S113" s="250"/>
      <c r="T113" s="250"/>
      <c r="U113" s="250"/>
      <c r="V113" s="233">
        <v>4.45001019132331E-2</v>
      </c>
      <c r="W113" s="233"/>
      <c r="X113" s="233"/>
      <c r="Y113" s="233"/>
      <c r="Z113" s="233"/>
      <c r="AA113" s="233"/>
      <c r="AB113" s="233"/>
      <c r="AC113" s="233"/>
      <c r="AD113" s="233"/>
      <c r="AE113" s="233"/>
      <c r="AF113" s="232">
        <v>13857</v>
      </c>
      <c r="AG113" s="232"/>
      <c r="AH113" s="232"/>
      <c r="AI113" s="232"/>
      <c r="AJ113" s="232"/>
      <c r="AK113" s="233">
        <v>6.0879116051226902E-2</v>
      </c>
      <c r="AL113" s="233"/>
      <c r="AM113" s="233"/>
      <c r="AN113" s="233"/>
      <c r="AO113" s="233"/>
    </row>
    <row r="114" spans="2:41" s="1" customFormat="1" ht="10" x14ac:dyDescent="0.2">
      <c r="B114" s="231" t="s">
        <v>1091</v>
      </c>
      <c r="C114" s="231"/>
      <c r="D114" s="231"/>
      <c r="E114" s="231"/>
      <c r="F114" s="231"/>
      <c r="G114" s="231"/>
      <c r="H114" s="231"/>
      <c r="I114" s="231"/>
      <c r="J114" s="231"/>
      <c r="K114" s="250">
        <v>133037976.63</v>
      </c>
      <c r="L114" s="250"/>
      <c r="M114" s="250"/>
      <c r="N114" s="250"/>
      <c r="O114" s="250"/>
      <c r="P114" s="250"/>
      <c r="Q114" s="250"/>
      <c r="R114" s="250"/>
      <c r="S114" s="250"/>
      <c r="T114" s="250"/>
      <c r="U114" s="250"/>
      <c r="V114" s="233">
        <v>8.7133849548925498E-3</v>
      </c>
      <c r="W114" s="233"/>
      <c r="X114" s="233"/>
      <c r="Y114" s="233"/>
      <c r="Z114" s="233"/>
      <c r="AA114" s="233"/>
      <c r="AB114" s="233"/>
      <c r="AC114" s="233"/>
      <c r="AD114" s="233"/>
      <c r="AE114" s="233"/>
      <c r="AF114" s="232">
        <v>2741</v>
      </c>
      <c r="AG114" s="232"/>
      <c r="AH114" s="232"/>
      <c r="AI114" s="232"/>
      <c r="AJ114" s="232"/>
      <c r="AK114" s="233">
        <v>1.2042264349889101E-2</v>
      </c>
      <c r="AL114" s="233"/>
      <c r="AM114" s="233"/>
      <c r="AN114" s="233"/>
      <c r="AO114" s="233"/>
    </row>
    <row r="115" spans="2:41" s="1" customFormat="1" ht="10" x14ac:dyDescent="0.2">
      <c r="B115" s="231" t="s">
        <v>1092</v>
      </c>
      <c r="C115" s="231"/>
      <c r="D115" s="231"/>
      <c r="E115" s="231"/>
      <c r="F115" s="231"/>
      <c r="G115" s="231"/>
      <c r="H115" s="231"/>
      <c r="I115" s="231"/>
      <c r="J115" s="231"/>
      <c r="K115" s="250">
        <v>1785803408.49999</v>
      </c>
      <c r="L115" s="250"/>
      <c r="M115" s="250"/>
      <c r="N115" s="250"/>
      <c r="O115" s="250"/>
      <c r="P115" s="250"/>
      <c r="Q115" s="250"/>
      <c r="R115" s="250"/>
      <c r="S115" s="250"/>
      <c r="T115" s="250"/>
      <c r="U115" s="250"/>
      <c r="V115" s="233">
        <v>0.11696203554941</v>
      </c>
      <c r="W115" s="233"/>
      <c r="X115" s="233"/>
      <c r="Y115" s="233"/>
      <c r="Z115" s="233"/>
      <c r="AA115" s="233"/>
      <c r="AB115" s="233"/>
      <c r="AC115" s="233"/>
      <c r="AD115" s="233"/>
      <c r="AE115" s="233"/>
      <c r="AF115" s="232">
        <v>31123</v>
      </c>
      <c r="AG115" s="232"/>
      <c r="AH115" s="232"/>
      <c r="AI115" s="232"/>
      <c r="AJ115" s="232"/>
      <c r="AK115" s="233">
        <v>0.13673527667332999</v>
      </c>
      <c r="AL115" s="233"/>
      <c r="AM115" s="233"/>
      <c r="AN115" s="233"/>
      <c r="AO115" s="233"/>
    </row>
    <row r="116" spans="2:41" s="1" customFormat="1" ht="10" x14ac:dyDescent="0.2">
      <c r="B116" s="231" t="s">
        <v>1093</v>
      </c>
      <c r="C116" s="231"/>
      <c r="D116" s="231"/>
      <c r="E116" s="231"/>
      <c r="F116" s="231"/>
      <c r="G116" s="231"/>
      <c r="H116" s="231"/>
      <c r="I116" s="231"/>
      <c r="J116" s="231"/>
      <c r="K116" s="250">
        <v>178296389.75</v>
      </c>
      <c r="L116" s="250"/>
      <c r="M116" s="250"/>
      <c r="N116" s="250"/>
      <c r="O116" s="250"/>
      <c r="P116" s="250"/>
      <c r="Q116" s="250"/>
      <c r="R116" s="250"/>
      <c r="S116" s="250"/>
      <c r="T116" s="250"/>
      <c r="U116" s="250"/>
      <c r="V116" s="233">
        <v>1.1677606043874401E-2</v>
      </c>
      <c r="W116" s="233"/>
      <c r="X116" s="233"/>
      <c r="Y116" s="233"/>
      <c r="Z116" s="233"/>
      <c r="AA116" s="233"/>
      <c r="AB116" s="233"/>
      <c r="AC116" s="233"/>
      <c r="AD116" s="233"/>
      <c r="AE116" s="233"/>
      <c r="AF116" s="232">
        <v>3044</v>
      </c>
      <c r="AG116" s="232"/>
      <c r="AH116" s="232"/>
      <c r="AI116" s="232"/>
      <c r="AJ116" s="232"/>
      <c r="AK116" s="233">
        <v>1.33734595698877E-2</v>
      </c>
      <c r="AL116" s="233"/>
      <c r="AM116" s="233"/>
      <c r="AN116" s="233"/>
      <c r="AO116" s="233"/>
    </row>
    <row r="117" spans="2:41" s="1" customFormat="1" ht="10" x14ac:dyDescent="0.2">
      <c r="B117" s="231" t="s">
        <v>1094</v>
      </c>
      <c r="C117" s="231"/>
      <c r="D117" s="231"/>
      <c r="E117" s="231"/>
      <c r="F117" s="231"/>
      <c r="G117" s="231"/>
      <c r="H117" s="231"/>
      <c r="I117" s="231"/>
      <c r="J117" s="231"/>
      <c r="K117" s="250">
        <v>249297704.93000001</v>
      </c>
      <c r="L117" s="250"/>
      <c r="M117" s="250"/>
      <c r="N117" s="250"/>
      <c r="O117" s="250"/>
      <c r="P117" s="250"/>
      <c r="Q117" s="250"/>
      <c r="R117" s="250"/>
      <c r="S117" s="250"/>
      <c r="T117" s="250"/>
      <c r="U117" s="250"/>
      <c r="V117" s="233">
        <v>1.63278706310125E-2</v>
      </c>
      <c r="W117" s="233"/>
      <c r="X117" s="233"/>
      <c r="Y117" s="233"/>
      <c r="Z117" s="233"/>
      <c r="AA117" s="233"/>
      <c r="AB117" s="233"/>
      <c r="AC117" s="233"/>
      <c r="AD117" s="233"/>
      <c r="AE117" s="233"/>
      <c r="AF117" s="232">
        <v>3796</v>
      </c>
      <c r="AG117" s="232"/>
      <c r="AH117" s="232"/>
      <c r="AI117" s="232"/>
      <c r="AJ117" s="232"/>
      <c r="AK117" s="233">
        <v>1.6677284010280499E-2</v>
      </c>
      <c r="AL117" s="233"/>
      <c r="AM117" s="233"/>
      <c r="AN117" s="233"/>
      <c r="AO117" s="233"/>
    </row>
    <row r="118" spans="2:41" s="1" customFormat="1" ht="10" x14ac:dyDescent="0.2">
      <c r="B118" s="231" t="s">
        <v>1095</v>
      </c>
      <c r="C118" s="231"/>
      <c r="D118" s="231"/>
      <c r="E118" s="231"/>
      <c r="F118" s="231"/>
      <c r="G118" s="231"/>
      <c r="H118" s="231"/>
      <c r="I118" s="231"/>
      <c r="J118" s="231"/>
      <c r="K118" s="250">
        <v>888106881.17000198</v>
      </c>
      <c r="L118" s="250"/>
      <c r="M118" s="250"/>
      <c r="N118" s="250"/>
      <c r="O118" s="250"/>
      <c r="P118" s="250"/>
      <c r="Q118" s="250"/>
      <c r="R118" s="250"/>
      <c r="S118" s="250"/>
      <c r="T118" s="250"/>
      <c r="U118" s="250"/>
      <c r="V118" s="233">
        <v>5.8166978578192197E-2</v>
      </c>
      <c r="W118" s="233"/>
      <c r="X118" s="233"/>
      <c r="Y118" s="233"/>
      <c r="Z118" s="233"/>
      <c r="AA118" s="233"/>
      <c r="AB118" s="233"/>
      <c r="AC118" s="233"/>
      <c r="AD118" s="233"/>
      <c r="AE118" s="233"/>
      <c r="AF118" s="232">
        <v>12682</v>
      </c>
      <c r="AG118" s="232"/>
      <c r="AH118" s="232"/>
      <c r="AI118" s="232"/>
      <c r="AJ118" s="232"/>
      <c r="AK118" s="233">
        <v>5.5716890363113197E-2</v>
      </c>
      <c r="AL118" s="233"/>
      <c r="AM118" s="233"/>
      <c r="AN118" s="233"/>
      <c r="AO118" s="233"/>
    </row>
    <row r="119" spans="2:41" s="1" customFormat="1" ht="10" x14ac:dyDescent="0.2">
      <c r="B119" s="231" t="s">
        <v>1096</v>
      </c>
      <c r="C119" s="231"/>
      <c r="D119" s="231"/>
      <c r="E119" s="231"/>
      <c r="F119" s="231"/>
      <c r="G119" s="231"/>
      <c r="H119" s="231"/>
      <c r="I119" s="231"/>
      <c r="J119" s="231"/>
      <c r="K119" s="250">
        <v>218279753.56999999</v>
      </c>
      <c r="L119" s="250"/>
      <c r="M119" s="250"/>
      <c r="N119" s="250"/>
      <c r="O119" s="250"/>
      <c r="P119" s="250"/>
      <c r="Q119" s="250"/>
      <c r="R119" s="250"/>
      <c r="S119" s="250"/>
      <c r="T119" s="250"/>
      <c r="U119" s="250"/>
      <c r="V119" s="233">
        <v>1.4296335293824699E-2</v>
      </c>
      <c r="W119" s="233"/>
      <c r="X119" s="233"/>
      <c r="Y119" s="233"/>
      <c r="Z119" s="233"/>
      <c r="AA119" s="233"/>
      <c r="AB119" s="233"/>
      <c r="AC119" s="233"/>
      <c r="AD119" s="233"/>
      <c r="AE119" s="233"/>
      <c r="AF119" s="232">
        <v>4950</v>
      </c>
      <c r="AG119" s="232"/>
      <c r="AH119" s="232"/>
      <c r="AI119" s="232"/>
      <c r="AJ119" s="232"/>
      <c r="AK119" s="233">
        <v>2.1747248643542799E-2</v>
      </c>
      <c r="AL119" s="233"/>
      <c r="AM119" s="233"/>
      <c r="AN119" s="233"/>
      <c r="AO119" s="233"/>
    </row>
    <row r="120" spans="2:41" s="1" customFormat="1" ht="10" x14ac:dyDescent="0.2">
      <c r="B120" s="231" t="s">
        <v>1097</v>
      </c>
      <c r="C120" s="231"/>
      <c r="D120" s="231"/>
      <c r="E120" s="231"/>
      <c r="F120" s="231"/>
      <c r="G120" s="231"/>
      <c r="H120" s="231"/>
      <c r="I120" s="231"/>
      <c r="J120" s="231"/>
      <c r="K120" s="250">
        <v>3679647090.0699801</v>
      </c>
      <c r="L120" s="250"/>
      <c r="M120" s="250"/>
      <c r="N120" s="250"/>
      <c r="O120" s="250"/>
      <c r="P120" s="250"/>
      <c r="Q120" s="250"/>
      <c r="R120" s="250"/>
      <c r="S120" s="250"/>
      <c r="T120" s="250"/>
      <c r="U120" s="250"/>
      <c r="V120" s="233">
        <v>0.241000219682384</v>
      </c>
      <c r="W120" s="233"/>
      <c r="X120" s="233"/>
      <c r="Y120" s="233"/>
      <c r="Z120" s="233"/>
      <c r="AA120" s="233"/>
      <c r="AB120" s="233"/>
      <c r="AC120" s="233"/>
      <c r="AD120" s="233"/>
      <c r="AE120" s="233"/>
      <c r="AF120" s="232">
        <v>46495</v>
      </c>
      <c r="AG120" s="232"/>
      <c r="AH120" s="232"/>
      <c r="AI120" s="232"/>
      <c r="AJ120" s="232"/>
      <c r="AK120" s="233">
        <v>0.20427036882454999</v>
      </c>
      <c r="AL120" s="233"/>
      <c r="AM120" s="233"/>
      <c r="AN120" s="233"/>
      <c r="AO120" s="233"/>
    </row>
    <row r="121" spans="2:41" s="1" customFormat="1" ht="10" x14ac:dyDescent="0.2">
      <c r="B121" s="231" t="s">
        <v>1098</v>
      </c>
      <c r="C121" s="231"/>
      <c r="D121" s="231"/>
      <c r="E121" s="231"/>
      <c r="F121" s="231"/>
      <c r="G121" s="231"/>
      <c r="H121" s="231"/>
      <c r="I121" s="231"/>
      <c r="J121" s="231"/>
      <c r="K121" s="250">
        <v>311596019.69999999</v>
      </c>
      <c r="L121" s="250"/>
      <c r="M121" s="250"/>
      <c r="N121" s="250"/>
      <c r="O121" s="250"/>
      <c r="P121" s="250"/>
      <c r="Q121" s="250"/>
      <c r="R121" s="250"/>
      <c r="S121" s="250"/>
      <c r="T121" s="250"/>
      <c r="U121" s="250"/>
      <c r="V121" s="233">
        <v>2.0408128106227798E-2</v>
      </c>
      <c r="W121" s="233"/>
      <c r="X121" s="233"/>
      <c r="Y121" s="233"/>
      <c r="Z121" s="233"/>
      <c r="AA121" s="233"/>
      <c r="AB121" s="233"/>
      <c r="AC121" s="233"/>
      <c r="AD121" s="233"/>
      <c r="AE121" s="233"/>
      <c r="AF121" s="232">
        <v>4393</v>
      </c>
      <c r="AG121" s="232"/>
      <c r="AH121" s="232"/>
      <c r="AI121" s="232"/>
      <c r="AJ121" s="232"/>
      <c r="AK121" s="233">
        <v>1.9300133998198701E-2</v>
      </c>
      <c r="AL121" s="233"/>
      <c r="AM121" s="233"/>
      <c r="AN121" s="233"/>
      <c r="AO121" s="233"/>
    </row>
    <row r="122" spans="2:41" s="1" customFormat="1" ht="10" x14ac:dyDescent="0.2">
      <c r="B122" s="231" t="s">
        <v>1099</v>
      </c>
      <c r="C122" s="231"/>
      <c r="D122" s="231"/>
      <c r="E122" s="231"/>
      <c r="F122" s="231"/>
      <c r="G122" s="231"/>
      <c r="H122" s="231"/>
      <c r="I122" s="231"/>
      <c r="J122" s="231"/>
      <c r="K122" s="250">
        <v>162277497.75999999</v>
      </c>
      <c r="L122" s="250"/>
      <c r="M122" s="250"/>
      <c r="N122" s="250"/>
      <c r="O122" s="250"/>
      <c r="P122" s="250"/>
      <c r="Q122" s="250"/>
      <c r="R122" s="250"/>
      <c r="S122" s="250"/>
      <c r="T122" s="250"/>
      <c r="U122" s="250"/>
      <c r="V122" s="233">
        <v>1.06284411663304E-2</v>
      </c>
      <c r="W122" s="233"/>
      <c r="X122" s="233"/>
      <c r="Y122" s="233"/>
      <c r="Z122" s="233"/>
      <c r="AA122" s="233"/>
      <c r="AB122" s="233"/>
      <c r="AC122" s="233"/>
      <c r="AD122" s="233"/>
      <c r="AE122" s="233"/>
      <c r="AF122" s="232">
        <v>2347</v>
      </c>
      <c r="AG122" s="232"/>
      <c r="AH122" s="232"/>
      <c r="AI122" s="232"/>
      <c r="AJ122" s="232"/>
      <c r="AK122" s="233">
        <v>1.03112712255343E-2</v>
      </c>
      <c r="AL122" s="233"/>
      <c r="AM122" s="233"/>
      <c r="AN122" s="233"/>
      <c r="AO122" s="233"/>
    </row>
    <row r="123" spans="2:41" s="1" customFormat="1" ht="10" x14ac:dyDescent="0.2">
      <c r="B123" s="231" t="s">
        <v>1100</v>
      </c>
      <c r="C123" s="231"/>
      <c r="D123" s="231"/>
      <c r="E123" s="231"/>
      <c r="F123" s="231"/>
      <c r="G123" s="231"/>
      <c r="H123" s="231"/>
      <c r="I123" s="231"/>
      <c r="J123" s="231"/>
      <c r="K123" s="250">
        <v>188090889.65000001</v>
      </c>
      <c r="L123" s="250"/>
      <c r="M123" s="250"/>
      <c r="N123" s="250"/>
      <c r="O123" s="250"/>
      <c r="P123" s="250"/>
      <c r="Q123" s="250"/>
      <c r="R123" s="250"/>
      <c r="S123" s="250"/>
      <c r="T123" s="250"/>
      <c r="U123" s="250"/>
      <c r="V123" s="233">
        <v>1.2319101429110999E-2</v>
      </c>
      <c r="W123" s="233"/>
      <c r="X123" s="233"/>
      <c r="Y123" s="233"/>
      <c r="Z123" s="233"/>
      <c r="AA123" s="233"/>
      <c r="AB123" s="233"/>
      <c r="AC123" s="233"/>
      <c r="AD123" s="233"/>
      <c r="AE123" s="233"/>
      <c r="AF123" s="232">
        <v>2525</v>
      </c>
      <c r="AG123" s="232"/>
      <c r="AH123" s="232"/>
      <c r="AI123" s="232"/>
      <c r="AJ123" s="232"/>
      <c r="AK123" s="233">
        <v>1.1093293499989E-2</v>
      </c>
      <c r="AL123" s="233"/>
      <c r="AM123" s="233"/>
      <c r="AN123" s="233"/>
      <c r="AO123" s="233"/>
    </row>
    <row r="124" spans="2:41" s="1" customFormat="1" ht="10" x14ac:dyDescent="0.2">
      <c r="B124" s="231" t="s">
        <v>1101</v>
      </c>
      <c r="C124" s="231"/>
      <c r="D124" s="231"/>
      <c r="E124" s="231"/>
      <c r="F124" s="231"/>
      <c r="G124" s="231"/>
      <c r="H124" s="231"/>
      <c r="I124" s="231"/>
      <c r="J124" s="231"/>
      <c r="K124" s="250">
        <v>127116215.06999999</v>
      </c>
      <c r="L124" s="250"/>
      <c r="M124" s="250"/>
      <c r="N124" s="250"/>
      <c r="O124" s="250"/>
      <c r="P124" s="250"/>
      <c r="Q124" s="250"/>
      <c r="R124" s="250"/>
      <c r="S124" s="250"/>
      <c r="T124" s="250"/>
      <c r="U124" s="250"/>
      <c r="V124" s="233">
        <v>8.3255363917197102E-3</v>
      </c>
      <c r="W124" s="233"/>
      <c r="X124" s="233"/>
      <c r="Y124" s="233"/>
      <c r="Z124" s="233"/>
      <c r="AA124" s="233"/>
      <c r="AB124" s="233"/>
      <c r="AC124" s="233"/>
      <c r="AD124" s="233"/>
      <c r="AE124" s="233"/>
      <c r="AF124" s="232">
        <v>1674</v>
      </c>
      <c r="AG124" s="232"/>
      <c r="AH124" s="232"/>
      <c r="AI124" s="232"/>
      <c r="AJ124" s="232"/>
      <c r="AK124" s="233">
        <v>7.3545240867253902E-3</v>
      </c>
      <c r="AL124" s="233"/>
      <c r="AM124" s="233"/>
      <c r="AN124" s="233"/>
      <c r="AO124" s="233"/>
    </row>
    <row r="125" spans="2:41" s="1" customFormat="1" ht="10" x14ac:dyDescent="0.2">
      <c r="B125" s="231" t="s">
        <v>1102</v>
      </c>
      <c r="C125" s="231"/>
      <c r="D125" s="231"/>
      <c r="E125" s="231"/>
      <c r="F125" s="231"/>
      <c r="G125" s="231"/>
      <c r="H125" s="231"/>
      <c r="I125" s="231"/>
      <c r="J125" s="231"/>
      <c r="K125" s="250">
        <v>3809971548.02002</v>
      </c>
      <c r="L125" s="250"/>
      <c r="M125" s="250"/>
      <c r="N125" s="250"/>
      <c r="O125" s="250"/>
      <c r="P125" s="250"/>
      <c r="Q125" s="250"/>
      <c r="R125" s="250"/>
      <c r="S125" s="250"/>
      <c r="T125" s="250"/>
      <c r="U125" s="250"/>
      <c r="V125" s="233">
        <v>0.24953588145296701</v>
      </c>
      <c r="W125" s="233"/>
      <c r="X125" s="233"/>
      <c r="Y125" s="233"/>
      <c r="Z125" s="233"/>
      <c r="AA125" s="233"/>
      <c r="AB125" s="233"/>
      <c r="AC125" s="233"/>
      <c r="AD125" s="233"/>
      <c r="AE125" s="233"/>
      <c r="AF125" s="232">
        <v>35494</v>
      </c>
      <c r="AG125" s="232"/>
      <c r="AH125" s="232"/>
      <c r="AI125" s="232"/>
      <c r="AJ125" s="232"/>
      <c r="AK125" s="233">
        <v>0.15593875623311301</v>
      </c>
      <c r="AL125" s="233"/>
      <c r="AM125" s="233"/>
      <c r="AN125" s="233"/>
      <c r="AO125" s="233"/>
    </row>
    <row r="126" spans="2:41" s="1" customFormat="1" ht="10" x14ac:dyDescent="0.2">
      <c r="B126" s="231" t="s">
        <v>1105</v>
      </c>
      <c r="C126" s="231"/>
      <c r="D126" s="231"/>
      <c r="E126" s="231"/>
      <c r="F126" s="231"/>
      <c r="G126" s="231"/>
      <c r="H126" s="231"/>
      <c r="I126" s="231"/>
      <c r="J126" s="231"/>
      <c r="K126" s="250">
        <v>438143643.18000102</v>
      </c>
      <c r="L126" s="250"/>
      <c r="M126" s="250"/>
      <c r="N126" s="250"/>
      <c r="O126" s="250"/>
      <c r="P126" s="250"/>
      <c r="Q126" s="250"/>
      <c r="R126" s="250"/>
      <c r="S126" s="250"/>
      <c r="T126" s="250"/>
      <c r="U126" s="250"/>
      <c r="V126" s="233">
        <v>2.8696424323891401E-2</v>
      </c>
      <c r="W126" s="233"/>
      <c r="X126" s="233"/>
      <c r="Y126" s="233"/>
      <c r="Z126" s="233"/>
      <c r="AA126" s="233"/>
      <c r="AB126" s="233"/>
      <c r="AC126" s="233"/>
      <c r="AD126" s="233"/>
      <c r="AE126" s="233"/>
      <c r="AF126" s="232">
        <v>4310</v>
      </c>
      <c r="AG126" s="232"/>
      <c r="AH126" s="232"/>
      <c r="AI126" s="232"/>
      <c r="AJ126" s="232"/>
      <c r="AK126" s="233">
        <v>1.8935483162357498E-2</v>
      </c>
      <c r="AL126" s="233"/>
      <c r="AM126" s="233"/>
      <c r="AN126" s="233"/>
      <c r="AO126" s="233"/>
    </row>
    <row r="127" spans="2:41" s="1" customFormat="1" ht="10" x14ac:dyDescent="0.2">
      <c r="B127" s="231" t="s">
        <v>1106</v>
      </c>
      <c r="C127" s="231"/>
      <c r="D127" s="231"/>
      <c r="E127" s="231"/>
      <c r="F127" s="231"/>
      <c r="G127" s="231"/>
      <c r="H127" s="231"/>
      <c r="I127" s="231"/>
      <c r="J127" s="231"/>
      <c r="K127" s="250">
        <v>31311930.079999998</v>
      </c>
      <c r="L127" s="250"/>
      <c r="M127" s="250"/>
      <c r="N127" s="250"/>
      <c r="O127" s="250"/>
      <c r="P127" s="250"/>
      <c r="Q127" s="250"/>
      <c r="R127" s="250"/>
      <c r="S127" s="250"/>
      <c r="T127" s="250"/>
      <c r="U127" s="250"/>
      <c r="V127" s="233">
        <v>2.0507896119505201E-3</v>
      </c>
      <c r="W127" s="233"/>
      <c r="X127" s="233"/>
      <c r="Y127" s="233"/>
      <c r="Z127" s="233"/>
      <c r="AA127" s="233"/>
      <c r="AB127" s="233"/>
      <c r="AC127" s="233"/>
      <c r="AD127" s="233"/>
      <c r="AE127" s="233"/>
      <c r="AF127" s="232">
        <v>333</v>
      </c>
      <c r="AG127" s="232"/>
      <c r="AH127" s="232"/>
      <c r="AI127" s="232"/>
      <c r="AJ127" s="232"/>
      <c r="AK127" s="233">
        <v>1.4629967269292399E-3</v>
      </c>
      <c r="AL127" s="233"/>
      <c r="AM127" s="233"/>
      <c r="AN127" s="233"/>
      <c r="AO127" s="233"/>
    </row>
    <row r="128" spans="2:41" s="1" customFormat="1" ht="10" x14ac:dyDescent="0.2">
      <c r="B128" s="231" t="s">
        <v>1108</v>
      </c>
      <c r="C128" s="231"/>
      <c r="D128" s="231"/>
      <c r="E128" s="231"/>
      <c r="F128" s="231"/>
      <c r="G128" s="231"/>
      <c r="H128" s="231"/>
      <c r="I128" s="231"/>
      <c r="J128" s="231"/>
      <c r="K128" s="250">
        <v>15370364.619999999</v>
      </c>
      <c r="L128" s="250"/>
      <c r="M128" s="250"/>
      <c r="N128" s="250"/>
      <c r="O128" s="250"/>
      <c r="P128" s="250"/>
      <c r="Q128" s="250"/>
      <c r="R128" s="250"/>
      <c r="S128" s="250"/>
      <c r="T128" s="250"/>
      <c r="U128" s="250"/>
      <c r="V128" s="233">
        <v>1.0066892719181699E-3</v>
      </c>
      <c r="W128" s="233"/>
      <c r="X128" s="233"/>
      <c r="Y128" s="233"/>
      <c r="Z128" s="233"/>
      <c r="AA128" s="233"/>
      <c r="AB128" s="233"/>
      <c r="AC128" s="233"/>
      <c r="AD128" s="233"/>
      <c r="AE128" s="233"/>
      <c r="AF128" s="232">
        <v>174</v>
      </c>
      <c r="AG128" s="232"/>
      <c r="AH128" s="232"/>
      <c r="AI128" s="232"/>
      <c r="AJ128" s="232"/>
      <c r="AK128" s="233">
        <v>7.64448740197263E-4</v>
      </c>
      <c r="AL128" s="233"/>
      <c r="AM128" s="233"/>
      <c r="AN128" s="233"/>
      <c r="AO128" s="233"/>
    </row>
    <row r="129" spans="2:44" s="1" customFormat="1" ht="10" x14ac:dyDescent="0.2">
      <c r="B129" s="231" t="s">
        <v>1109</v>
      </c>
      <c r="C129" s="231"/>
      <c r="D129" s="231"/>
      <c r="E129" s="231"/>
      <c r="F129" s="231"/>
      <c r="G129" s="231"/>
      <c r="H129" s="231"/>
      <c r="I129" s="231"/>
      <c r="J129" s="231"/>
      <c r="K129" s="250">
        <v>15815410.15</v>
      </c>
      <c r="L129" s="250"/>
      <c r="M129" s="250"/>
      <c r="N129" s="250"/>
      <c r="O129" s="250"/>
      <c r="P129" s="250"/>
      <c r="Q129" s="250"/>
      <c r="R129" s="250"/>
      <c r="S129" s="250"/>
      <c r="T129" s="250"/>
      <c r="U129" s="250"/>
      <c r="V129" s="233">
        <v>1.03583773857088E-3</v>
      </c>
      <c r="W129" s="233"/>
      <c r="X129" s="233"/>
      <c r="Y129" s="233"/>
      <c r="Z129" s="233"/>
      <c r="AA129" s="233"/>
      <c r="AB129" s="233"/>
      <c r="AC129" s="233"/>
      <c r="AD129" s="233"/>
      <c r="AE129" s="233"/>
      <c r="AF129" s="232">
        <v>163</v>
      </c>
      <c r="AG129" s="232"/>
      <c r="AH129" s="232"/>
      <c r="AI129" s="232"/>
      <c r="AJ129" s="232"/>
      <c r="AK129" s="233">
        <v>7.1612152098938999E-4</v>
      </c>
      <c r="AL129" s="233"/>
      <c r="AM129" s="233"/>
      <c r="AN129" s="233"/>
      <c r="AO129" s="233"/>
    </row>
    <row r="130" spans="2:44" s="1" customFormat="1" ht="10" x14ac:dyDescent="0.2">
      <c r="B130" s="231" t="s">
        <v>1103</v>
      </c>
      <c r="C130" s="231"/>
      <c r="D130" s="231"/>
      <c r="E130" s="231"/>
      <c r="F130" s="231"/>
      <c r="G130" s="231"/>
      <c r="H130" s="231"/>
      <c r="I130" s="231"/>
      <c r="J130" s="231"/>
      <c r="K130" s="250">
        <v>198366679.110001</v>
      </c>
      <c r="L130" s="250"/>
      <c r="M130" s="250"/>
      <c r="N130" s="250"/>
      <c r="O130" s="250"/>
      <c r="P130" s="250"/>
      <c r="Q130" s="250"/>
      <c r="R130" s="250"/>
      <c r="S130" s="250"/>
      <c r="T130" s="250"/>
      <c r="U130" s="250"/>
      <c r="V130" s="233">
        <v>1.29921191008201E-2</v>
      </c>
      <c r="W130" s="233"/>
      <c r="X130" s="233"/>
      <c r="Y130" s="233"/>
      <c r="Z130" s="233"/>
      <c r="AA130" s="233"/>
      <c r="AB130" s="233"/>
      <c r="AC130" s="233"/>
      <c r="AD130" s="233"/>
      <c r="AE130" s="233"/>
      <c r="AF130" s="232">
        <v>2764</v>
      </c>
      <c r="AG130" s="232"/>
      <c r="AH130" s="232"/>
      <c r="AI130" s="232"/>
      <c r="AJ130" s="232"/>
      <c r="AK130" s="233">
        <v>1.2143312171869199E-2</v>
      </c>
      <c r="AL130" s="233"/>
      <c r="AM130" s="233"/>
      <c r="AN130" s="233"/>
      <c r="AO130" s="233"/>
    </row>
    <row r="131" spans="2:44" s="1" customFormat="1" ht="10" x14ac:dyDescent="0.2">
      <c r="B131" s="231" t="s">
        <v>1110</v>
      </c>
      <c r="C131" s="231"/>
      <c r="D131" s="231"/>
      <c r="E131" s="231"/>
      <c r="F131" s="231"/>
      <c r="G131" s="231"/>
      <c r="H131" s="231"/>
      <c r="I131" s="231"/>
      <c r="J131" s="231"/>
      <c r="K131" s="250">
        <v>29108739.260000002</v>
      </c>
      <c r="L131" s="250"/>
      <c r="M131" s="250"/>
      <c r="N131" s="250"/>
      <c r="O131" s="250"/>
      <c r="P131" s="250"/>
      <c r="Q131" s="250"/>
      <c r="R131" s="250"/>
      <c r="S131" s="250"/>
      <c r="T131" s="250"/>
      <c r="U131" s="250"/>
      <c r="V131" s="233">
        <v>1.90649059124956E-3</v>
      </c>
      <c r="W131" s="233"/>
      <c r="X131" s="233"/>
      <c r="Y131" s="233"/>
      <c r="Z131" s="233"/>
      <c r="AA131" s="233"/>
      <c r="AB131" s="233"/>
      <c r="AC131" s="233"/>
      <c r="AD131" s="233"/>
      <c r="AE131" s="233"/>
      <c r="AF131" s="232">
        <v>361</v>
      </c>
      <c r="AG131" s="232"/>
      <c r="AH131" s="232"/>
      <c r="AI131" s="232"/>
      <c r="AJ131" s="232"/>
      <c r="AK131" s="233">
        <v>1.5860114667311E-3</v>
      </c>
      <c r="AL131" s="233"/>
      <c r="AM131" s="233"/>
      <c r="AN131" s="233"/>
      <c r="AO131" s="233"/>
    </row>
    <row r="132" spans="2:44" s="1" customFormat="1" ht="10" x14ac:dyDescent="0.2">
      <c r="B132" s="231" t="s">
        <v>1111</v>
      </c>
      <c r="C132" s="231"/>
      <c r="D132" s="231"/>
      <c r="E132" s="231"/>
      <c r="F132" s="231"/>
      <c r="G132" s="231"/>
      <c r="H132" s="231"/>
      <c r="I132" s="231"/>
      <c r="J132" s="231"/>
      <c r="K132" s="250">
        <v>25086.82</v>
      </c>
      <c r="L132" s="250"/>
      <c r="M132" s="250"/>
      <c r="N132" s="250"/>
      <c r="O132" s="250"/>
      <c r="P132" s="250"/>
      <c r="Q132" s="250"/>
      <c r="R132" s="250"/>
      <c r="S132" s="250"/>
      <c r="T132" s="250"/>
      <c r="U132" s="250"/>
      <c r="V132" s="233">
        <v>1.6430730945498E-6</v>
      </c>
      <c r="W132" s="233"/>
      <c r="X132" s="233"/>
      <c r="Y132" s="233"/>
      <c r="Z132" s="233"/>
      <c r="AA132" s="233"/>
      <c r="AB132" s="233"/>
      <c r="AC132" s="233"/>
      <c r="AD132" s="233"/>
      <c r="AE132" s="233"/>
      <c r="AF132" s="232">
        <v>1</v>
      </c>
      <c r="AG132" s="232"/>
      <c r="AH132" s="232"/>
      <c r="AI132" s="232"/>
      <c r="AJ132" s="232"/>
      <c r="AK132" s="233">
        <v>4.3933835643520898E-6</v>
      </c>
      <c r="AL132" s="233"/>
      <c r="AM132" s="233"/>
      <c r="AN132" s="233"/>
      <c r="AO132" s="233"/>
    </row>
    <row r="133" spans="2:44" s="1" customFormat="1" ht="10" x14ac:dyDescent="0.2">
      <c r="B133" s="231" t="s">
        <v>1112</v>
      </c>
      <c r="C133" s="231"/>
      <c r="D133" s="231"/>
      <c r="E133" s="231"/>
      <c r="F133" s="231"/>
      <c r="G133" s="231"/>
      <c r="H133" s="231"/>
      <c r="I133" s="231"/>
      <c r="J133" s="231"/>
      <c r="K133" s="250">
        <v>342822.84</v>
      </c>
      <c r="L133" s="250"/>
      <c r="M133" s="250"/>
      <c r="N133" s="250"/>
      <c r="O133" s="250"/>
      <c r="P133" s="250"/>
      <c r="Q133" s="250"/>
      <c r="R133" s="250"/>
      <c r="S133" s="250"/>
      <c r="T133" s="250"/>
      <c r="U133" s="250"/>
      <c r="V133" s="233">
        <v>2.2453343413041198E-5</v>
      </c>
      <c r="W133" s="233"/>
      <c r="X133" s="233"/>
      <c r="Y133" s="233"/>
      <c r="Z133" s="233"/>
      <c r="AA133" s="233"/>
      <c r="AB133" s="233"/>
      <c r="AC133" s="233"/>
      <c r="AD133" s="233"/>
      <c r="AE133" s="233"/>
      <c r="AF133" s="232">
        <v>5</v>
      </c>
      <c r="AG133" s="232"/>
      <c r="AH133" s="232"/>
      <c r="AI133" s="232"/>
      <c r="AJ133" s="232"/>
      <c r="AK133" s="233">
        <v>2.1966917821760399E-5</v>
      </c>
      <c r="AL133" s="233"/>
      <c r="AM133" s="233"/>
      <c r="AN133" s="233"/>
      <c r="AO133" s="233"/>
    </row>
    <row r="134" spans="2:44" s="1" customFormat="1" ht="10" x14ac:dyDescent="0.2">
      <c r="B134" s="231" t="s">
        <v>1113</v>
      </c>
      <c r="C134" s="231"/>
      <c r="D134" s="231"/>
      <c r="E134" s="231"/>
      <c r="F134" s="231"/>
      <c r="G134" s="231"/>
      <c r="H134" s="231"/>
      <c r="I134" s="231"/>
      <c r="J134" s="231"/>
      <c r="K134" s="250">
        <v>103251.35</v>
      </c>
      <c r="L134" s="250"/>
      <c r="M134" s="250"/>
      <c r="N134" s="250"/>
      <c r="O134" s="250"/>
      <c r="P134" s="250"/>
      <c r="Q134" s="250"/>
      <c r="R134" s="250"/>
      <c r="S134" s="250"/>
      <c r="T134" s="250"/>
      <c r="U134" s="250"/>
      <c r="V134" s="233">
        <v>6.7624958109853703E-6</v>
      </c>
      <c r="W134" s="233"/>
      <c r="X134" s="233"/>
      <c r="Y134" s="233"/>
      <c r="Z134" s="233"/>
      <c r="AA134" s="233"/>
      <c r="AB134" s="233"/>
      <c r="AC134" s="233"/>
      <c r="AD134" s="233"/>
      <c r="AE134" s="233"/>
      <c r="AF134" s="232">
        <v>2</v>
      </c>
      <c r="AG134" s="232"/>
      <c r="AH134" s="232"/>
      <c r="AI134" s="232"/>
      <c r="AJ134" s="232"/>
      <c r="AK134" s="233">
        <v>8.7867671287041695E-6</v>
      </c>
      <c r="AL134" s="233"/>
      <c r="AM134" s="233"/>
      <c r="AN134" s="233"/>
      <c r="AO134" s="233"/>
    </row>
    <row r="135" spans="2:44" s="1" customFormat="1" ht="10" x14ac:dyDescent="0.2">
      <c r="B135" s="231" t="s">
        <v>1114</v>
      </c>
      <c r="C135" s="231"/>
      <c r="D135" s="231"/>
      <c r="E135" s="231"/>
      <c r="F135" s="231"/>
      <c r="G135" s="231"/>
      <c r="H135" s="231"/>
      <c r="I135" s="231"/>
      <c r="J135" s="231"/>
      <c r="K135" s="250">
        <v>111495.67</v>
      </c>
      <c r="L135" s="250"/>
      <c r="M135" s="250"/>
      <c r="N135" s="250"/>
      <c r="O135" s="250"/>
      <c r="P135" s="250"/>
      <c r="Q135" s="250"/>
      <c r="R135" s="250"/>
      <c r="S135" s="250"/>
      <c r="T135" s="250"/>
      <c r="U135" s="250"/>
      <c r="V135" s="233">
        <v>7.3024614333663199E-6</v>
      </c>
      <c r="W135" s="233"/>
      <c r="X135" s="233"/>
      <c r="Y135" s="233"/>
      <c r="Z135" s="233"/>
      <c r="AA135" s="233"/>
      <c r="AB135" s="233"/>
      <c r="AC135" s="233"/>
      <c r="AD135" s="233"/>
      <c r="AE135" s="233"/>
      <c r="AF135" s="232">
        <v>1</v>
      </c>
      <c r="AG135" s="232"/>
      <c r="AH135" s="232"/>
      <c r="AI135" s="232"/>
      <c r="AJ135" s="232"/>
      <c r="AK135" s="233">
        <v>4.3933835643520898E-6</v>
      </c>
      <c r="AL135" s="233"/>
      <c r="AM135" s="233"/>
      <c r="AN135" s="233"/>
      <c r="AO135" s="233"/>
    </row>
    <row r="136" spans="2:44" s="1" customFormat="1" ht="10" x14ac:dyDescent="0.2">
      <c r="B136" s="231" t="s">
        <v>1115</v>
      </c>
      <c r="C136" s="231"/>
      <c r="D136" s="231"/>
      <c r="E136" s="231"/>
      <c r="F136" s="231"/>
      <c r="G136" s="231"/>
      <c r="H136" s="231"/>
      <c r="I136" s="231"/>
      <c r="J136" s="231"/>
      <c r="K136" s="250">
        <v>476131.96</v>
      </c>
      <c r="L136" s="250"/>
      <c r="M136" s="250"/>
      <c r="N136" s="250"/>
      <c r="O136" s="250"/>
      <c r="P136" s="250"/>
      <c r="Q136" s="250"/>
      <c r="R136" s="250"/>
      <c r="S136" s="250"/>
      <c r="T136" s="250"/>
      <c r="U136" s="250"/>
      <c r="V136" s="233">
        <v>3.1184487030690203E-5</v>
      </c>
      <c r="W136" s="233"/>
      <c r="X136" s="233"/>
      <c r="Y136" s="233"/>
      <c r="Z136" s="233"/>
      <c r="AA136" s="233"/>
      <c r="AB136" s="233"/>
      <c r="AC136" s="233"/>
      <c r="AD136" s="233"/>
      <c r="AE136" s="233"/>
      <c r="AF136" s="232">
        <v>6</v>
      </c>
      <c r="AG136" s="232"/>
      <c r="AH136" s="232"/>
      <c r="AI136" s="232"/>
      <c r="AJ136" s="232"/>
      <c r="AK136" s="233">
        <v>2.63603013861125E-5</v>
      </c>
      <c r="AL136" s="233"/>
      <c r="AM136" s="233"/>
      <c r="AN136" s="233"/>
      <c r="AO136" s="233"/>
    </row>
    <row r="137" spans="2:44" s="1" customFormat="1" ht="10" x14ac:dyDescent="0.2">
      <c r="B137" s="231" t="s">
        <v>1104</v>
      </c>
      <c r="C137" s="231"/>
      <c r="D137" s="231"/>
      <c r="E137" s="231"/>
      <c r="F137" s="231"/>
      <c r="G137" s="231"/>
      <c r="H137" s="231"/>
      <c r="I137" s="231"/>
      <c r="J137" s="231"/>
      <c r="K137" s="250">
        <v>277373.39</v>
      </c>
      <c r="L137" s="250"/>
      <c r="M137" s="250"/>
      <c r="N137" s="250"/>
      <c r="O137" s="250"/>
      <c r="P137" s="250"/>
      <c r="Q137" s="250"/>
      <c r="R137" s="250"/>
      <c r="S137" s="250"/>
      <c r="T137" s="250"/>
      <c r="U137" s="250"/>
      <c r="V137" s="233">
        <v>1.8166700851405901E-5</v>
      </c>
      <c r="W137" s="233"/>
      <c r="X137" s="233"/>
      <c r="Y137" s="233"/>
      <c r="Z137" s="233"/>
      <c r="AA137" s="233"/>
      <c r="AB137" s="233"/>
      <c r="AC137" s="233"/>
      <c r="AD137" s="233"/>
      <c r="AE137" s="233"/>
      <c r="AF137" s="232">
        <v>3</v>
      </c>
      <c r="AG137" s="232"/>
      <c r="AH137" s="232"/>
      <c r="AI137" s="232"/>
      <c r="AJ137" s="232"/>
      <c r="AK137" s="233">
        <v>1.3180150693056301E-5</v>
      </c>
      <c r="AL137" s="233"/>
      <c r="AM137" s="233"/>
      <c r="AN137" s="233"/>
      <c r="AO137" s="233"/>
    </row>
    <row r="138" spans="2:44" s="1" customFormat="1" ht="10" x14ac:dyDescent="0.2">
      <c r="B138" s="231" t="s">
        <v>1116</v>
      </c>
      <c r="C138" s="231"/>
      <c r="D138" s="231"/>
      <c r="E138" s="231"/>
      <c r="F138" s="231"/>
      <c r="G138" s="231"/>
      <c r="H138" s="231"/>
      <c r="I138" s="231"/>
      <c r="J138" s="231"/>
      <c r="K138" s="250">
        <v>2064121.86</v>
      </c>
      <c r="L138" s="250"/>
      <c r="M138" s="250"/>
      <c r="N138" s="250"/>
      <c r="O138" s="250"/>
      <c r="P138" s="250"/>
      <c r="Q138" s="250"/>
      <c r="R138" s="250"/>
      <c r="S138" s="250"/>
      <c r="T138" s="250"/>
      <c r="U138" s="250"/>
      <c r="V138" s="233">
        <v>1.35190633648987E-4</v>
      </c>
      <c r="W138" s="233"/>
      <c r="X138" s="233"/>
      <c r="Y138" s="233"/>
      <c r="Z138" s="233"/>
      <c r="AA138" s="233"/>
      <c r="AB138" s="233"/>
      <c r="AC138" s="233"/>
      <c r="AD138" s="233"/>
      <c r="AE138" s="233"/>
      <c r="AF138" s="232">
        <v>28</v>
      </c>
      <c r="AG138" s="232"/>
      <c r="AH138" s="232"/>
      <c r="AI138" s="232"/>
      <c r="AJ138" s="232"/>
      <c r="AK138" s="233">
        <v>1.23014739801858E-4</v>
      </c>
      <c r="AL138" s="233"/>
      <c r="AM138" s="233"/>
      <c r="AN138" s="233"/>
      <c r="AO138" s="233"/>
    </row>
    <row r="139" spans="2:44" s="1" customFormat="1" ht="10" x14ac:dyDescent="0.2">
      <c r="B139" s="231" t="s">
        <v>1117</v>
      </c>
      <c r="C139" s="231"/>
      <c r="D139" s="231"/>
      <c r="E139" s="231"/>
      <c r="F139" s="231"/>
      <c r="G139" s="231"/>
      <c r="H139" s="231"/>
      <c r="I139" s="231"/>
      <c r="J139" s="231"/>
      <c r="K139" s="250">
        <v>88619.74</v>
      </c>
      <c r="L139" s="250"/>
      <c r="M139" s="250"/>
      <c r="N139" s="250"/>
      <c r="O139" s="250"/>
      <c r="P139" s="250"/>
      <c r="Q139" s="250"/>
      <c r="R139" s="250"/>
      <c r="S139" s="250"/>
      <c r="T139" s="250"/>
      <c r="U139" s="250"/>
      <c r="V139" s="233">
        <v>5.8041916209387403E-6</v>
      </c>
      <c r="W139" s="233"/>
      <c r="X139" s="233"/>
      <c r="Y139" s="233"/>
      <c r="Z139" s="233"/>
      <c r="AA139" s="233"/>
      <c r="AB139" s="233"/>
      <c r="AC139" s="233"/>
      <c r="AD139" s="233"/>
      <c r="AE139" s="233"/>
      <c r="AF139" s="232">
        <v>4</v>
      </c>
      <c r="AG139" s="232"/>
      <c r="AH139" s="232"/>
      <c r="AI139" s="232"/>
      <c r="AJ139" s="232"/>
      <c r="AK139" s="233">
        <v>1.7573534257408302E-5</v>
      </c>
      <c r="AL139" s="233"/>
      <c r="AM139" s="233"/>
      <c r="AN139" s="233"/>
      <c r="AO139" s="233"/>
    </row>
    <row r="140" spans="2:44" s="1" customFormat="1" ht="10" x14ac:dyDescent="0.2">
      <c r="B140" s="231" t="s">
        <v>1118</v>
      </c>
      <c r="C140" s="231"/>
      <c r="D140" s="231"/>
      <c r="E140" s="231"/>
      <c r="F140" s="231"/>
      <c r="G140" s="231"/>
      <c r="H140" s="231"/>
      <c r="I140" s="231"/>
      <c r="J140" s="231"/>
      <c r="K140" s="250">
        <v>3774.43</v>
      </c>
      <c r="L140" s="250"/>
      <c r="M140" s="250"/>
      <c r="N140" s="250"/>
      <c r="O140" s="250"/>
      <c r="P140" s="250"/>
      <c r="Q140" s="250"/>
      <c r="R140" s="250"/>
      <c r="S140" s="250"/>
      <c r="T140" s="250"/>
      <c r="U140" s="250"/>
      <c r="V140" s="233">
        <v>2.4720807102142003E-7</v>
      </c>
      <c r="W140" s="233"/>
      <c r="X140" s="233"/>
      <c r="Y140" s="233"/>
      <c r="Z140" s="233"/>
      <c r="AA140" s="233"/>
      <c r="AB140" s="233"/>
      <c r="AC140" s="233"/>
      <c r="AD140" s="233"/>
      <c r="AE140" s="233"/>
      <c r="AF140" s="232">
        <v>1</v>
      </c>
      <c r="AG140" s="232"/>
      <c r="AH140" s="232"/>
      <c r="AI140" s="232"/>
      <c r="AJ140" s="232"/>
      <c r="AK140" s="233">
        <v>4.3933835643520898E-6</v>
      </c>
      <c r="AL140" s="233"/>
      <c r="AM140" s="233"/>
      <c r="AN140" s="233"/>
      <c r="AO140" s="233"/>
    </row>
    <row r="141" spans="2:44" s="1" customFormat="1" ht="10.5" x14ac:dyDescent="0.2">
      <c r="B141" s="252"/>
      <c r="C141" s="252"/>
      <c r="D141" s="252"/>
      <c r="E141" s="252"/>
      <c r="F141" s="252"/>
      <c r="G141" s="252"/>
      <c r="H141" s="252"/>
      <c r="I141" s="252"/>
      <c r="J141" s="252"/>
      <c r="K141" s="251">
        <v>15268231269.33</v>
      </c>
      <c r="L141" s="251"/>
      <c r="M141" s="251"/>
      <c r="N141" s="251"/>
      <c r="O141" s="251"/>
      <c r="P141" s="251"/>
      <c r="Q141" s="251"/>
      <c r="R141" s="251"/>
      <c r="S141" s="251"/>
      <c r="T141" s="251"/>
      <c r="U141" s="251"/>
      <c r="V141" s="249">
        <v>1</v>
      </c>
      <c r="W141" s="249"/>
      <c r="X141" s="249"/>
      <c r="Y141" s="249"/>
      <c r="Z141" s="249"/>
      <c r="AA141" s="249"/>
      <c r="AB141" s="249"/>
      <c r="AC141" s="249"/>
      <c r="AD141" s="249"/>
      <c r="AE141" s="249"/>
      <c r="AF141" s="248">
        <v>227615</v>
      </c>
      <c r="AG141" s="248"/>
      <c r="AH141" s="248"/>
      <c r="AI141" s="248"/>
      <c r="AJ141" s="248"/>
      <c r="AK141" s="249">
        <v>1</v>
      </c>
      <c r="AL141" s="249"/>
      <c r="AM141" s="249"/>
      <c r="AN141" s="249"/>
      <c r="AO141" s="249"/>
    </row>
    <row r="142" spans="2:44" s="1" customFormat="1" ht="8" x14ac:dyDescent="0.2"/>
    <row r="143" spans="2:44" s="1" customFormat="1" ht="13" x14ac:dyDescent="0.2">
      <c r="B143" s="229" t="s">
        <v>1205</v>
      </c>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229"/>
      <c r="AL143" s="229"/>
      <c r="AM143" s="229"/>
      <c r="AN143" s="229"/>
      <c r="AO143" s="229"/>
      <c r="AP143" s="229"/>
      <c r="AQ143" s="229"/>
      <c r="AR143" s="229"/>
    </row>
    <row r="144" spans="2:44" s="1" customFormat="1" ht="8" x14ac:dyDescent="0.2"/>
    <row r="145" spans="2:42" s="1" customFormat="1" ht="10.5" x14ac:dyDescent="0.2">
      <c r="B145" s="227" t="s">
        <v>1119</v>
      </c>
      <c r="C145" s="227"/>
      <c r="D145" s="227"/>
      <c r="E145" s="227"/>
      <c r="F145" s="227"/>
      <c r="G145" s="227"/>
      <c r="H145" s="227"/>
      <c r="I145" s="227"/>
      <c r="J145" s="227"/>
      <c r="K145" s="227" t="s">
        <v>1074</v>
      </c>
      <c r="L145" s="227"/>
      <c r="M145" s="227"/>
      <c r="N145" s="227"/>
      <c r="O145" s="227"/>
      <c r="P145" s="227"/>
      <c r="Q145" s="227"/>
      <c r="R145" s="227"/>
      <c r="S145" s="227"/>
      <c r="T145" s="227" t="s">
        <v>1075</v>
      </c>
      <c r="U145" s="227"/>
      <c r="V145" s="227"/>
      <c r="W145" s="227"/>
      <c r="X145" s="227"/>
      <c r="Y145" s="227"/>
      <c r="Z145" s="227"/>
      <c r="AA145" s="227"/>
      <c r="AB145" s="227"/>
      <c r="AC145" s="227"/>
      <c r="AD145" s="227"/>
      <c r="AE145" s="227" t="s">
        <v>1076</v>
      </c>
      <c r="AF145" s="227"/>
      <c r="AG145" s="227"/>
      <c r="AH145" s="227"/>
      <c r="AI145" s="227" t="s">
        <v>1075</v>
      </c>
      <c r="AJ145" s="227"/>
      <c r="AK145" s="227"/>
      <c r="AL145" s="227"/>
      <c r="AM145" s="227"/>
      <c r="AN145" s="227"/>
      <c r="AO145" s="227"/>
      <c r="AP145" s="227"/>
    </row>
    <row r="146" spans="2:42" s="1" customFormat="1" ht="10" x14ac:dyDescent="0.2">
      <c r="B146" s="255">
        <v>1990</v>
      </c>
      <c r="C146" s="255"/>
      <c r="D146" s="255"/>
      <c r="E146" s="255"/>
      <c r="F146" s="255"/>
      <c r="G146" s="255"/>
      <c r="H146" s="255"/>
      <c r="I146" s="255"/>
      <c r="J146" s="255"/>
      <c r="K146" s="250">
        <v>49876.17</v>
      </c>
      <c r="L146" s="250"/>
      <c r="M146" s="250"/>
      <c r="N146" s="250"/>
      <c r="O146" s="250"/>
      <c r="P146" s="250"/>
      <c r="Q146" s="250"/>
      <c r="R146" s="250"/>
      <c r="S146" s="250"/>
      <c r="T146" s="233">
        <v>3.2666632513085298E-6</v>
      </c>
      <c r="U146" s="233"/>
      <c r="V146" s="233"/>
      <c r="W146" s="233"/>
      <c r="X146" s="233"/>
      <c r="Y146" s="233"/>
      <c r="Z146" s="233"/>
      <c r="AA146" s="233"/>
      <c r="AB146" s="233"/>
      <c r="AC146" s="233"/>
      <c r="AD146" s="233"/>
      <c r="AE146" s="232">
        <v>4</v>
      </c>
      <c r="AF146" s="232"/>
      <c r="AG146" s="232"/>
      <c r="AH146" s="232"/>
      <c r="AI146" s="233">
        <v>1.7573534257408302E-5</v>
      </c>
      <c r="AJ146" s="233"/>
      <c r="AK146" s="233"/>
      <c r="AL146" s="233"/>
      <c r="AM146" s="233"/>
      <c r="AN146" s="233"/>
      <c r="AO146" s="233"/>
      <c r="AP146" s="233"/>
    </row>
    <row r="147" spans="2:42" s="1" customFormat="1" ht="10" x14ac:dyDescent="0.2">
      <c r="B147" s="255">
        <v>1992</v>
      </c>
      <c r="C147" s="255"/>
      <c r="D147" s="255"/>
      <c r="E147" s="255"/>
      <c r="F147" s="255"/>
      <c r="G147" s="255"/>
      <c r="H147" s="255"/>
      <c r="I147" s="255"/>
      <c r="J147" s="255"/>
      <c r="K147" s="250">
        <v>1762.35</v>
      </c>
      <c r="L147" s="250"/>
      <c r="M147" s="250"/>
      <c r="N147" s="250"/>
      <c r="O147" s="250"/>
      <c r="P147" s="250"/>
      <c r="Q147" s="250"/>
      <c r="R147" s="250"/>
      <c r="S147" s="250"/>
      <c r="T147" s="233">
        <v>1.1542594351057E-7</v>
      </c>
      <c r="U147" s="233"/>
      <c r="V147" s="233"/>
      <c r="W147" s="233"/>
      <c r="X147" s="233"/>
      <c r="Y147" s="233"/>
      <c r="Z147" s="233"/>
      <c r="AA147" s="233"/>
      <c r="AB147" s="233"/>
      <c r="AC147" s="233"/>
      <c r="AD147" s="233"/>
      <c r="AE147" s="232">
        <v>1</v>
      </c>
      <c r="AF147" s="232"/>
      <c r="AG147" s="232"/>
      <c r="AH147" s="232"/>
      <c r="AI147" s="233">
        <v>4.3933835643520898E-6</v>
      </c>
      <c r="AJ147" s="233"/>
      <c r="AK147" s="233"/>
      <c r="AL147" s="233"/>
      <c r="AM147" s="233"/>
      <c r="AN147" s="233"/>
      <c r="AO147" s="233"/>
      <c r="AP147" s="233"/>
    </row>
    <row r="148" spans="2:42" s="1" customFormat="1" ht="10" x14ac:dyDescent="0.2">
      <c r="B148" s="255">
        <v>1993</v>
      </c>
      <c r="C148" s="255"/>
      <c r="D148" s="255"/>
      <c r="E148" s="255"/>
      <c r="F148" s="255"/>
      <c r="G148" s="255"/>
      <c r="H148" s="255"/>
      <c r="I148" s="255"/>
      <c r="J148" s="255"/>
      <c r="K148" s="250">
        <v>42221.57</v>
      </c>
      <c r="L148" s="250"/>
      <c r="M148" s="250"/>
      <c r="N148" s="250"/>
      <c r="O148" s="250"/>
      <c r="P148" s="250"/>
      <c r="Q148" s="250"/>
      <c r="R148" s="250"/>
      <c r="S148" s="250"/>
      <c r="T148" s="233">
        <v>2.7653216181505299E-6</v>
      </c>
      <c r="U148" s="233"/>
      <c r="V148" s="233"/>
      <c r="W148" s="233"/>
      <c r="X148" s="233"/>
      <c r="Y148" s="233"/>
      <c r="Z148" s="233"/>
      <c r="AA148" s="233"/>
      <c r="AB148" s="233"/>
      <c r="AC148" s="233"/>
      <c r="AD148" s="233"/>
      <c r="AE148" s="232">
        <v>4</v>
      </c>
      <c r="AF148" s="232"/>
      <c r="AG148" s="232"/>
      <c r="AH148" s="232"/>
      <c r="AI148" s="233">
        <v>1.7573534257408302E-5</v>
      </c>
      <c r="AJ148" s="233"/>
      <c r="AK148" s="233"/>
      <c r="AL148" s="233"/>
      <c r="AM148" s="233"/>
      <c r="AN148" s="233"/>
      <c r="AO148" s="233"/>
      <c r="AP148" s="233"/>
    </row>
    <row r="149" spans="2:42" s="1" customFormat="1" ht="10" x14ac:dyDescent="0.2">
      <c r="B149" s="255">
        <v>1996</v>
      </c>
      <c r="C149" s="255"/>
      <c r="D149" s="255"/>
      <c r="E149" s="255"/>
      <c r="F149" s="255"/>
      <c r="G149" s="255"/>
      <c r="H149" s="255"/>
      <c r="I149" s="255"/>
      <c r="J149" s="255"/>
      <c r="K149" s="250">
        <v>38880.699999999997</v>
      </c>
      <c r="L149" s="250"/>
      <c r="M149" s="250"/>
      <c r="N149" s="250"/>
      <c r="O149" s="250"/>
      <c r="P149" s="250"/>
      <c r="Q149" s="250"/>
      <c r="R149" s="250"/>
      <c r="S149" s="250"/>
      <c r="T149" s="233">
        <v>2.5465097635835202E-6</v>
      </c>
      <c r="U149" s="233"/>
      <c r="V149" s="233"/>
      <c r="W149" s="233"/>
      <c r="X149" s="233"/>
      <c r="Y149" s="233"/>
      <c r="Z149" s="233"/>
      <c r="AA149" s="233"/>
      <c r="AB149" s="233"/>
      <c r="AC149" s="233"/>
      <c r="AD149" s="233"/>
      <c r="AE149" s="232">
        <v>3</v>
      </c>
      <c r="AF149" s="232"/>
      <c r="AG149" s="232"/>
      <c r="AH149" s="232"/>
      <c r="AI149" s="233">
        <v>1.3180150693056301E-5</v>
      </c>
      <c r="AJ149" s="233"/>
      <c r="AK149" s="233"/>
      <c r="AL149" s="233"/>
      <c r="AM149" s="233"/>
      <c r="AN149" s="233"/>
      <c r="AO149" s="233"/>
      <c r="AP149" s="233"/>
    </row>
    <row r="150" spans="2:42" s="1" customFormat="1" ht="10" x14ac:dyDescent="0.2">
      <c r="B150" s="255">
        <v>1997</v>
      </c>
      <c r="C150" s="255"/>
      <c r="D150" s="255"/>
      <c r="E150" s="255"/>
      <c r="F150" s="255"/>
      <c r="G150" s="255"/>
      <c r="H150" s="255"/>
      <c r="I150" s="255"/>
      <c r="J150" s="255"/>
      <c r="K150" s="250">
        <v>151200.43</v>
      </c>
      <c r="L150" s="250"/>
      <c r="M150" s="250"/>
      <c r="N150" s="250"/>
      <c r="O150" s="250"/>
      <c r="P150" s="250"/>
      <c r="Q150" s="250"/>
      <c r="R150" s="250"/>
      <c r="S150" s="250"/>
      <c r="T150" s="233">
        <v>9.9029433948726999E-6</v>
      </c>
      <c r="U150" s="233"/>
      <c r="V150" s="233"/>
      <c r="W150" s="233"/>
      <c r="X150" s="233"/>
      <c r="Y150" s="233"/>
      <c r="Z150" s="233"/>
      <c r="AA150" s="233"/>
      <c r="AB150" s="233"/>
      <c r="AC150" s="233"/>
      <c r="AD150" s="233"/>
      <c r="AE150" s="232">
        <v>11</v>
      </c>
      <c r="AF150" s="232"/>
      <c r="AG150" s="232"/>
      <c r="AH150" s="232"/>
      <c r="AI150" s="233">
        <v>4.8327219207872902E-5</v>
      </c>
      <c r="AJ150" s="233"/>
      <c r="AK150" s="233"/>
      <c r="AL150" s="233"/>
      <c r="AM150" s="233"/>
      <c r="AN150" s="233"/>
      <c r="AO150" s="233"/>
      <c r="AP150" s="233"/>
    </row>
    <row r="151" spans="2:42" s="1" customFormat="1" ht="10" x14ac:dyDescent="0.2">
      <c r="B151" s="255">
        <v>1998</v>
      </c>
      <c r="C151" s="255"/>
      <c r="D151" s="255"/>
      <c r="E151" s="255"/>
      <c r="F151" s="255"/>
      <c r="G151" s="255"/>
      <c r="H151" s="255"/>
      <c r="I151" s="255"/>
      <c r="J151" s="255"/>
      <c r="K151" s="250">
        <v>125446.02</v>
      </c>
      <c r="L151" s="250"/>
      <c r="M151" s="250"/>
      <c r="N151" s="250"/>
      <c r="O151" s="250"/>
      <c r="P151" s="250"/>
      <c r="Q151" s="250"/>
      <c r="R151" s="250"/>
      <c r="S151" s="250"/>
      <c r="T151" s="233">
        <v>8.2161461787646298E-6</v>
      </c>
      <c r="U151" s="233"/>
      <c r="V151" s="233"/>
      <c r="W151" s="233"/>
      <c r="X151" s="233"/>
      <c r="Y151" s="233"/>
      <c r="Z151" s="233"/>
      <c r="AA151" s="233"/>
      <c r="AB151" s="233"/>
      <c r="AC151" s="233"/>
      <c r="AD151" s="233"/>
      <c r="AE151" s="232">
        <v>18</v>
      </c>
      <c r="AF151" s="232"/>
      <c r="AG151" s="232"/>
      <c r="AH151" s="232"/>
      <c r="AI151" s="233">
        <v>7.9080904158337496E-5</v>
      </c>
      <c r="AJ151" s="233"/>
      <c r="AK151" s="233"/>
      <c r="AL151" s="233"/>
      <c r="AM151" s="233"/>
      <c r="AN151" s="233"/>
      <c r="AO151" s="233"/>
      <c r="AP151" s="233"/>
    </row>
    <row r="152" spans="2:42" s="1" customFormat="1" ht="10" x14ac:dyDescent="0.2">
      <c r="B152" s="255">
        <v>1999</v>
      </c>
      <c r="C152" s="255"/>
      <c r="D152" s="255"/>
      <c r="E152" s="255"/>
      <c r="F152" s="255"/>
      <c r="G152" s="255"/>
      <c r="H152" s="255"/>
      <c r="I152" s="255"/>
      <c r="J152" s="255"/>
      <c r="K152" s="250">
        <v>940431.18</v>
      </c>
      <c r="L152" s="250"/>
      <c r="M152" s="250"/>
      <c r="N152" s="250"/>
      <c r="O152" s="250"/>
      <c r="P152" s="250"/>
      <c r="Q152" s="250"/>
      <c r="R152" s="250"/>
      <c r="S152" s="250"/>
      <c r="T152" s="233">
        <v>6.1593983180559296E-5</v>
      </c>
      <c r="U152" s="233"/>
      <c r="V152" s="233"/>
      <c r="W152" s="233"/>
      <c r="X152" s="233"/>
      <c r="Y152" s="233"/>
      <c r="Z152" s="233"/>
      <c r="AA152" s="233"/>
      <c r="AB152" s="233"/>
      <c r="AC152" s="233"/>
      <c r="AD152" s="233"/>
      <c r="AE152" s="232">
        <v>96</v>
      </c>
      <c r="AF152" s="232"/>
      <c r="AG152" s="232"/>
      <c r="AH152" s="232"/>
      <c r="AI152" s="233">
        <v>4.217648221778E-4</v>
      </c>
      <c r="AJ152" s="233"/>
      <c r="AK152" s="233"/>
      <c r="AL152" s="233"/>
      <c r="AM152" s="233"/>
      <c r="AN152" s="233"/>
      <c r="AO152" s="233"/>
      <c r="AP152" s="233"/>
    </row>
    <row r="153" spans="2:42" s="1" customFormat="1" ht="10" x14ac:dyDescent="0.2">
      <c r="B153" s="255">
        <v>2000</v>
      </c>
      <c r="C153" s="255"/>
      <c r="D153" s="255"/>
      <c r="E153" s="255"/>
      <c r="F153" s="255"/>
      <c r="G153" s="255"/>
      <c r="H153" s="255"/>
      <c r="I153" s="255"/>
      <c r="J153" s="255"/>
      <c r="K153" s="250">
        <v>531687.24</v>
      </c>
      <c r="L153" s="250"/>
      <c r="M153" s="250"/>
      <c r="N153" s="250"/>
      <c r="O153" s="250"/>
      <c r="P153" s="250"/>
      <c r="Q153" s="250"/>
      <c r="R153" s="250"/>
      <c r="S153" s="250"/>
      <c r="T153" s="233">
        <v>3.48231062669339E-5</v>
      </c>
      <c r="U153" s="233"/>
      <c r="V153" s="233"/>
      <c r="W153" s="233"/>
      <c r="X153" s="233"/>
      <c r="Y153" s="233"/>
      <c r="Z153" s="233"/>
      <c r="AA153" s="233"/>
      <c r="AB153" s="233"/>
      <c r="AC153" s="233"/>
      <c r="AD153" s="233"/>
      <c r="AE153" s="232">
        <v>40</v>
      </c>
      <c r="AF153" s="232"/>
      <c r="AG153" s="232"/>
      <c r="AH153" s="232"/>
      <c r="AI153" s="233">
        <v>1.75735342574083E-4</v>
      </c>
      <c r="AJ153" s="233"/>
      <c r="AK153" s="233"/>
      <c r="AL153" s="233"/>
      <c r="AM153" s="233"/>
      <c r="AN153" s="233"/>
      <c r="AO153" s="233"/>
      <c r="AP153" s="233"/>
    </row>
    <row r="154" spans="2:42" s="1" customFormat="1" ht="10" x14ac:dyDescent="0.2">
      <c r="B154" s="255">
        <v>2001</v>
      </c>
      <c r="C154" s="255"/>
      <c r="D154" s="255"/>
      <c r="E154" s="255"/>
      <c r="F154" s="255"/>
      <c r="G154" s="255"/>
      <c r="H154" s="255"/>
      <c r="I154" s="255"/>
      <c r="J154" s="255"/>
      <c r="K154" s="250">
        <v>316024.90000000002</v>
      </c>
      <c r="L154" s="250"/>
      <c r="M154" s="250"/>
      <c r="N154" s="250"/>
      <c r="O154" s="250"/>
      <c r="P154" s="250"/>
      <c r="Q154" s="250"/>
      <c r="R154" s="250"/>
      <c r="S154" s="250"/>
      <c r="T154" s="233">
        <v>2.0698199707965799E-5</v>
      </c>
      <c r="U154" s="233"/>
      <c r="V154" s="233"/>
      <c r="W154" s="233"/>
      <c r="X154" s="233"/>
      <c r="Y154" s="233"/>
      <c r="Z154" s="233"/>
      <c r="AA154" s="233"/>
      <c r="AB154" s="233"/>
      <c r="AC154" s="233"/>
      <c r="AD154" s="233"/>
      <c r="AE154" s="232">
        <v>25</v>
      </c>
      <c r="AF154" s="232"/>
      <c r="AG154" s="232"/>
      <c r="AH154" s="232"/>
      <c r="AI154" s="233">
        <v>1.09834589108802E-4</v>
      </c>
      <c r="AJ154" s="233"/>
      <c r="AK154" s="233"/>
      <c r="AL154" s="233"/>
      <c r="AM154" s="233"/>
      <c r="AN154" s="233"/>
      <c r="AO154" s="233"/>
      <c r="AP154" s="233"/>
    </row>
    <row r="155" spans="2:42" s="1" customFormat="1" ht="10" x14ac:dyDescent="0.2">
      <c r="B155" s="255">
        <v>2002</v>
      </c>
      <c r="C155" s="255"/>
      <c r="D155" s="255"/>
      <c r="E155" s="255"/>
      <c r="F155" s="255"/>
      <c r="G155" s="255"/>
      <c r="H155" s="255"/>
      <c r="I155" s="255"/>
      <c r="J155" s="255"/>
      <c r="K155" s="250">
        <v>1663179.2</v>
      </c>
      <c r="L155" s="250"/>
      <c r="M155" s="250"/>
      <c r="N155" s="250"/>
      <c r="O155" s="250"/>
      <c r="P155" s="250"/>
      <c r="Q155" s="250"/>
      <c r="R155" s="250"/>
      <c r="S155" s="250"/>
      <c r="T155" s="233">
        <v>1.0893070524422201E-4</v>
      </c>
      <c r="U155" s="233"/>
      <c r="V155" s="233"/>
      <c r="W155" s="233"/>
      <c r="X155" s="233"/>
      <c r="Y155" s="233"/>
      <c r="Z155" s="233"/>
      <c r="AA155" s="233"/>
      <c r="AB155" s="233"/>
      <c r="AC155" s="233"/>
      <c r="AD155" s="233"/>
      <c r="AE155" s="232">
        <v>112</v>
      </c>
      <c r="AF155" s="232"/>
      <c r="AG155" s="232"/>
      <c r="AH155" s="232"/>
      <c r="AI155" s="233">
        <v>4.9205895920743405E-4</v>
      </c>
      <c r="AJ155" s="233"/>
      <c r="AK155" s="233"/>
      <c r="AL155" s="233"/>
      <c r="AM155" s="233"/>
      <c r="AN155" s="233"/>
      <c r="AO155" s="233"/>
      <c r="AP155" s="233"/>
    </row>
    <row r="156" spans="2:42" s="1" customFormat="1" ht="10" x14ac:dyDescent="0.2">
      <c r="B156" s="255">
        <v>2003</v>
      </c>
      <c r="C156" s="255"/>
      <c r="D156" s="255"/>
      <c r="E156" s="255"/>
      <c r="F156" s="255"/>
      <c r="G156" s="255"/>
      <c r="H156" s="255"/>
      <c r="I156" s="255"/>
      <c r="J156" s="255"/>
      <c r="K156" s="250">
        <v>8214387.7000000002</v>
      </c>
      <c r="L156" s="250"/>
      <c r="M156" s="250"/>
      <c r="N156" s="250"/>
      <c r="O156" s="250"/>
      <c r="P156" s="250"/>
      <c r="Q156" s="250"/>
      <c r="R156" s="250"/>
      <c r="S156" s="250"/>
      <c r="T156" s="233">
        <v>5.3800519229104402E-4</v>
      </c>
      <c r="U156" s="233"/>
      <c r="V156" s="233"/>
      <c r="W156" s="233"/>
      <c r="X156" s="233"/>
      <c r="Y156" s="233"/>
      <c r="Z156" s="233"/>
      <c r="AA156" s="233"/>
      <c r="AB156" s="233"/>
      <c r="AC156" s="233"/>
      <c r="AD156" s="233"/>
      <c r="AE156" s="232">
        <v>816</v>
      </c>
      <c r="AF156" s="232"/>
      <c r="AG156" s="232"/>
      <c r="AH156" s="232"/>
      <c r="AI156" s="233">
        <v>3.5850009885112998E-3</v>
      </c>
      <c r="AJ156" s="233"/>
      <c r="AK156" s="233"/>
      <c r="AL156" s="233"/>
      <c r="AM156" s="233"/>
      <c r="AN156" s="233"/>
      <c r="AO156" s="233"/>
      <c r="AP156" s="233"/>
    </row>
    <row r="157" spans="2:42" s="1" customFormat="1" ht="10" x14ac:dyDescent="0.2">
      <c r="B157" s="255">
        <v>2004</v>
      </c>
      <c r="C157" s="255"/>
      <c r="D157" s="255"/>
      <c r="E157" s="255"/>
      <c r="F157" s="255"/>
      <c r="G157" s="255"/>
      <c r="H157" s="255"/>
      <c r="I157" s="255"/>
      <c r="J157" s="255"/>
      <c r="K157" s="250">
        <v>23230526.34</v>
      </c>
      <c r="L157" s="250"/>
      <c r="M157" s="250"/>
      <c r="N157" s="250"/>
      <c r="O157" s="250"/>
      <c r="P157" s="250"/>
      <c r="Q157" s="250"/>
      <c r="R157" s="250"/>
      <c r="S157" s="250"/>
      <c r="T157" s="233">
        <v>1.52149426676974E-3</v>
      </c>
      <c r="U157" s="233"/>
      <c r="V157" s="233"/>
      <c r="W157" s="233"/>
      <c r="X157" s="233"/>
      <c r="Y157" s="233"/>
      <c r="Z157" s="233"/>
      <c r="AA157" s="233"/>
      <c r="AB157" s="233"/>
      <c r="AC157" s="233"/>
      <c r="AD157" s="233"/>
      <c r="AE157" s="232">
        <v>1795</v>
      </c>
      <c r="AF157" s="232"/>
      <c r="AG157" s="232"/>
      <c r="AH157" s="232"/>
      <c r="AI157" s="233">
        <v>7.8861234980119998E-3</v>
      </c>
      <c r="AJ157" s="233"/>
      <c r="AK157" s="233"/>
      <c r="AL157" s="233"/>
      <c r="AM157" s="233"/>
      <c r="AN157" s="233"/>
      <c r="AO157" s="233"/>
      <c r="AP157" s="233"/>
    </row>
    <row r="158" spans="2:42" s="1" customFormat="1" ht="10" x14ac:dyDescent="0.2">
      <c r="B158" s="255">
        <v>2005</v>
      </c>
      <c r="C158" s="255"/>
      <c r="D158" s="255"/>
      <c r="E158" s="255"/>
      <c r="F158" s="255"/>
      <c r="G158" s="255"/>
      <c r="H158" s="255"/>
      <c r="I158" s="255"/>
      <c r="J158" s="255"/>
      <c r="K158" s="250">
        <v>59872527.780000001</v>
      </c>
      <c r="L158" s="250"/>
      <c r="M158" s="250"/>
      <c r="N158" s="250"/>
      <c r="O158" s="250"/>
      <c r="P158" s="250"/>
      <c r="Q158" s="250"/>
      <c r="R158" s="250"/>
      <c r="S158" s="250"/>
      <c r="T158" s="233">
        <v>3.9213794134929604E-3</v>
      </c>
      <c r="U158" s="233"/>
      <c r="V158" s="233"/>
      <c r="W158" s="233"/>
      <c r="X158" s="233"/>
      <c r="Y158" s="233"/>
      <c r="Z158" s="233"/>
      <c r="AA158" s="233"/>
      <c r="AB158" s="233"/>
      <c r="AC158" s="233"/>
      <c r="AD158" s="233"/>
      <c r="AE158" s="232">
        <v>2524</v>
      </c>
      <c r="AF158" s="232"/>
      <c r="AG158" s="232"/>
      <c r="AH158" s="232"/>
      <c r="AI158" s="233">
        <v>1.10889001164247E-2</v>
      </c>
      <c r="AJ158" s="233"/>
      <c r="AK158" s="233"/>
      <c r="AL158" s="233"/>
      <c r="AM158" s="233"/>
      <c r="AN158" s="233"/>
      <c r="AO158" s="233"/>
      <c r="AP158" s="233"/>
    </row>
    <row r="159" spans="2:42" s="1" customFormat="1" ht="10" x14ac:dyDescent="0.2">
      <c r="B159" s="255">
        <v>2006</v>
      </c>
      <c r="C159" s="255"/>
      <c r="D159" s="255"/>
      <c r="E159" s="255"/>
      <c r="F159" s="255"/>
      <c r="G159" s="255"/>
      <c r="H159" s="255"/>
      <c r="I159" s="255"/>
      <c r="J159" s="255"/>
      <c r="K159" s="250">
        <v>20045762.52</v>
      </c>
      <c r="L159" s="250"/>
      <c r="M159" s="250"/>
      <c r="N159" s="250"/>
      <c r="O159" s="250"/>
      <c r="P159" s="250"/>
      <c r="Q159" s="250"/>
      <c r="R159" s="250"/>
      <c r="S159" s="250"/>
      <c r="T159" s="233">
        <v>1.31290666000501E-3</v>
      </c>
      <c r="U159" s="233"/>
      <c r="V159" s="233"/>
      <c r="W159" s="233"/>
      <c r="X159" s="233"/>
      <c r="Y159" s="233"/>
      <c r="Z159" s="233"/>
      <c r="AA159" s="233"/>
      <c r="AB159" s="233"/>
      <c r="AC159" s="233"/>
      <c r="AD159" s="233"/>
      <c r="AE159" s="232">
        <v>706</v>
      </c>
      <c r="AF159" s="232"/>
      <c r="AG159" s="232"/>
      <c r="AH159" s="232"/>
      <c r="AI159" s="233">
        <v>3.1017287964325698E-3</v>
      </c>
      <c r="AJ159" s="233"/>
      <c r="AK159" s="233"/>
      <c r="AL159" s="233"/>
      <c r="AM159" s="233"/>
      <c r="AN159" s="233"/>
      <c r="AO159" s="233"/>
      <c r="AP159" s="233"/>
    </row>
    <row r="160" spans="2:42" s="1" customFormat="1" ht="10" x14ac:dyDescent="0.2">
      <c r="B160" s="255">
        <v>2007</v>
      </c>
      <c r="C160" s="255"/>
      <c r="D160" s="255"/>
      <c r="E160" s="255"/>
      <c r="F160" s="255"/>
      <c r="G160" s="255"/>
      <c r="H160" s="255"/>
      <c r="I160" s="255"/>
      <c r="J160" s="255"/>
      <c r="K160" s="250">
        <v>16140844.779999999</v>
      </c>
      <c r="L160" s="250"/>
      <c r="M160" s="250"/>
      <c r="N160" s="250"/>
      <c r="O160" s="250"/>
      <c r="P160" s="250"/>
      <c r="Q160" s="250"/>
      <c r="R160" s="250"/>
      <c r="S160" s="250"/>
      <c r="T160" s="233">
        <v>1.0571522329782201E-3</v>
      </c>
      <c r="U160" s="233"/>
      <c r="V160" s="233"/>
      <c r="W160" s="233"/>
      <c r="X160" s="233"/>
      <c r="Y160" s="233"/>
      <c r="Z160" s="233"/>
      <c r="AA160" s="233"/>
      <c r="AB160" s="233"/>
      <c r="AC160" s="233"/>
      <c r="AD160" s="233"/>
      <c r="AE160" s="232">
        <v>364</v>
      </c>
      <c r="AF160" s="232"/>
      <c r="AG160" s="232"/>
      <c r="AH160" s="232"/>
      <c r="AI160" s="233">
        <v>1.59919161742416E-3</v>
      </c>
      <c r="AJ160" s="233"/>
      <c r="AK160" s="233"/>
      <c r="AL160" s="233"/>
      <c r="AM160" s="233"/>
      <c r="AN160" s="233"/>
      <c r="AO160" s="233"/>
      <c r="AP160" s="233"/>
    </row>
    <row r="161" spans="2:42" s="1" customFormat="1" ht="10" x14ac:dyDescent="0.2">
      <c r="B161" s="255">
        <v>2008</v>
      </c>
      <c r="C161" s="255"/>
      <c r="D161" s="255"/>
      <c r="E161" s="255"/>
      <c r="F161" s="255"/>
      <c r="G161" s="255"/>
      <c r="H161" s="255"/>
      <c r="I161" s="255"/>
      <c r="J161" s="255"/>
      <c r="K161" s="250">
        <v>17952934.989999998</v>
      </c>
      <c r="L161" s="250"/>
      <c r="M161" s="250"/>
      <c r="N161" s="250"/>
      <c r="O161" s="250"/>
      <c r="P161" s="250"/>
      <c r="Q161" s="250"/>
      <c r="R161" s="250"/>
      <c r="S161" s="250"/>
      <c r="T161" s="233">
        <v>1.1758359349758401E-3</v>
      </c>
      <c r="U161" s="233"/>
      <c r="V161" s="233"/>
      <c r="W161" s="233"/>
      <c r="X161" s="233"/>
      <c r="Y161" s="233"/>
      <c r="Z161" s="233"/>
      <c r="AA161" s="233"/>
      <c r="AB161" s="233"/>
      <c r="AC161" s="233"/>
      <c r="AD161" s="233"/>
      <c r="AE161" s="232">
        <v>616</v>
      </c>
      <c r="AF161" s="232"/>
      <c r="AG161" s="232"/>
      <c r="AH161" s="232"/>
      <c r="AI161" s="233">
        <v>2.7063242756408799E-3</v>
      </c>
      <c r="AJ161" s="233"/>
      <c r="AK161" s="233"/>
      <c r="AL161" s="233"/>
      <c r="AM161" s="233"/>
      <c r="AN161" s="233"/>
      <c r="AO161" s="233"/>
      <c r="AP161" s="233"/>
    </row>
    <row r="162" spans="2:42" s="1" customFormat="1" ht="10" x14ac:dyDescent="0.2">
      <c r="B162" s="255">
        <v>2009</v>
      </c>
      <c r="C162" s="255"/>
      <c r="D162" s="255"/>
      <c r="E162" s="255"/>
      <c r="F162" s="255"/>
      <c r="G162" s="255"/>
      <c r="H162" s="255"/>
      <c r="I162" s="255"/>
      <c r="J162" s="255"/>
      <c r="K162" s="250">
        <v>144887005.5</v>
      </c>
      <c r="L162" s="250"/>
      <c r="M162" s="250"/>
      <c r="N162" s="250"/>
      <c r="O162" s="250"/>
      <c r="P162" s="250"/>
      <c r="Q162" s="250"/>
      <c r="R162" s="250"/>
      <c r="S162" s="250"/>
      <c r="T162" s="233">
        <v>9.4894426829282702E-3</v>
      </c>
      <c r="U162" s="233"/>
      <c r="V162" s="233"/>
      <c r="W162" s="233"/>
      <c r="X162" s="233"/>
      <c r="Y162" s="233"/>
      <c r="Z162" s="233"/>
      <c r="AA162" s="233"/>
      <c r="AB162" s="233"/>
      <c r="AC162" s="233"/>
      <c r="AD162" s="233"/>
      <c r="AE162" s="232">
        <v>3807</v>
      </c>
      <c r="AF162" s="232"/>
      <c r="AG162" s="232"/>
      <c r="AH162" s="232"/>
      <c r="AI162" s="233">
        <v>1.6725611229488398E-2</v>
      </c>
      <c r="AJ162" s="233"/>
      <c r="AK162" s="233"/>
      <c r="AL162" s="233"/>
      <c r="AM162" s="233"/>
      <c r="AN162" s="233"/>
      <c r="AO162" s="233"/>
      <c r="AP162" s="233"/>
    </row>
    <row r="163" spans="2:42" s="1" customFormat="1" ht="10" x14ac:dyDescent="0.2">
      <c r="B163" s="255">
        <v>2010</v>
      </c>
      <c r="C163" s="255"/>
      <c r="D163" s="255"/>
      <c r="E163" s="255"/>
      <c r="F163" s="255"/>
      <c r="G163" s="255"/>
      <c r="H163" s="255"/>
      <c r="I163" s="255"/>
      <c r="J163" s="255"/>
      <c r="K163" s="250">
        <v>254480413.25999901</v>
      </c>
      <c r="L163" s="250"/>
      <c r="M163" s="250"/>
      <c r="N163" s="250"/>
      <c r="O163" s="250"/>
      <c r="P163" s="250"/>
      <c r="Q163" s="250"/>
      <c r="R163" s="250"/>
      <c r="S163" s="250"/>
      <c r="T163" s="233">
        <v>1.66673145547112E-2</v>
      </c>
      <c r="U163" s="233"/>
      <c r="V163" s="233"/>
      <c r="W163" s="233"/>
      <c r="X163" s="233"/>
      <c r="Y163" s="233"/>
      <c r="Z163" s="233"/>
      <c r="AA163" s="233"/>
      <c r="AB163" s="233"/>
      <c r="AC163" s="233"/>
      <c r="AD163" s="233"/>
      <c r="AE163" s="232">
        <v>6523</v>
      </c>
      <c r="AF163" s="232"/>
      <c r="AG163" s="232"/>
      <c r="AH163" s="232"/>
      <c r="AI163" s="233">
        <v>2.86580409902687E-2</v>
      </c>
      <c r="AJ163" s="233"/>
      <c r="AK163" s="233"/>
      <c r="AL163" s="233"/>
      <c r="AM163" s="233"/>
      <c r="AN163" s="233"/>
      <c r="AO163" s="233"/>
      <c r="AP163" s="233"/>
    </row>
    <row r="164" spans="2:42" s="1" customFormat="1" ht="10" x14ac:dyDescent="0.2">
      <c r="B164" s="255">
        <v>2011</v>
      </c>
      <c r="C164" s="255"/>
      <c r="D164" s="255"/>
      <c r="E164" s="255"/>
      <c r="F164" s="255"/>
      <c r="G164" s="255"/>
      <c r="H164" s="255"/>
      <c r="I164" s="255"/>
      <c r="J164" s="255"/>
      <c r="K164" s="250">
        <v>152505288.36000001</v>
      </c>
      <c r="L164" s="250"/>
      <c r="M164" s="250"/>
      <c r="N164" s="250"/>
      <c r="O164" s="250"/>
      <c r="P164" s="250"/>
      <c r="Q164" s="250"/>
      <c r="R164" s="250"/>
      <c r="S164" s="250"/>
      <c r="T164" s="233">
        <v>9.9884057078925993E-3</v>
      </c>
      <c r="U164" s="233"/>
      <c r="V164" s="233"/>
      <c r="W164" s="233"/>
      <c r="X164" s="233"/>
      <c r="Y164" s="233"/>
      <c r="Z164" s="233"/>
      <c r="AA164" s="233"/>
      <c r="AB164" s="233"/>
      <c r="AC164" s="233"/>
      <c r="AD164" s="233"/>
      <c r="AE164" s="232">
        <v>5499</v>
      </c>
      <c r="AF164" s="232"/>
      <c r="AG164" s="232"/>
      <c r="AH164" s="232"/>
      <c r="AI164" s="233">
        <v>2.41592162203721E-2</v>
      </c>
      <c r="AJ164" s="233"/>
      <c r="AK164" s="233"/>
      <c r="AL164" s="233"/>
      <c r="AM164" s="233"/>
      <c r="AN164" s="233"/>
      <c r="AO164" s="233"/>
      <c r="AP164" s="233"/>
    </row>
    <row r="165" spans="2:42" s="1" customFormat="1" ht="10" x14ac:dyDescent="0.2">
      <c r="B165" s="255">
        <v>2012</v>
      </c>
      <c r="C165" s="255"/>
      <c r="D165" s="255"/>
      <c r="E165" s="255"/>
      <c r="F165" s="255"/>
      <c r="G165" s="255"/>
      <c r="H165" s="255"/>
      <c r="I165" s="255"/>
      <c r="J165" s="255"/>
      <c r="K165" s="250">
        <v>43627830.619999997</v>
      </c>
      <c r="L165" s="250"/>
      <c r="M165" s="250"/>
      <c r="N165" s="250"/>
      <c r="O165" s="250"/>
      <c r="P165" s="250"/>
      <c r="Q165" s="250"/>
      <c r="R165" s="250"/>
      <c r="S165" s="250"/>
      <c r="T165" s="233">
        <v>2.85742531996075E-3</v>
      </c>
      <c r="U165" s="233"/>
      <c r="V165" s="233"/>
      <c r="W165" s="233"/>
      <c r="X165" s="233"/>
      <c r="Y165" s="233"/>
      <c r="Z165" s="233"/>
      <c r="AA165" s="233"/>
      <c r="AB165" s="233"/>
      <c r="AC165" s="233"/>
      <c r="AD165" s="233"/>
      <c r="AE165" s="232">
        <v>1425</v>
      </c>
      <c r="AF165" s="232"/>
      <c r="AG165" s="232"/>
      <c r="AH165" s="232"/>
      <c r="AI165" s="233">
        <v>6.2605715792017199E-3</v>
      </c>
      <c r="AJ165" s="233"/>
      <c r="AK165" s="233"/>
      <c r="AL165" s="233"/>
      <c r="AM165" s="233"/>
      <c r="AN165" s="233"/>
      <c r="AO165" s="233"/>
      <c r="AP165" s="233"/>
    </row>
    <row r="166" spans="2:42" s="1" customFormat="1" ht="10" x14ac:dyDescent="0.2">
      <c r="B166" s="255">
        <v>2013</v>
      </c>
      <c r="C166" s="255"/>
      <c r="D166" s="255"/>
      <c r="E166" s="255"/>
      <c r="F166" s="255"/>
      <c r="G166" s="255"/>
      <c r="H166" s="255"/>
      <c r="I166" s="255"/>
      <c r="J166" s="255"/>
      <c r="K166" s="250">
        <v>74497859.199999794</v>
      </c>
      <c r="L166" s="250"/>
      <c r="M166" s="250"/>
      <c r="N166" s="250"/>
      <c r="O166" s="250"/>
      <c r="P166" s="250"/>
      <c r="Q166" s="250"/>
      <c r="R166" s="250"/>
      <c r="S166" s="250"/>
      <c r="T166" s="233">
        <v>4.8792723849845803E-3</v>
      </c>
      <c r="U166" s="233"/>
      <c r="V166" s="233"/>
      <c r="W166" s="233"/>
      <c r="X166" s="233"/>
      <c r="Y166" s="233"/>
      <c r="Z166" s="233"/>
      <c r="AA166" s="233"/>
      <c r="AB166" s="233"/>
      <c r="AC166" s="233"/>
      <c r="AD166" s="233"/>
      <c r="AE166" s="232">
        <v>2210</v>
      </c>
      <c r="AF166" s="232"/>
      <c r="AG166" s="232"/>
      <c r="AH166" s="232"/>
      <c r="AI166" s="233">
        <v>9.7093776772181097E-3</v>
      </c>
      <c r="AJ166" s="233"/>
      <c r="AK166" s="233"/>
      <c r="AL166" s="233"/>
      <c r="AM166" s="233"/>
      <c r="AN166" s="233"/>
      <c r="AO166" s="233"/>
      <c r="AP166" s="233"/>
    </row>
    <row r="167" spans="2:42" s="1" customFormat="1" ht="10" x14ac:dyDescent="0.2">
      <c r="B167" s="255">
        <v>2014</v>
      </c>
      <c r="C167" s="255"/>
      <c r="D167" s="255"/>
      <c r="E167" s="255"/>
      <c r="F167" s="255"/>
      <c r="G167" s="255"/>
      <c r="H167" s="255"/>
      <c r="I167" s="255"/>
      <c r="J167" s="255"/>
      <c r="K167" s="250">
        <v>194725556.11000001</v>
      </c>
      <c r="L167" s="250"/>
      <c r="M167" s="250"/>
      <c r="N167" s="250"/>
      <c r="O167" s="250"/>
      <c r="P167" s="250"/>
      <c r="Q167" s="250"/>
      <c r="R167" s="250"/>
      <c r="S167" s="250"/>
      <c r="T167" s="233">
        <v>1.27536420345659E-2</v>
      </c>
      <c r="U167" s="233"/>
      <c r="V167" s="233"/>
      <c r="W167" s="233"/>
      <c r="X167" s="233"/>
      <c r="Y167" s="233"/>
      <c r="Z167" s="233"/>
      <c r="AA167" s="233"/>
      <c r="AB167" s="233"/>
      <c r="AC167" s="233"/>
      <c r="AD167" s="233"/>
      <c r="AE167" s="232">
        <v>4962</v>
      </c>
      <c r="AF167" s="232"/>
      <c r="AG167" s="232"/>
      <c r="AH167" s="232"/>
      <c r="AI167" s="233">
        <v>2.1799969246315099E-2</v>
      </c>
      <c r="AJ167" s="233"/>
      <c r="AK167" s="233"/>
      <c r="AL167" s="233"/>
      <c r="AM167" s="233"/>
      <c r="AN167" s="233"/>
      <c r="AO167" s="233"/>
      <c r="AP167" s="233"/>
    </row>
    <row r="168" spans="2:42" s="1" customFormat="1" ht="10" x14ac:dyDescent="0.2">
      <c r="B168" s="255">
        <v>2015</v>
      </c>
      <c r="C168" s="255"/>
      <c r="D168" s="255"/>
      <c r="E168" s="255"/>
      <c r="F168" s="255"/>
      <c r="G168" s="255"/>
      <c r="H168" s="255"/>
      <c r="I168" s="255"/>
      <c r="J168" s="255"/>
      <c r="K168" s="250">
        <v>787513376.780002</v>
      </c>
      <c r="L168" s="250"/>
      <c r="M168" s="250"/>
      <c r="N168" s="250"/>
      <c r="O168" s="250"/>
      <c r="P168" s="250"/>
      <c r="Q168" s="250"/>
      <c r="R168" s="250"/>
      <c r="S168" s="250"/>
      <c r="T168" s="233">
        <v>5.1578559617571303E-2</v>
      </c>
      <c r="U168" s="233"/>
      <c r="V168" s="233"/>
      <c r="W168" s="233"/>
      <c r="X168" s="233"/>
      <c r="Y168" s="233"/>
      <c r="Z168" s="233"/>
      <c r="AA168" s="233"/>
      <c r="AB168" s="233"/>
      <c r="AC168" s="233"/>
      <c r="AD168" s="233"/>
      <c r="AE168" s="232">
        <v>17953</v>
      </c>
      <c r="AF168" s="232"/>
      <c r="AG168" s="232"/>
      <c r="AH168" s="232"/>
      <c r="AI168" s="233">
        <v>7.8874415130813003E-2</v>
      </c>
      <c r="AJ168" s="233"/>
      <c r="AK168" s="233"/>
      <c r="AL168" s="233"/>
      <c r="AM168" s="233"/>
      <c r="AN168" s="233"/>
      <c r="AO168" s="233"/>
      <c r="AP168" s="233"/>
    </row>
    <row r="169" spans="2:42" s="1" customFormat="1" ht="10" x14ac:dyDescent="0.2">
      <c r="B169" s="255">
        <v>2016</v>
      </c>
      <c r="C169" s="255"/>
      <c r="D169" s="255"/>
      <c r="E169" s="255"/>
      <c r="F169" s="255"/>
      <c r="G169" s="255"/>
      <c r="H169" s="255"/>
      <c r="I169" s="255"/>
      <c r="J169" s="255"/>
      <c r="K169" s="250">
        <v>1655914882.1399901</v>
      </c>
      <c r="L169" s="250"/>
      <c r="M169" s="250"/>
      <c r="N169" s="250"/>
      <c r="O169" s="250"/>
      <c r="P169" s="250"/>
      <c r="Q169" s="250"/>
      <c r="R169" s="250"/>
      <c r="S169" s="250"/>
      <c r="T169" s="233">
        <v>0.108454925323689</v>
      </c>
      <c r="U169" s="233"/>
      <c r="V169" s="233"/>
      <c r="W169" s="233"/>
      <c r="X169" s="233"/>
      <c r="Y169" s="233"/>
      <c r="Z169" s="233"/>
      <c r="AA169" s="233"/>
      <c r="AB169" s="233"/>
      <c r="AC169" s="233"/>
      <c r="AD169" s="233"/>
      <c r="AE169" s="232">
        <v>32452</v>
      </c>
      <c r="AF169" s="232"/>
      <c r="AG169" s="232"/>
      <c r="AH169" s="232"/>
      <c r="AI169" s="233">
        <v>0.14257408343035399</v>
      </c>
      <c r="AJ169" s="233"/>
      <c r="AK169" s="233"/>
      <c r="AL169" s="233"/>
      <c r="AM169" s="233"/>
      <c r="AN169" s="233"/>
      <c r="AO169" s="233"/>
      <c r="AP169" s="233"/>
    </row>
    <row r="170" spans="2:42" s="1" customFormat="1" ht="10" x14ac:dyDescent="0.2">
      <c r="B170" s="255">
        <v>2017</v>
      </c>
      <c r="C170" s="255"/>
      <c r="D170" s="255"/>
      <c r="E170" s="255"/>
      <c r="F170" s="255"/>
      <c r="G170" s="255"/>
      <c r="H170" s="255"/>
      <c r="I170" s="255"/>
      <c r="J170" s="255"/>
      <c r="K170" s="250">
        <v>1213335338.5999999</v>
      </c>
      <c r="L170" s="250"/>
      <c r="M170" s="250"/>
      <c r="N170" s="250"/>
      <c r="O170" s="250"/>
      <c r="P170" s="250"/>
      <c r="Q170" s="250"/>
      <c r="R170" s="250"/>
      <c r="S170" s="250"/>
      <c r="T170" s="233">
        <v>7.9467969615922701E-2</v>
      </c>
      <c r="U170" s="233"/>
      <c r="V170" s="233"/>
      <c r="W170" s="233"/>
      <c r="X170" s="233"/>
      <c r="Y170" s="233"/>
      <c r="Z170" s="233"/>
      <c r="AA170" s="233"/>
      <c r="AB170" s="233"/>
      <c r="AC170" s="233"/>
      <c r="AD170" s="233"/>
      <c r="AE170" s="232">
        <v>19298</v>
      </c>
      <c r="AF170" s="232"/>
      <c r="AG170" s="232"/>
      <c r="AH170" s="232"/>
      <c r="AI170" s="233">
        <v>8.4783516024866598E-2</v>
      </c>
      <c r="AJ170" s="233"/>
      <c r="AK170" s="233"/>
      <c r="AL170" s="233"/>
      <c r="AM170" s="233"/>
      <c r="AN170" s="233"/>
      <c r="AO170" s="233"/>
      <c r="AP170" s="233"/>
    </row>
    <row r="171" spans="2:42" s="1" customFormat="1" ht="10" x14ac:dyDescent="0.2">
      <c r="B171" s="255">
        <v>2018</v>
      </c>
      <c r="C171" s="255"/>
      <c r="D171" s="255"/>
      <c r="E171" s="255"/>
      <c r="F171" s="255"/>
      <c r="G171" s="255"/>
      <c r="H171" s="255"/>
      <c r="I171" s="255"/>
      <c r="J171" s="255"/>
      <c r="K171" s="250">
        <v>2008415937.6499901</v>
      </c>
      <c r="L171" s="250"/>
      <c r="M171" s="250"/>
      <c r="N171" s="250"/>
      <c r="O171" s="250"/>
      <c r="P171" s="250"/>
      <c r="Q171" s="250"/>
      <c r="R171" s="250"/>
      <c r="S171" s="250"/>
      <c r="T171" s="233">
        <v>0.13154214802106101</v>
      </c>
      <c r="U171" s="233"/>
      <c r="V171" s="233"/>
      <c r="W171" s="233"/>
      <c r="X171" s="233"/>
      <c r="Y171" s="233"/>
      <c r="Z171" s="233"/>
      <c r="AA171" s="233"/>
      <c r="AB171" s="233"/>
      <c r="AC171" s="233"/>
      <c r="AD171" s="233"/>
      <c r="AE171" s="232">
        <v>28719</v>
      </c>
      <c r="AF171" s="232"/>
      <c r="AG171" s="232"/>
      <c r="AH171" s="232"/>
      <c r="AI171" s="233">
        <v>0.12617358258462799</v>
      </c>
      <c r="AJ171" s="233"/>
      <c r="AK171" s="233"/>
      <c r="AL171" s="233"/>
      <c r="AM171" s="233"/>
      <c r="AN171" s="233"/>
      <c r="AO171" s="233"/>
      <c r="AP171" s="233"/>
    </row>
    <row r="172" spans="2:42" s="1" customFormat="1" ht="10" x14ac:dyDescent="0.2">
      <c r="B172" s="255">
        <v>2019</v>
      </c>
      <c r="C172" s="255"/>
      <c r="D172" s="255"/>
      <c r="E172" s="255"/>
      <c r="F172" s="255"/>
      <c r="G172" s="255"/>
      <c r="H172" s="255"/>
      <c r="I172" s="255"/>
      <c r="J172" s="255"/>
      <c r="K172" s="250">
        <v>4127619746.1799798</v>
      </c>
      <c r="L172" s="250"/>
      <c r="M172" s="250"/>
      <c r="N172" s="250"/>
      <c r="O172" s="250"/>
      <c r="P172" s="250"/>
      <c r="Q172" s="250"/>
      <c r="R172" s="250"/>
      <c r="S172" s="250"/>
      <c r="T172" s="233">
        <v>0.27034039983867197</v>
      </c>
      <c r="U172" s="233"/>
      <c r="V172" s="233"/>
      <c r="W172" s="233"/>
      <c r="X172" s="233"/>
      <c r="Y172" s="233"/>
      <c r="Z172" s="233"/>
      <c r="AA172" s="233"/>
      <c r="AB172" s="233"/>
      <c r="AC172" s="233"/>
      <c r="AD172" s="233"/>
      <c r="AE172" s="232">
        <v>51071</v>
      </c>
      <c r="AF172" s="232"/>
      <c r="AG172" s="232"/>
      <c r="AH172" s="232"/>
      <c r="AI172" s="233">
        <v>0.22437449201502499</v>
      </c>
      <c r="AJ172" s="233"/>
      <c r="AK172" s="233"/>
      <c r="AL172" s="233"/>
      <c r="AM172" s="233"/>
      <c r="AN172" s="233"/>
      <c r="AO172" s="233"/>
      <c r="AP172" s="233"/>
    </row>
    <row r="173" spans="2:42" s="1" customFormat="1" ht="10" x14ac:dyDescent="0.2">
      <c r="B173" s="255">
        <v>2020</v>
      </c>
      <c r="C173" s="255"/>
      <c r="D173" s="255"/>
      <c r="E173" s="255"/>
      <c r="F173" s="255"/>
      <c r="G173" s="255"/>
      <c r="H173" s="255"/>
      <c r="I173" s="255"/>
      <c r="J173" s="255"/>
      <c r="K173" s="250">
        <v>2593601718.9600201</v>
      </c>
      <c r="L173" s="250"/>
      <c r="M173" s="250"/>
      <c r="N173" s="250"/>
      <c r="O173" s="250"/>
      <c r="P173" s="250"/>
      <c r="Q173" s="250"/>
      <c r="R173" s="250"/>
      <c r="S173" s="250"/>
      <c r="T173" s="233">
        <v>0.169869166454788</v>
      </c>
      <c r="U173" s="233"/>
      <c r="V173" s="233"/>
      <c r="W173" s="233"/>
      <c r="X173" s="233"/>
      <c r="Y173" s="233"/>
      <c r="Z173" s="233"/>
      <c r="AA173" s="233"/>
      <c r="AB173" s="233"/>
      <c r="AC173" s="233"/>
      <c r="AD173" s="233"/>
      <c r="AE173" s="232">
        <v>28659</v>
      </c>
      <c r="AF173" s="232"/>
      <c r="AG173" s="232"/>
      <c r="AH173" s="232"/>
      <c r="AI173" s="233">
        <v>0.125909979570766</v>
      </c>
      <c r="AJ173" s="233"/>
      <c r="AK173" s="233"/>
      <c r="AL173" s="233"/>
      <c r="AM173" s="233"/>
      <c r="AN173" s="233"/>
      <c r="AO173" s="233"/>
      <c r="AP173" s="233"/>
    </row>
    <row r="174" spans="2:42" s="1" customFormat="1" ht="10" x14ac:dyDescent="0.2">
      <c r="B174" s="255">
        <v>2021</v>
      </c>
      <c r="C174" s="255"/>
      <c r="D174" s="255"/>
      <c r="E174" s="255"/>
      <c r="F174" s="255"/>
      <c r="G174" s="255"/>
      <c r="H174" s="255"/>
      <c r="I174" s="255"/>
      <c r="J174" s="255"/>
      <c r="K174" s="250">
        <v>1560575269.3399899</v>
      </c>
      <c r="L174" s="250"/>
      <c r="M174" s="250"/>
      <c r="N174" s="250"/>
      <c r="O174" s="250"/>
      <c r="P174" s="250"/>
      <c r="Q174" s="250"/>
      <c r="R174" s="250"/>
      <c r="S174" s="250"/>
      <c r="T174" s="233">
        <v>0.102210612467915</v>
      </c>
      <c r="U174" s="233"/>
      <c r="V174" s="233"/>
      <c r="W174" s="233"/>
      <c r="X174" s="233"/>
      <c r="Y174" s="233"/>
      <c r="Z174" s="233"/>
      <c r="AA174" s="233"/>
      <c r="AB174" s="233"/>
      <c r="AC174" s="233"/>
      <c r="AD174" s="233"/>
      <c r="AE174" s="232">
        <v>15079</v>
      </c>
      <c r="AF174" s="232"/>
      <c r="AG174" s="232"/>
      <c r="AH174" s="232"/>
      <c r="AI174" s="233">
        <v>6.6247830766865107E-2</v>
      </c>
      <c r="AJ174" s="233"/>
      <c r="AK174" s="233"/>
      <c r="AL174" s="233"/>
      <c r="AM174" s="233"/>
      <c r="AN174" s="233"/>
      <c r="AO174" s="233"/>
      <c r="AP174" s="233"/>
    </row>
    <row r="175" spans="2:42" s="1" customFormat="1" ht="10" x14ac:dyDescent="0.2">
      <c r="B175" s="255">
        <v>2022</v>
      </c>
      <c r="C175" s="255"/>
      <c r="D175" s="255"/>
      <c r="E175" s="255"/>
      <c r="F175" s="255"/>
      <c r="G175" s="255"/>
      <c r="H175" s="255"/>
      <c r="I175" s="255"/>
      <c r="J175" s="255"/>
      <c r="K175" s="250">
        <v>307213352.75999999</v>
      </c>
      <c r="L175" s="250"/>
      <c r="M175" s="250"/>
      <c r="N175" s="250"/>
      <c r="O175" s="250"/>
      <c r="P175" s="250"/>
      <c r="Q175" s="250"/>
      <c r="R175" s="250"/>
      <c r="S175" s="250"/>
      <c r="T175" s="233">
        <v>2.01210832702747E-2</v>
      </c>
      <c r="U175" s="233"/>
      <c r="V175" s="233"/>
      <c r="W175" s="233"/>
      <c r="X175" s="233"/>
      <c r="Y175" s="233"/>
      <c r="Z175" s="233"/>
      <c r="AA175" s="233"/>
      <c r="AB175" s="233"/>
      <c r="AC175" s="233"/>
      <c r="AD175" s="233"/>
      <c r="AE175" s="232">
        <v>2823</v>
      </c>
      <c r="AF175" s="232"/>
      <c r="AG175" s="232"/>
      <c r="AH175" s="232"/>
      <c r="AI175" s="233">
        <v>1.2402521802165899E-2</v>
      </c>
      <c r="AJ175" s="233"/>
      <c r="AK175" s="233"/>
      <c r="AL175" s="233"/>
      <c r="AM175" s="233"/>
      <c r="AN175" s="233"/>
      <c r="AO175" s="233"/>
      <c r="AP175" s="233"/>
    </row>
    <row r="176" spans="2:42" s="1" customFormat="1" ht="10.5" x14ac:dyDescent="0.2">
      <c r="B176" s="252"/>
      <c r="C176" s="252"/>
      <c r="D176" s="252"/>
      <c r="E176" s="252"/>
      <c r="F176" s="252"/>
      <c r="G176" s="252"/>
      <c r="H176" s="252"/>
      <c r="I176" s="252"/>
      <c r="J176" s="252"/>
      <c r="K176" s="251">
        <v>15268231269.33</v>
      </c>
      <c r="L176" s="251"/>
      <c r="M176" s="251"/>
      <c r="N176" s="251"/>
      <c r="O176" s="251"/>
      <c r="P176" s="251"/>
      <c r="Q176" s="251"/>
      <c r="R176" s="251"/>
      <c r="S176" s="251"/>
      <c r="T176" s="249">
        <v>1</v>
      </c>
      <c r="U176" s="249"/>
      <c r="V176" s="249"/>
      <c r="W176" s="249"/>
      <c r="X176" s="249"/>
      <c r="Y176" s="249"/>
      <c r="Z176" s="249"/>
      <c r="AA176" s="249"/>
      <c r="AB176" s="249"/>
      <c r="AC176" s="249"/>
      <c r="AD176" s="249"/>
      <c r="AE176" s="248">
        <v>227615</v>
      </c>
      <c r="AF176" s="248"/>
      <c r="AG176" s="248"/>
      <c r="AH176" s="248"/>
      <c r="AI176" s="249">
        <v>1</v>
      </c>
      <c r="AJ176" s="249"/>
      <c r="AK176" s="249"/>
      <c r="AL176" s="249"/>
      <c r="AM176" s="249"/>
      <c r="AN176" s="249"/>
      <c r="AO176" s="249"/>
      <c r="AP176" s="249"/>
    </row>
    <row r="177" spans="2:44" s="1" customFormat="1" ht="8" x14ac:dyDescent="0.2"/>
    <row r="178" spans="2:44" s="1" customFormat="1" ht="13" x14ac:dyDescent="0.2">
      <c r="B178" s="229" t="s">
        <v>1206</v>
      </c>
      <c r="C178" s="229"/>
      <c r="D178" s="229"/>
      <c r="E178" s="229"/>
      <c r="F178" s="229"/>
      <c r="G178" s="229"/>
      <c r="H178" s="229"/>
      <c r="I178" s="229"/>
      <c r="J178" s="229"/>
      <c r="K178" s="229"/>
      <c r="L178" s="229"/>
      <c r="M178" s="229"/>
      <c r="N178" s="229"/>
      <c r="O178" s="229"/>
      <c r="P178" s="229"/>
      <c r="Q178" s="229"/>
      <c r="R178" s="229"/>
      <c r="S178" s="229"/>
      <c r="T178" s="229"/>
      <c r="U178" s="229"/>
      <c r="V178" s="229"/>
      <c r="W178" s="229"/>
      <c r="X178" s="229"/>
      <c r="Y178" s="229"/>
      <c r="Z178" s="229"/>
      <c r="AA178" s="229"/>
      <c r="AB178" s="229"/>
      <c r="AC178" s="229"/>
      <c r="AD178" s="229"/>
      <c r="AE178" s="229"/>
      <c r="AF178" s="229"/>
      <c r="AG178" s="229"/>
      <c r="AH178" s="229"/>
      <c r="AI178" s="229"/>
      <c r="AJ178" s="229"/>
      <c r="AK178" s="229"/>
      <c r="AL178" s="229"/>
      <c r="AM178" s="229"/>
      <c r="AN178" s="229"/>
      <c r="AO178" s="229"/>
      <c r="AP178" s="229"/>
      <c r="AQ178" s="229"/>
      <c r="AR178" s="229"/>
    </row>
    <row r="179" spans="2:44" s="1" customFormat="1" ht="8" x14ac:dyDescent="0.2"/>
    <row r="180" spans="2:44" s="1" customFormat="1" ht="10.5" x14ac:dyDescent="0.2">
      <c r="B180" s="227" t="s">
        <v>1120</v>
      </c>
      <c r="C180" s="227"/>
      <c r="D180" s="227"/>
      <c r="E180" s="227"/>
      <c r="F180" s="227"/>
      <c r="G180" s="227"/>
      <c r="H180" s="227"/>
      <c r="I180" s="227"/>
      <c r="J180" s="227" t="s">
        <v>1074</v>
      </c>
      <c r="K180" s="227"/>
      <c r="L180" s="227"/>
      <c r="M180" s="227"/>
      <c r="N180" s="227"/>
      <c r="O180" s="227"/>
      <c r="P180" s="227"/>
      <c r="Q180" s="227"/>
      <c r="R180" s="227"/>
      <c r="S180" s="227"/>
      <c r="T180" s="227"/>
      <c r="U180" s="227" t="s">
        <v>1075</v>
      </c>
      <c r="V180" s="227"/>
      <c r="W180" s="227"/>
      <c r="X180" s="227"/>
      <c r="Y180" s="227"/>
      <c r="Z180" s="227"/>
      <c r="AA180" s="227"/>
      <c r="AB180" s="227"/>
      <c r="AC180" s="227"/>
      <c r="AD180" s="227"/>
      <c r="AE180" s="227" t="s">
        <v>1121</v>
      </c>
      <c r="AF180" s="227"/>
      <c r="AG180" s="227"/>
      <c r="AH180" s="227"/>
      <c r="AI180" s="227"/>
      <c r="AJ180" s="227" t="s">
        <v>1075</v>
      </c>
      <c r="AK180" s="227"/>
      <c r="AL180" s="227"/>
      <c r="AM180" s="227"/>
      <c r="AN180" s="227"/>
      <c r="AO180" s="227"/>
      <c r="AP180" s="227"/>
    </row>
    <row r="181" spans="2:44" s="1" customFormat="1" ht="10" x14ac:dyDescent="0.2">
      <c r="B181" s="231" t="s">
        <v>1122</v>
      </c>
      <c r="C181" s="231"/>
      <c r="D181" s="231"/>
      <c r="E181" s="231"/>
      <c r="F181" s="231"/>
      <c r="G181" s="231"/>
      <c r="H181" s="231"/>
      <c r="I181" s="231"/>
      <c r="J181" s="250">
        <v>2240110103.8099799</v>
      </c>
      <c r="K181" s="250"/>
      <c r="L181" s="250"/>
      <c r="M181" s="250"/>
      <c r="N181" s="250"/>
      <c r="O181" s="250"/>
      <c r="P181" s="250"/>
      <c r="Q181" s="250"/>
      <c r="R181" s="250"/>
      <c r="S181" s="250"/>
      <c r="T181" s="250"/>
      <c r="U181" s="233">
        <v>0.14671706658712999</v>
      </c>
      <c r="V181" s="233"/>
      <c r="W181" s="233"/>
      <c r="X181" s="233"/>
      <c r="Y181" s="233"/>
      <c r="Z181" s="233"/>
      <c r="AA181" s="233"/>
      <c r="AB181" s="233"/>
      <c r="AC181" s="233"/>
      <c r="AD181" s="233"/>
      <c r="AE181" s="232">
        <v>46804</v>
      </c>
      <c r="AF181" s="232"/>
      <c r="AG181" s="232"/>
      <c r="AH181" s="232"/>
      <c r="AI181" s="232"/>
      <c r="AJ181" s="233">
        <v>0.44019336756766902</v>
      </c>
      <c r="AK181" s="233"/>
      <c r="AL181" s="233"/>
      <c r="AM181" s="233"/>
      <c r="AN181" s="233"/>
      <c r="AO181" s="233"/>
      <c r="AP181" s="233"/>
    </row>
    <row r="182" spans="2:44" s="1" customFormat="1" ht="10" x14ac:dyDescent="0.2">
      <c r="B182" s="231" t="s">
        <v>1123</v>
      </c>
      <c r="C182" s="231"/>
      <c r="D182" s="231"/>
      <c r="E182" s="231"/>
      <c r="F182" s="231"/>
      <c r="G182" s="231"/>
      <c r="H182" s="231"/>
      <c r="I182" s="231"/>
      <c r="J182" s="250">
        <v>4977259801.6199598</v>
      </c>
      <c r="K182" s="250"/>
      <c r="L182" s="250"/>
      <c r="M182" s="250"/>
      <c r="N182" s="250"/>
      <c r="O182" s="250"/>
      <c r="P182" s="250"/>
      <c r="Q182" s="250"/>
      <c r="R182" s="250"/>
      <c r="S182" s="250"/>
      <c r="T182" s="250"/>
      <c r="U182" s="233">
        <v>0.325987975543574</v>
      </c>
      <c r="V182" s="233"/>
      <c r="W182" s="233"/>
      <c r="X182" s="233"/>
      <c r="Y182" s="233"/>
      <c r="Z182" s="233"/>
      <c r="AA182" s="233"/>
      <c r="AB182" s="233"/>
      <c r="AC182" s="233"/>
      <c r="AD182" s="233"/>
      <c r="AE182" s="232">
        <v>34065</v>
      </c>
      <c r="AF182" s="232"/>
      <c r="AG182" s="232"/>
      <c r="AH182" s="232"/>
      <c r="AI182" s="232"/>
      <c r="AJ182" s="233">
        <v>0.32038259691891002</v>
      </c>
      <c r="AK182" s="233"/>
      <c r="AL182" s="233"/>
      <c r="AM182" s="233"/>
      <c r="AN182" s="233"/>
      <c r="AO182" s="233"/>
      <c r="AP182" s="233"/>
    </row>
    <row r="183" spans="2:44" s="1" customFormat="1" ht="10" x14ac:dyDescent="0.2">
      <c r="B183" s="231" t="s">
        <v>1124</v>
      </c>
      <c r="C183" s="231"/>
      <c r="D183" s="231"/>
      <c r="E183" s="231"/>
      <c r="F183" s="231"/>
      <c r="G183" s="231"/>
      <c r="H183" s="231"/>
      <c r="I183" s="231"/>
      <c r="J183" s="250">
        <v>4043378178.9299998</v>
      </c>
      <c r="K183" s="250"/>
      <c r="L183" s="250"/>
      <c r="M183" s="250"/>
      <c r="N183" s="250"/>
      <c r="O183" s="250"/>
      <c r="P183" s="250"/>
      <c r="Q183" s="250"/>
      <c r="R183" s="250"/>
      <c r="S183" s="250"/>
      <c r="T183" s="250"/>
      <c r="U183" s="233">
        <v>0.26482295870459699</v>
      </c>
      <c r="V183" s="233"/>
      <c r="W183" s="233"/>
      <c r="X183" s="233"/>
      <c r="Y183" s="233"/>
      <c r="Z183" s="233"/>
      <c r="AA183" s="233"/>
      <c r="AB183" s="233"/>
      <c r="AC183" s="233"/>
      <c r="AD183" s="233"/>
      <c r="AE183" s="232">
        <v>16676</v>
      </c>
      <c r="AF183" s="232"/>
      <c r="AG183" s="232"/>
      <c r="AH183" s="232"/>
      <c r="AI183" s="232"/>
      <c r="AJ183" s="233">
        <v>0.156838402648459</v>
      </c>
      <c r="AK183" s="233"/>
      <c r="AL183" s="233"/>
      <c r="AM183" s="233"/>
      <c r="AN183" s="233"/>
      <c r="AO183" s="233"/>
      <c r="AP183" s="233"/>
    </row>
    <row r="184" spans="2:44" s="1" customFormat="1" ht="10" x14ac:dyDescent="0.2">
      <c r="B184" s="231" t="s">
        <v>1125</v>
      </c>
      <c r="C184" s="231"/>
      <c r="D184" s="231"/>
      <c r="E184" s="231"/>
      <c r="F184" s="231"/>
      <c r="G184" s="231"/>
      <c r="H184" s="231"/>
      <c r="I184" s="231"/>
      <c r="J184" s="250">
        <v>1777407640.74</v>
      </c>
      <c r="K184" s="250"/>
      <c r="L184" s="250"/>
      <c r="M184" s="250"/>
      <c r="N184" s="250"/>
      <c r="O184" s="250"/>
      <c r="P184" s="250"/>
      <c r="Q184" s="250"/>
      <c r="R184" s="250"/>
      <c r="S184" s="250"/>
      <c r="T184" s="250"/>
      <c r="U184" s="233">
        <v>0.116412150784641</v>
      </c>
      <c r="V184" s="233"/>
      <c r="W184" s="233"/>
      <c r="X184" s="233"/>
      <c r="Y184" s="233"/>
      <c r="Z184" s="233"/>
      <c r="AA184" s="233"/>
      <c r="AB184" s="233"/>
      <c r="AC184" s="233"/>
      <c r="AD184" s="233"/>
      <c r="AE184" s="232">
        <v>5231</v>
      </c>
      <c r="AF184" s="232"/>
      <c r="AG184" s="232"/>
      <c r="AH184" s="232"/>
      <c r="AI184" s="232"/>
      <c r="AJ184" s="233">
        <v>4.9197750315068803E-2</v>
      </c>
      <c r="AK184" s="233"/>
      <c r="AL184" s="233"/>
      <c r="AM184" s="233"/>
      <c r="AN184" s="233"/>
      <c r="AO184" s="233"/>
      <c r="AP184" s="233"/>
    </row>
    <row r="185" spans="2:44" s="1" customFormat="1" ht="10" x14ac:dyDescent="0.2">
      <c r="B185" s="231" t="s">
        <v>1126</v>
      </c>
      <c r="C185" s="231"/>
      <c r="D185" s="231"/>
      <c r="E185" s="231"/>
      <c r="F185" s="231"/>
      <c r="G185" s="231"/>
      <c r="H185" s="231"/>
      <c r="I185" s="231"/>
      <c r="J185" s="250">
        <v>2230075544.23</v>
      </c>
      <c r="K185" s="250"/>
      <c r="L185" s="250"/>
      <c r="M185" s="250"/>
      <c r="N185" s="250"/>
      <c r="O185" s="250"/>
      <c r="P185" s="250"/>
      <c r="Q185" s="250"/>
      <c r="R185" s="250"/>
      <c r="S185" s="250"/>
      <c r="T185" s="250"/>
      <c r="U185" s="233">
        <v>0.146059848380059</v>
      </c>
      <c r="V185" s="233"/>
      <c r="W185" s="233"/>
      <c r="X185" s="233"/>
      <c r="Y185" s="233"/>
      <c r="Z185" s="233"/>
      <c r="AA185" s="233"/>
      <c r="AB185" s="233"/>
      <c r="AC185" s="233"/>
      <c r="AD185" s="233"/>
      <c r="AE185" s="232">
        <v>3550</v>
      </c>
      <c r="AF185" s="232"/>
      <c r="AG185" s="232"/>
      <c r="AH185" s="232"/>
      <c r="AI185" s="232"/>
      <c r="AJ185" s="233">
        <v>3.3387882549893701E-2</v>
      </c>
      <c r="AK185" s="233"/>
      <c r="AL185" s="233"/>
      <c r="AM185" s="233"/>
      <c r="AN185" s="233"/>
      <c r="AO185" s="233"/>
      <c r="AP185" s="233"/>
    </row>
    <row r="186" spans="2:44" s="1" customFormat="1" ht="10.5" x14ac:dyDescent="0.2">
      <c r="B186" s="252"/>
      <c r="C186" s="252"/>
      <c r="D186" s="252"/>
      <c r="E186" s="252"/>
      <c r="F186" s="252"/>
      <c r="G186" s="252"/>
      <c r="H186" s="252"/>
      <c r="I186" s="252"/>
      <c r="J186" s="251">
        <v>15268231269.329901</v>
      </c>
      <c r="K186" s="251"/>
      <c r="L186" s="251"/>
      <c r="M186" s="251"/>
      <c r="N186" s="251"/>
      <c r="O186" s="251"/>
      <c r="P186" s="251"/>
      <c r="Q186" s="251"/>
      <c r="R186" s="251"/>
      <c r="S186" s="251"/>
      <c r="T186" s="251"/>
      <c r="U186" s="249">
        <v>1</v>
      </c>
      <c r="V186" s="249"/>
      <c r="W186" s="249"/>
      <c r="X186" s="249"/>
      <c r="Y186" s="249"/>
      <c r="Z186" s="249"/>
      <c r="AA186" s="249"/>
      <c r="AB186" s="249"/>
      <c r="AC186" s="249"/>
      <c r="AD186" s="249"/>
      <c r="AE186" s="248">
        <v>106326</v>
      </c>
      <c r="AF186" s="248"/>
      <c r="AG186" s="248"/>
      <c r="AH186" s="248"/>
      <c r="AI186" s="248"/>
      <c r="AJ186" s="249">
        <v>1</v>
      </c>
      <c r="AK186" s="249"/>
      <c r="AL186" s="249"/>
      <c r="AM186" s="249"/>
      <c r="AN186" s="249"/>
      <c r="AO186" s="249"/>
      <c r="AP186" s="249"/>
    </row>
    <row r="187" spans="2:44" s="1" customFormat="1" ht="8" x14ac:dyDescent="0.2"/>
    <row r="188" spans="2:44" s="1" customFormat="1" ht="13" x14ac:dyDescent="0.2">
      <c r="B188" s="229" t="s">
        <v>1207</v>
      </c>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c r="AJ188" s="229"/>
      <c r="AK188" s="229"/>
      <c r="AL188" s="229"/>
      <c r="AM188" s="229"/>
      <c r="AN188" s="229"/>
      <c r="AO188" s="229"/>
      <c r="AP188" s="229"/>
      <c r="AQ188" s="229"/>
      <c r="AR188" s="229"/>
    </row>
    <row r="189" spans="2:44" s="1" customFormat="1" ht="8" x14ac:dyDescent="0.2"/>
    <row r="190" spans="2:44" s="1" customFormat="1" ht="10.5" x14ac:dyDescent="0.2">
      <c r="B190" s="252"/>
      <c r="C190" s="252"/>
      <c r="D190" s="252"/>
      <c r="E190" s="252"/>
      <c r="F190" s="252"/>
      <c r="G190" s="252"/>
      <c r="H190" s="252"/>
      <c r="I190" s="227" t="s">
        <v>1074</v>
      </c>
      <c r="J190" s="227"/>
      <c r="K190" s="227"/>
      <c r="L190" s="227"/>
      <c r="M190" s="227"/>
      <c r="N190" s="227"/>
      <c r="O190" s="227"/>
      <c r="P190" s="227"/>
      <c r="Q190" s="227"/>
      <c r="R190" s="227"/>
      <c r="S190" s="227"/>
      <c r="T190" s="227" t="s">
        <v>1075</v>
      </c>
      <c r="U190" s="227"/>
      <c r="V190" s="227"/>
      <c r="W190" s="227"/>
      <c r="X190" s="227"/>
      <c r="Y190" s="227"/>
      <c r="Z190" s="227"/>
      <c r="AA190" s="227"/>
      <c r="AB190" s="227"/>
      <c r="AC190" s="227"/>
      <c r="AD190" s="227" t="s">
        <v>1076</v>
      </c>
      <c r="AE190" s="227"/>
      <c r="AF190" s="227"/>
      <c r="AG190" s="227"/>
      <c r="AH190" s="227"/>
      <c r="AI190" s="227"/>
      <c r="AJ190" s="227"/>
      <c r="AK190" s="227"/>
      <c r="AL190" s="227"/>
      <c r="AM190" s="227" t="s">
        <v>1075</v>
      </c>
      <c r="AN190" s="227"/>
      <c r="AO190" s="227"/>
      <c r="AP190" s="227"/>
    </row>
    <row r="191" spans="2:44" s="1" customFormat="1" ht="10" x14ac:dyDescent="0.2">
      <c r="B191" s="231" t="s">
        <v>1127</v>
      </c>
      <c r="C191" s="231"/>
      <c r="D191" s="231"/>
      <c r="E191" s="231"/>
      <c r="F191" s="231"/>
      <c r="G191" s="231"/>
      <c r="H191" s="231"/>
      <c r="I191" s="250">
        <v>51276449.0200001</v>
      </c>
      <c r="J191" s="250"/>
      <c r="K191" s="250"/>
      <c r="L191" s="250"/>
      <c r="M191" s="250"/>
      <c r="N191" s="250"/>
      <c r="O191" s="250"/>
      <c r="P191" s="250"/>
      <c r="Q191" s="250"/>
      <c r="R191" s="250"/>
      <c r="S191" s="250"/>
      <c r="T191" s="233">
        <v>3.3583751854087602E-3</v>
      </c>
      <c r="U191" s="233"/>
      <c r="V191" s="233"/>
      <c r="W191" s="233"/>
      <c r="X191" s="233"/>
      <c r="Y191" s="233"/>
      <c r="Z191" s="233"/>
      <c r="AA191" s="233"/>
      <c r="AB191" s="233"/>
      <c r="AC191" s="233"/>
      <c r="AD191" s="232">
        <v>1349</v>
      </c>
      <c r="AE191" s="232"/>
      <c r="AF191" s="232"/>
      <c r="AG191" s="232"/>
      <c r="AH191" s="232"/>
      <c r="AI191" s="232"/>
      <c r="AJ191" s="232"/>
      <c r="AK191" s="232"/>
      <c r="AL191" s="232"/>
      <c r="AM191" s="233">
        <v>5.9266744283109603E-3</v>
      </c>
      <c r="AN191" s="233"/>
      <c r="AO191" s="233"/>
      <c r="AP191" s="233"/>
    </row>
    <row r="192" spans="2:44" s="1" customFormat="1" ht="10" x14ac:dyDescent="0.2">
      <c r="B192" s="231" t="s">
        <v>1128</v>
      </c>
      <c r="C192" s="231"/>
      <c r="D192" s="231"/>
      <c r="E192" s="231"/>
      <c r="F192" s="231"/>
      <c r="G192" s="231"/>
      <c r="H192" s="231"/>
      <c r="I192" s="250">
        <v>760943373.07000005</v>
      </c>
      <c r="J192" s="250"/>
      <c r="K192" s="250"/>
      <c r="L192" s="250"/>
      <c r="M192" s="250"/>
      <c r="N192" s="250"/>
      <c r="O192" s="250"/>
      <c r="P192" s="250"/>
      <c r="Q192" s="250"/>
      <c r="R192" s="250"/>
      <c r="S192" s="250"/>
      <c r="T192" s="233">
        <v>4.98383447071922E-2</v>
      </c>
      <c r="U192" s="233"/>
      <c r="V192" s="233"/>
      <c r="W192" s="233"/>
      <c r="X192" s="233"/>
      <c r="Y192" s="233"/>
      <c r="Z192" s="233"/>
      <c r="AA192" s="233"/>
      <c r="AB192" s="233"/>
      <c r="AC192" s="233"/>
      <c r="AD192" s="232">
        <v>10452</v>
      </c>
      <c r="AE192" s="232"/>
      <c r="AF192" s="232"/>
      <c r="AG192" s="232"/>
      <c r="AH192" s="232"/>
      <c r="AI192" s="232"/>
      <c r="AJ192" s="232"/>
      <c r="AK192" s="232"/>
      <c r="AL192" s="232"/>
      <c r="AM192" s="233">
        <v>4.5919645014607997E-2</v>
      </c>
      <c r="AN192" s="233"/>
      <c r="AO192" s="233"/>
      <c r="AP192" s="233"/>
    </row>
    <row r="193" spans="2:42" s="1" customFormat="1" ht="10" x14ac:dyDescent="0.2">
      <c r="B193" s="231" t="s">
        <v>1129</v>
      </c>
      <c r="C193" s="231"/>
      <c r="D193" s="231"/>
      <c r="E193" s="231"/>
      <c r="F193" s="231"/>
      <c r="G193" s="231"/>
      <c r="H193" s="231"/>
      <c r="I193" s="250">
        <v>4937892520.2200804</v>
      </c>
      <c r="J193" s="250"/>
      <c r="K193" s="250"/>
      <c r="L193" s="250"/>
      <c r="M193" s="250"/>
      <c r="N193" s="250"/>
      <c r="O193" s="250"/>
      <c r="P193" s="250"/>
      <c r="Q193" s="250"/>
      <c r="R193" s="250"/>
      <c r="S193" s="250"/>
      <c r="T193" s="233">
        <v>0.32340959690197102</v>
      </c>
      <c r="U193" s="233"/>
      <c r="V193" s="233"/>
      <c r="W193" s="233"/>
      <c r="X193" s="233"/>
      <c r="Y193" s="233"/>
      <c r="Z193" s="233"/>
      <c r="AA193" s="233"/>
      <c r="AB193" s="233"/>
      <c r="AC193" s="233"/>
      <c r="AD193" s="232">
        <v>60762</v>
      </c>
      <c r="AE193" s="232"/>
      <c r="AF193" s="232"/>
      <c r="AG193" s="232"/>
      <c r="AH193" s="232"/>
      <c r="AI193" s="232"/>
      <c r="AJ193" s="232"/>
      <c r="AK193" s="232"/>
      <c r="AL193" s="232"/>
      <c r="AM193" s="233">
        <v>0.26695077213716101</v>
      </c>
      <c r="AN193" s="233"/>
      <c r="AO193" s="233"/>
      <c r="AP193" s="233"/>
    </row>
    <row r="194" spans="2:42" s="1" customFormat="1" ht="10" x14ac:dyDescent="0.2">
      <c r="B194" s="231" t="s">
        <v>1130</v>
      </c>
      <c r="C194" s="231"/>
      <c r="D194" s="231"/>
      <c r="E194" s="231"/>
      <c r="F194" s="231"/>
      <c r="G194" s="231"/>
      <c r="H194" s="231"/>
      <c r="I194" s="250">
        <v>7353780033.4599199</v>
      </c>
      <c r="J194" s="250"/>
      <c r="K194" s="250"/>
      <c r="L194" s="250"/>
      <c r="M194" s="250"/>
      <c r="N194" s="250"/>
      <c r="O194" s="250"/>
      <c r="P194" s="250"/>
      <c r="Q194" s="250"/>
      <c r="R194" s="250"/>
      <c r="S194" s="250"/>
      <c r="T194" s="233">
        <v>0.48163928773018999</v>
      </c>
      <c r="U194" s="233"/>
      <c r="V194" s="233"/>
      <c r="W194" s="233"/>
      <c r="X194" s="233"/>
      <c r="Y194" s="233"/>
      <c r="Z194" s="233"/>
      <c r="AA194" s="233"/>
      <c r="AB194" s="233"/>
      <c r="AC194" s="233"/>
      <c r="AD194" s="232">
        <v>106375</v>
      </c>
      <c r="AE194" s="232"/>
      <c r="AF194" s="232"/>
      <c r="AG194" s="232"/>
      <c r="AH194" s="232"/>
      <c r="AI194" s="232"/>
      <c r="AJ194" s="232"/>
      <c r="AK194" s="232"/>
      <c r="AL194" s="232"/>
      <c r="AM194" s="233">
        <v>0.46734617665795303</v>
      </c>
      <c r="AN194" s="233"/>
      <c r="AO194" s="233"/>
      <c r="AP194" s="233"/>
    </row>
    <row r="195" spans="2:42" s="1" customFormat="1" ht="10" x14ac:dyDescent="0.2">
      <c r="B195" s="231" t="s">
        <v>1131</v>
      </c>
      <c r="C195" s="231"/>
      <c r="D195" s="231"/>
      <c r="E195" s="231"/>
      <c r="F195" s="231"/>
      <c r="G195" s="231"/>
      <c r="H195" s="231"/>
      <c r="I195" s="250">
        <v>1322568788.8800099</v>
      </c>
      <c r="J195" s="250"/>
      <c r="K195" s="250"/>
      <c r="L195" s="250"/>
      <c r="M195" s="250"/>
      <c r="N195" s="250"/>
      <c r="O195" s="250"/>
      <c r="P195" s="250"/>
      <c r="Q195" s="250"/>
      <c r="R195" s="250"/>
      <c r="S195" s="250"/>
      <c r="T195" s="233">
        <v>8.6622265902974199E-2</v>
      </c>
      <c r="U195" s="233"/>
      <c r="V195" s="233"/>
      <c r="W195" s="233"/>
      <c r="X195" s="233"/>
      <c r="Y195" s="233"/>
      <c r="Z195" s="233"/>
      <c r="AA195" s="233"/>
      <c r="AB195" s="233"/>
      <c r="AC195" s="233"/>
      <c r="AD195" s="232">
        <v>25985</v>
      </c>
      <c r="AE195" s="232"/>
      <c r="AF195" s="232"/>
      <c r="AG195" s="232"/>
      <c r="AH195" s="232"/>
      <c r="AI195" s="232"/>
      <c r="AJ195" s="232"/>
      <c r="AK195" s="232"/>
      <c r="AL195" s="232"/>
      <c r="AM195" s="233">
        <v>0.114162071919689</v>
      </c>
      <c r="AN195" s="233"/>
      <c r="AO195" s="233"/>
      <c r="AP195" s="233"/>
    </row>
    <row r="196" spans="2:42" s="1" customFormat="1" ht="10" x14ac:dyDescent="0.2">
      <c r="B196" s="231" t="s">
        <v>1132</v>
      </c>
      <c r="C196" s="231"/>
      <c r="D196" s="231"/>
      <c r="E196" s="231"/>
      <c r="F196" s="231"/>
      <c r="G196" s="231"/>
      <c r="H196" s="231"/>
      <c r="I196" s="250">
        <v>600438184.32000196</v>
      </c>
      <c r="J196" s="250"/>
      <c r="K196" s="250"/>
      <c r="L196" s="250"/>
      <c r="M196" s="250"/>
      <c r="N196" s="250"/>
      <c r="O196" s="250"/>
      <c r="P196" s="250"/>
      <c r="Q196" s="250"/>
      <c r="R196" s="250"/>
      <c r="S196" s="250"/>
      <c r="T196" s="233">
        <v>3.9325981754424297E-2</v>
      </c>
      <c r="U196" s="233"/>
      <c r="V196" s="233"/>
      <c r="W196" s="233"/>
      <c r="X196" s="233"/>
      <c r="Y196" s="233"/>
      <c r="Z196" s="233"/>
      <c r="AA196" s="233"/>
      <c r="AB196" s="233"/>
      <c r="AC196" s="233"/>
      <c r="AD196" s="232">
        <v>13879</v>
      </c>
      <c r="AE196" s="232"/>
      <c r="AF196" s="232"/>
      <c r="AG196" s="232"/>
      <c r="AH196" s="232"/>
      <c r="AI196" s="232"/>
      <c r="AJ196" s="232"/>
      <c r="AK196" s="232"/>
      <c r="AL196" s="232"/>
      <c r="AM196" s="233">
        <v>6.0975770489642603E-2</v>
      </c>
      <c r="AN196" s="233"/>
      <c r="AO196" s="233"/>
      <c r="AP196" s="233"/>
    </row>
    <row r="197" spans="2:42" s="1" customFormat="1" ht="10" x14ac:dyDescent="0.2">
      <c r="B197" s="231" t="s">
        <v>1133</v>
      </c>
      <c r="C197" s="231"/>
      <c r="D197" s="231"/>
      <c r="E197" s="231"/>
      <c r="F197" s="231"/>
      <c r="G197" s="231"/>
      <c r="H197" s="231"/>
      <c r="I197" s="250">
        <v>149022122.08000001</v>
      </c>
      <c r="J197" s="250"/>
      <c r="K197" s="250"/>
      <c r="L197" s="250"/>
      <c r="M197" s="250"/>
      <c r="N197" s="250"/>
      <c r="O197" s="250"/>
      <c r="P197" s="250"/>
      <c r="Q197" s="250"/>
      <c r="R197" s="250"/>
      <c r="S197" s="250"/>
      <c r="T197" s="233">
        <v>9.7602740914297902E-3</v>
      </c>
      <c r="U197" s="233"/>
      <c r="V197" s="233"/>
      <c r="W197" s="233"/>
      <c r="X197" s="233"/>
      <c r="Y197" s="233"/>
      <c r="Z197" s="233"/>
      <c r="AA197" s="233"/>
      <c r="AB197" s="233"/>
      <c r="AC197" s="233"/>
      <c r="AD197" s="232">
        <v>4520</v>
      </c>
      <c r="AE197" s="232"/>
      <c r="AF197" s="232"/>
      <c r="AG197" s="232"/>
      <c r="AH197" s="232"/>
      <c r="AI197" s="232"/>
      <c r="AJ197" s="232"/>
      <c r="AK197" s="232"/>
      <c r="AL197" s="232"/>
      <c r="AM197" s="233">
        <v>1.98580937108714E-2</v>
      </c>
      <c r="AN197" s="233"/>
      <c r="AO197" s="233"/>
      <c r="AP197" s="233"/>
    </row>
    <row r="198" spans="2:42" s="1" customFormat="1" ht="10" x14ac:dyDescent="0.2">
      <c r="B198" s="231" t="s">
        <v>1134</v>
      </c>
      <c r="C198" s="231"/>
      <c r="D198" s="231"/>
      <c r="E198" s="231"/>
      <c r="F198" s="231"/>
      <c r="G198" s="231"/>
      <c r="H198" s="231"/>
      <c r="I198" s="250">
        <v>55976616.18</v>
      </c>
      <c r="J198" s="250"/>
      <c r="K198" s="250"/>
      <c r="L198" s="250"/>
      <c r="M198" s="250"/>
      <c r="N198" s="250"/>
      <c r="O198" s="250"/>
      <c r="P198" s="250"/>
      <c r="Q198" s="250"/>
      <c r="R198" s="250"/>
      <c r="S198" s="250"/>
      <c r="T198" s="233">
        <v>3.6662148478483398E-3</v>
      </c>
      <c r="U198" s="233"/>
      <c r="V198" s="233"/>
      <c r="W198" s="233"/>
      <c r="X198" s="233"/>
      <c r="Y198" s="233"/>
      <c r="Z198" s="233"/>
      <c r="AA198" s="233"/>
      <c r="AB198" s="233"/>
      <c r="AC198" s="233"/>
      <c r="AD198" s="232">
        <v>2207</v>
      </c>
      <c r="AE198" s="232"/>
      <c r="AF198" s="232"/>
      <c r="AG198" s="232"/>
      <c r="AH198" s="232"/>
      <c r="AI198" s="232"/>
      <c r="AJ198" s="232"/>
      <c r="AK198" s="232"/>
      <c r="AL198" s="232"/>
      <c r="AM198" s="233">
        <v>9.6961975265250494E-3</v>
      </c>
      <c r="AN198" s="233"/>
      <c r="AO198" s="233"/>
      <c r="AP198" s="233"/>
    </row>
    <row r="199" spans="2:42" s="1" customFormat="1" ht="10" x14ac:dyDescent="0.2">
      <c r="B199" s="231" t="s">
        <v>1135</v>
      </c>
      <c r="C199" s="231"/>
      <c r="D199" s="231"/>
      <c r="E199" s="231"/>
      <c r="F199" s="231"/>
      <c r="G199" s="231"/>
      <c r="H199" s="231"/>
      <c r="I199" s="250">
        <v>22038403.120000001</v>
      </c>
      <c r="J199" s="250"/>
      <c r="K199" s="250"/>
      <c r="L199" s="250"/>
      <c r="M199" s="250"/>
      <c r="N199" s="250"/>
      <c r="O199" s="250"/>
      <c r="P199" s="250"/>
      <c r="Q199" s="250"/>
      <c r="R199" s="250"/>
      <c r="S199" s="250"/>
      <c r="T199" s="233">
        <v>1.44341559485476E-3</v>
      </c>
      <c r="U199" s="233"/>
      <c r="V199" s="233"/>
      <c r="W199" s="233"/>
      <c r="X199" s="233"/>
      <c r="Y199" s="233"/>
      <c r="Z199" s="233"/>
      <c r="AA199" s="233"/>
      <c r="AB199" s="233"/>
      <c r="AC199" s="233"/>
      <c r="AD199" s="232">
        <v>1089</v>
      </c>
      <c r="AE199" s="232"/>
      <c r="AF199" s="232"/>
      <c r="AG199" s="232"/>
      <c r="AH199" s="232"/>
      <c r="AI199" s="232"/>
      <c r="AJ199" s="232"/>
      <c r="AK199" s="232"/>
      <c r="AL199" s="232"/>
      <c r="AM199" s="233">
        <v>4.7843947015794204E-3</v>
      </c>
      <c r="AN199" s="233"/>
      <c r="AO199" s="233"/>
      <c r="AP199" s="233"/>
    </row>
    <row r="200" spans="2:42" s="1" customFormat="1" ht="10" x14ac:dyDescent="0.2">
      <c r="B200" s="231" t="s">
        <v>1136</v>
      </c>
      <c r="C200" s="231"/>
      <c r="D200" s="231"/>
      <c r="E200" s="231"/>
      <c r="F200" s="231"/>
      <c r="G200" s="231"/>
      <c r="H200" s="231"/>
      <c r="I200" s="250">
        <v>8797794.6499999892</v>
      </c>
      <c r="J200" s="250"/>
      <c r="K200" s="250"/>
      <c r="L200" s="250"/>
      <c r="M200" s="250"/>
      <c r="N200" s="250"/>
      <c r="O200" s="250"/>
      <c r="P200" s="250"/>
      <c r="Q200" s="250"/>
      <c r="R200" s="250"/>
      <c r="S200" s="250"/>
      <c r="T200" s="233">
        <v>5.7621570533009396E-4</v>
      </c>
      <c r="U200" s="233"/>
      <c r="V200" s="233"/>
      <c r="W200" s="233"/>
      <c r="X200" s="233"/>
      <c r="Y200" s="233"/>
      <c r="Z200" s="233"/>
      <c r="AA200" s="233"/>
      <c r="AB200" s="233"/>
      <c r="AC200" s="233"/>
      <c r="AD200" s="232">
        <v>562</v>
      </c>
      <c r="AE200" s="232"/>
      <c r="AF200" s="232"/>
      <c r="AG200" s="232"/>
      <c r="AH200" s="232"/>
      <c r="AI200" s="232"/>
      <c r="AJ200" s="232"/>
      <c r="AK200" s="232"/>
      <c r="AL200" s="232"/>
      <c r="AM200" s="233">
        <v>2.46908156316587E-3</v>
      </c>
      <c r="AN200" s="233"/>
      <c r="AO200" s="233"/>
      <c r="AP200" s="233"/>
    </row>
    <row r="201" spans="2:42" s="1" customFormat="1" ht="10" x14ac:dyDescent="0.2">
      <c r="B201" s="231" t="s">
        <v>1137</v>
      </c>
      <c r="C201" s="231"/>
      <c r="D201" s="231"/>
      <c r="E201" s="231"/>
      <c r="F201" s="231"/>
      <c r="G201" s="231"/>
      <c r="H201" s="231"/>
      <c r="I201" s="250">
        <v>4270976.7699999996</v>
      </c>
      <c r="J201" s="250"/>
      <c r="K201" s="250"/>
      <c r="L201" s="250"/>
      <c r="M201" s="250"/>
      <c r="N201" s="250"/>
      <c r="O201" s="250"/>
      <c r="P201" s="250"/>
      <c r="Q201" s="250"/>
      <c r="R201" s="250"/>
      <c r="S201" s="250"/>
      <c r="T201" s="233">
        <v>2.7972963565067998E-4</v>
      </c>
      <c r="U201" s="233"/>
      <c r="V201" s="233"/>
      <c r="W201" s="233"/>
      <c r="X201" s="233"/>
      <c r="Y201" s="233"/>
      <c r="Z201" s="233"/>
      <c r="AA201" s="233"/>
      <c r="AB201" s="233"/>
      <c r="AC201" s="233"/>
      <c r="AD201" s="232">
        <v>286</v>
      </c>
      <c r="AE201" s="232"/>
      <c r="AF201" s="232"/>
      <c r="AG201" s="232"/>
      <c r="AH201" s="232"/>
      <c r="AI201" s="232"/>
      <c r="AJ201" s="232"/>
      <c r="AK201" s="232"/>
      <c r="AL201" s="232"/>
      <c r="AM201" s="233">
        <v>1.2565076994047E-3</v>
      </c>
      <c r="AN201" s="233"/>
      <c r="AO201" s="233"/>
      <c r="AP201" s="233"/>
    </row>
    <row r="202" spans="2:42" s="1" customFormat="1" ht="10" x14ac:dyDescent="0.2">
      <c r="B202" s="231" t="s">
        <v>1138</v>
      </c>
      <c r="C202" s="231"/>
      <c r="D202" s="231"/>
      <c r="E202" s="231"/>
      <c r="F202" s="231"/>
      <c r="G202" s="231"/>
      <c r="H202" s="231"/>
      <c r="I202" s="250">
        <v>974666.17</v>
      </c>
      <c r="J202" s="250"/>
      <c r="K202" s="250"/>
      <c r="L202" s="250"/>
      <c r="M202" s="250"/>
      <c r="N202" s="250"/>
      <c r="O202" s="250"/>
      <c r="P202" s="250"/>
      <c r="Q202" s="250"/>
      <c r="R202" s="250"/>
      <c r="S202" s="250"/>
      <c r="T202" s="233">
        <v>6.3836219979052596E-5</v>
      </c>
      <c r="U202" s="233"/>
      <c r="V202" s="233"/>
      <c r="W202" s="233"/>
      <c r="X202" s="233"/>
      <c r="Y202" s="233"/>
      <c r="Z202" s="233"/>
      <c r="AA202" s="233"/>
      <c r="AB202" s="233"/>
      <c r="AC202" s="233"/>
      <c r="AD202" s="232">
        <v>103</v>
      </c>
      <c r="AE202" s="232"/>
      <c r="AF202" s="232"/>
      <c r="AG202" s="232"/>
      <c r="AH202" s="232"/>
      <c r="AI202" s="232"/>
      <c r="AJ202" s="232"/>
      <c r="AK202" s="232"/>
      <c r="AL202" s="232"/>
      <c r="AM202" s="233">
        <v>4.5251850712826501E-4</v>
      </c>
      <c r="AN202" s="233"/>
      <c r="AO202" s="233"/>
      <c r="AP202" s="233"/>
    </row>
    <row r="203" spans="2:42" s="1" customFormat="1" ht="10" x14ac:dyDescent="0.2">
      <c r="B203" s="231" t="s">
        <v>1139</v>
      </c>
      <c r="C203" s="231"/>
      <c r="D203" s="231"/>
      <c r="E203" s="231"/>
      <c r="F203" s="231"/>
      <c r="G203" s="231"/>
      <c r="H203" s="231"/>
      <c r="I203" s="250">
        <v>137979.32</v>
      </c>
      <c r="J203" s="250"/>
      <c r="K203" s="250"/>
      <c r="L203" s="250"/>
      <c r="M203" s="250"/>
      <c r="N203" s="250"/>
      <c r="O203" s="250"/>
      <c r="P203" s="250"/>
      <c r="Q203" s="250"/>
      <c r="R203" s="250"/>
      <c r="S203" s="250"/>
      <c r="T203" s="233">
        <v>9.0370205668265808E-6</v>
      </c>
      <c r="U203" s="233"/>
      <c r="V203" s="233"/>
      <c r="W203" s="233"/>
      <c r="X203" s="233"/>
      <c r="Y203" s="233"/>
      <c r="Z203" s="233"/>
      <c r="AA203" s="233"/>
      <c r="AB203" s="233"/>
      <c r="AC203" s="233"/>
      <c r="AD203" s="232">
        <v>31</v>
      </c>
      <c r="AE203" s="232"/>
      <c r="AF203" s="232"/>
      <c r="AG203" s="232"/>
      <c r="AH203" s="232"/>
      <c r="AI203" s="232"/>
      <c r="AJ203" s="232"/>
      <c r="AK203" s="232"/>
      <c r="AL203" s="232"/>
      <c r="AM203" s="233">
        <v>1.3619489049491499E-4</v>
      </c>
      <c r="AN203" s="233"/>
      <c r="AO203" s="233"/>
      <c r="AP203" s="233"/>
    </row>
    <row r="204" spans="2:42" s="1" customFormat="1" ht="10" x14ac:dyDescent="0.2">
      <c r="B204" s="231" t="s">
        <v>1140</v>
      </c>
      <c r="C204" s="231"/>
      <c r="D204" s="231"/>
      <c r="E204" s="231"/>
      <c r="F204" s="231"/>
      <c r="G204" s="231"/>
      <c r="H204" s="231"/>
      <c r="I204" s="250">
        <v>43570.53</v>
      </c>
      <c r="J204" s="250"/>
      <c r="K204" s="250"/>
      <c r="L204" s="250"/>
      <c r="M204" s="250"/>
      <c r="N204" s="250"/>
      <c r="O204" s="250"/>
      <c r="P204" s="250"/>
      <c r="Q204" s="250"/>
      <c r="R204" s="250"/>
      <c r="S204" s="250"/>
      <c r="T204" s="233">
        <v>2.8536723888589601E-6</v>
      </c>
      <c r="U204" s="233"/>
      <c r="V204" s="233"/>
      <c r="W204" s="233"/>
      <c r="X204" s="233"/>
      <c r="Y204" s="233"/>
      <c r="Z204" s="233"/>
      <c r="AA204" s="233"/>
      <c r="AB204" s="233"/>
      <c r="AC204" s="233"/>
      <c r="AD204" s="232">
        <v>11</v>
      </c>
      <c r="AE204" s="232"/>
      <c r="AF204" s="232"/>
      <c r="AG204" s="232"/>
      <c r="AH204" s="232"/>
      <c r="AI204" s="232"/>
      <c r="AJ204" s="232"/>
      <c r="AK204" s="232"/>
      <c r="AL204" s="232"/>
      <c r="AM204" s="233">
        <v>4.8327219207872902E-5</v>
      </c>
      <c r="AN204" s="233"/>
      <c r="AO204" s="233"/>
      <c r="AP204" s="233"/>
    </row>
    <row r="205" spans="2:42" s="1" customFormat="1" ht="10" x14ac:dyDescent="0.2">
      <c r="B205" s="231" t="s">
        <v>1141</v>
      </c>
      <c r="C205" s="231"/>
      <c r="D205" s="231"/>
      <c r="E205" s="231"/>
      <c r="F205" s="231"/>
      <c r="G205" s="231"/>
      <c r="H205" s="231"/>
      <c r="I205" s="250">
        <v>42042.74</v>
      </c>
      <c r="J205" s="250"/>
      <c r="K205" s="250"/>
      <c r="L205" s="250"/>
      <c r="M205" s="250"/>
      <c r="N205" s="250"/>
      <c r="O205" s="250"/>
      <c r="P205" s="250"/>
      <c r="Q205" s="250"/>
      <c r="R205" s="250"/>
      <c r="S205" s="250"/>
      <c r="T205" s="233">
        <v>2.75360906305193E-6</v>
      </c>
      <c r="U205" s="233"/>
      <c r="V205" s="233"/>
      <c r="W205" s="233"/>
      <c r="X205" s="233"/>
      <c r="Y205" s="233"/>
      <c r="Z205" s="233"/>
      <c r="AA205" s="233"/>
      <c r="AB205" s="233"/>
      <c r="AC205" s="233"/>
      <c r="AD205" s="232">
        <v>2</v>
      </c>
      <c r="AE205" s="232"/>
      <c r="AF205" s="232"/>
      <c r="AG205" s="232"/>
      <c r="AH205" s="232"/>
      <c r="AI205" s="232"/>
      <c r="AJ205" s="232"/>
      <c r="AK205" s="232"/>
      <c r="AL205" s="232"/>
      <c r="AM205" s="233">
        <v>8.7867671287041695E-6</v>
      </c>
      <c r="AN205" s="233"/>
      <c r="AO205" s="233"/>
      <c r="AP205" s="233"/>
    </row>
    <row r="206" spans="2:42" s="1" customFormat="1" ht="10" x14ac:dyDescent="0.2">
      <c r="B206" s="231" t="s">
        <v>1142</v>
      </c>
      <c r="C206" s="231"/>
      <c r="D206" s="231"/>
      <c r="E206" s="231"/>
      <c r="F206" s="231"/>
      <c r="G206" s="231"/>
      <c r="H206" s="231"/>
      <c r="I206" s="250">
        <v>25086.82</v>
      </c>
      <c r="J206" s="250"/>
      <c r="K206" s="250"/>
      <c r="L206" s="250"/>
      <c r="M206" s="250"/>
      <c r="N206" s="250"/>
      <c r="O206" s="250"/>
      <c r="P206" s="250"/>
      <c r="Q206" s="250"/>
      <c r="R206" s="250"/>
      <c r="S206" s="250"/>
      <c r="T206" s="233">
        <v>1.64307309454979E-6</v>
      </c>
      <c r="U206" s="233"/>
      <c r="V206" s="233"/>
      <c r="W206" s="233"/>
      <c r="X206" s="233"/>
      <c r="Y206" s="233"/>
      <c r="Z206" s="233"/>
      <c r="AA206" s="233"/>
      <c r="AB206" s="233"/>
      <c r="AC206" s="233"/>
      <c r="AD206" s="232">
        <v>1</v>
      </c>
      <c r="AE206" s="232"/>
      <c r="AF206" s="232"/>
      <c r="AG206" s="232"/>
      <c r="AH206" s="232"/>
      <c r="AI206" s="232"/>
      <c r="AJ206" s="232"/>
      <c r="AK206" s="232"/>
      <c r="AL206" s="232"/>
      <c r="AM206" s="233">
        <v>4.3933835643520898E-6</v>
      </c>
      <c r="AN206" s="233"/>
      <c r="AO206" s="233"/>
      <c r="AP206" s="233"/>
    </row>
    <row r="207" spans="2:42" s="1" customFormat="1" ht="10" x14ac:dyDescent="0.2">
      <c r="B207" s="231" t="s">
        <v>1143</v>
      </c>
      <c r="C207" s="231"/>
      <c r="D207" s="231"/>
      <c r="E207" s="231"/>
      <c r="F207" s="231"/>
      <c r="G207" s="231"/>
      <c r="H207" s="231"/>
      <c r="I207" s="250">
        <v>2661.98</v>
      </c>
      <c r="J207" s="250"/>
      <c r="K207" s="250"/>
      <c r="L207" s="250"/>
      <c r="M207" s="250"/>
      <c r="N207" s="250"/>
      <c r="O207" s="250"/>
      <c r="P207" s="250"/>
      <c r="Q207" s="250"/>
      <c r="R207" s="250"/>
      <c r="S207" s="250"/>
      <c r="T207" s="233">
        <v>1.7434763418518799E-7</v>
      </c>
      <c r="U207" s="233"/>
      <c r="V207" s="233"/>
      <c r="W207" s="233"/>
      <c r="X207" s="233"/>
      <c r="Y207" s="233"/>
      <c r="Z207" s="233"/>
      <c r="AA207" s="233"/>
      <c r="AB207" s="233"/>
      <c r="AC207" s="233"/>
      <c r="AD207" s="232">
        <v>1</v>
      </c>
      <c r="AE207" s="232"/>
      <c r="AF207" s="232"/>
      <c r="AG207" s="232"/>
      <c r="AH207" s="232"/>
      <c r="AI207" s="232"/>
      <c r="AJ207" s="232"/>
      <c r="AK207" s="232"/>
      <c r="AL207" s="232"/>
      <c r="AM207" s="233">
        <v>4.3933835643520898E-6</v>
      </c>
      <c r="AN207" s="233"/>
      <c r="AO207" s="233"/>
      <c r="AP207" s="233"/>
    </row>
    <row r="208" spans="2:42" s="1" customFormat="1" ht="10.5" x14ac:dyDescent="0.2">
      <c r="B208" s="252"/>
      <c r="C208" s="252"/>
      <c r="D208" s="252"/>
      <c r="E208" s="252"/>
      <c r="F208" s="252"/>
      <c r="G208" s="252"/>
      <c r="H208" s="252"/>
      <c r="I208" s="251">
        <v>15268231269.33</v>
      </c>
      <c r="J208" s="251"/>
      <c r="K208" s="251"/>
      <c r="L208" s="251"/>
      <c r="M208" s="251"/>
      <c r="N208" s="251"/>
      <c r="O208" s="251"/>
      <c r="P208" s="251"/>
      <c r="Q208" s="251"/>
      <c r="R208" s="251"/>
      <c r="S208" s="251"/>
      <c r="T208" s="249">
        <v>1</v>
      </c>
      <c r="U208" s="249"/>
      <c r="V208" s="249"/>
      <c r="W208" s="249"/>
      <c r="X208" s="249"/>
      <c r="Y208" s="249"/>
      <c r="Z208" s="249"/>
      <c r="AA208" s="249"/>
      <c r="AB208" s="249"/>
      <c r="AC208" s="249"/>
      <c r="AD208" s="248">
        <v>227615</v>
      </c>
      <c r="AE208" s="248"/>
      <c r="AF208" s="248"/>
      <c r="AG208" s="248"/>
      <c r="AH208" s="248"/>
      <c r="AI208" s="248"/>
      <c r="AJ208" s="248"/>
      <c r="AK208" s="248"/>
      <c r="AL208" s="248"/>
      <c r="AM208" s="249">
        <v>1</v>
      </c>
      <c r="AN208" s="249"/>
      <c r="AO208" s="249"/>
      <c r="AP208" s="249"/>
    </row>
    <row r="209" spans="2:44" s="1" customFormat="1" ht="8" x14ac:dyDescent="0.2"/>
    <row r="210" spans="2:44" s="1" customFormat="1" ht="13" x14ac:dyDescent="0.2">
      <c r="B210" s="229" t="s">
        <v>1208</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row>
    <row r="211" spans="2:44" s="1" customFormat="1" ht="8" x14ac:dyDescent="0.2"/>
    <row r="212" spans="2:44" s="1" customFormat="1" ht="10.5" x14ac:dyDescent="0.2">
      <c r="B212" s="252"/>
      <c r="C212" s="252"/>
      <c r="D212" s="252"/>
      <c r="E212" s="252"/>
      <c r="F212" s="252"/>
      <c r="G212" s="252"/>
      <c r="H212" s="227" t="s">
        <v>1074</v>
      </c>
      <c r="I212" s="227"/>
      <c r="J212" s="227"/>
      <c r="K212" s="227"/>
      <c r="L212" s="227"/>
      <c r="M212" s="227"/>
      <c r="N212" s="227"/>
      <c r="O212" s="227"/>
      <c r="P212" s="227"/>
      <c r="Q212" s="227"/>
      <c r="R212" s="227"/>
      <c r="S212" s="227" t="s">
        <v>1075</v>
      </c>
      <c r="T212" s="227"/>
      <c r="U212" s="227"/>
      <c r="V212" s="227"/>
      <c r="W212" s="227"/>
      <c r="X212" s="227"/>
      <c r="Y212" s="227"/>
      <c r="Z212" s="227"/>
      <c r="AA212" s="227"/>
      <c r="AB212" s="227"/>
      <c r="AC212" s="227" t="s">
        <v>1076</v>
      </c>
      <c r="AD212" s="227"/>
      <c r="AE212" s="227"/>
      <c r="AF212" s="227"/>
      <c r="AG212" s="227"/>
      <c r="AH212" s="227"/>
      <c r="AI212" s="227"/>
      <c r="AJ212" s="227"/>
      <c r="AK212" s="227" t="s">
        <v>1075</v>
      </c>
      <c r="AL212" s="227"/>
      <c r="AM212" s="227"/>
      <c r="AN212" s="227"/>
      <c r="AO212" s="227"/>
      <c r="AP212" s="227"/>
    </row>
    <row r="213" spans="2:44" s="1" customFormat="1" ht="10" x14ac:dyDescent="0.2">
      <c r="B213" s="231" t="s">
        <v>927</v>
      </c>
      <c r="C213" s="231"/>
      <c r="D213" s="231"/>
      <c r="E213" s="231"/>
      <c r="F213" s="231"/>
      <c r="G213" s="231"/>
      <c r="H213" s="250">
        <v>12819412173.590099</v>
      </c>
      <c r="I213" s="250"/>
      <c r="J213" s="250"/>
      <c r="K213" s="250"/>
      <c r="L213" s="250"/>
      <c r="M213" s="250"/>
      <c r="N213" s="250"/>
      <c r="O213" s="250"/>
      <c r="P213" s="250"/>
      <c r="Q213" s="250"/>
      <c r="R213" s="250"/>
      <c r="S213" s="233">
        <v>0.83961343966153701</v>
      </c>
      <c r="T213" s="233"/>
      <c r="U213" s="233"/>
      <c r="V213" s="233"/>
      <c r="W213" s="233"/>
      <c r="X213" s="233"/>
      <c r="Y213" s="233"/>
      <c r="Z213" s="233"/>
      <c r="AA213" s="233"/>
      <c r="AB213" s="233"/>
      <c r="AC213" s="232">
        <v>189099</v>
      </c>
      <c r="AD213" s="232"/>
      <c r="AE213" s="232"/>
      <c r="AF213" s="232"/>
      <c r="AG213" s="232"/>
      <c r="AH213" s="232"/>
      <c r="AI213" s="232"/>
      <c r="AJ213" s="232"/>
      <c r="AK213" s="233">
        <v>0.83078443863541496</v>
      </c>
      <c r="AL213" s="233"/>
      <c r="AM213" s="233"/>
      <c r="AN213" s="233"/>
      <c r="AO213" s="233"/>
      <c r="AP213" s="233"/>
    </row>
    <row r="214" spans="2:44" s="1" customFormat="1" ht="10" x14ac:dyDescent="0.2">
      <c r="B214" s="231" t="s">
        <v>1144</v>
      </c>
      <c r="C214" s="231"/>
      <c r="D214" s="231"/>
      <c r="E214" s="231"/>
      <c r="F214" s="231"/>
      <c r="G214" s="231"/>
      <c r="H214" s="250">
        <v>29583978.279999901</v>
      </c>
      <c r="I214" s="250"/>
      <c r="J214" s="250"/>
      <c r="K214" s="250"/>
      <c r="L214" s="250"/>
      <c r="M214" s="250"/>
      <c r="N214" s="250"/>
      <c r="O214" s="250"/>
      <c r="P214" s="250"/>
      <c r="Q214" s="250"/>
      <c r="R214" s="250"/>
      <c r="S214" s="233">
        <v>1.93761659475426E-3</v>
      </c>
      <c r="T214" s="233"/>
      <c r="U214" s="233"/>
      <c r="V214" s="233"/>
      <c r="W214" s="233"/>
      <c r="X214" s="233"/>
      <c r="Y214" s="233"/>
      <c r="Z214" s="233"/>
      <c r="AA214" s="233"/>
      <c r="AB214" s="233"/>
      <c r="AC214" s="232">
        <v>1955</v>
      </c>
      <c r="AD214" s="232"/>
      <c r="AE214" s="232"/>
      <c r="AF214" s="232"/>
      <c r="AG214" s="232"/>
      <c r="AH214" s="232"/>
      <c r="AI214" s="232"/>
      <c r="AJ214" s="232"/>
      <c r="AK214" s="233">
        <v>8.5890648683083302E-3</v>
      </c>
      <c r="AL214" s="233"/>
      <c r="AM214" s="233"/>
      <c r="AN214" s="233"/>
      <c r="AO214" s="233"/>
      <c r="AP214" s="233"/>
    </row>
    <row r="215" spans="2:44" s="1" customFormat="1" ht="10" x14ac:dyDescent="0.2">
      <c r="B215" s="231" t="s">
        <v>1145</v>
      </c>
      <c r="C215" s="231"/>
      <c r="D215" s="231"/>
      <c r="E215" s="231"/>
      <c r="F215" s="231"/>
      <c r="G215" s="231"/>
      <c r="H215" s="250">
        <v>2419235117.4600201</v>
      </c>
      <c r="I215" s="250"/>
      <c r="J215" s="250"/>
      <c r="K215" s="250"/>
      <c r="L215" s="250"/>
      <c r="M215" s="250"/>
      <c r="N215" s="250"/>
      <c r="O215" s="250"/>
      <c r="P215" s="250"/>
      <c r="Q215" s="250"/>
      <c r="R215" s="250"/>
      <c r="S215" s="233">
        <v>0.15844894374370899</v>
      </c>
      <c r="T215" s="233"/>
      <c r="U215" s="233"/>
      <c r="V215" s="233"/>
      <c r="W215" s="233"/>
      <c r="X215" s="233"/>
      <c r="Y215" s="233"/>
      <c r="Z215" s="233"/>
      <c r="AA215" s="233"/>
      <c r="AB215" s="233"/>
      <c r="AC215" s="232">
        <v>36561</v>
      </c>
      <c r="AD215" s="232"/>
      <c r="AE215" s="232"/>
      <c r="AF215" s="232"/>
      <c r="AG215" s="232"/>
      <c r="AH215" s="232"/>
      <c r="AI215" s="232"/>
      <c r="AJ215" s="232"/>
      <c r="AK215" s="233">
        <v>0.160626496496277</v>
      </c>
      <c r="AL215" s="233"/>
      <c r="AM215" s="233"/>
      <c r="AN215" s="233"/>
      <c r="AO215" s="233"/>
      <c r="AP215" s="233"/>
    </row>
    <row r="216" spans="2:44" s="1" customFormat="1" ht="10.5" x14ac:dyDescent="0.2">
      <c r="B216" s="252"/>
      <c r="C216" s="252"/>
      <c r="D216" s="252"/>
      <c r="E216" s="252"/>
      <c r="F216" s="252"/>
      <c r="G216" s="252"/>
      <c r="H216" s="251">
        <v>15268231269.330099</v>
      </c>
      <c r="I216" s="251"/>
      <c r="J216" s="251"/>
      <c r="K216" s="251"/>
      <c r="L216" s="251"/>
      <c r="M216" s="251"/>
      <c r="N216" s="251"/>
      <c r="O216" s="251"/>
      <c r="P216" s="251"/>
      <c r="Q216" s="251"/>
      <c r="R216" s="251"/>
      <c r="S216" s="249">
        <v>1</v>
      </c>
      <c r="T216" s="249"/>
      <c r="U216" s="249"/>
      <c r="V216" s="249"/>
      <c r="W216" s="249"/>
      <c r="X216" s="249"/>
      <c r="Y216" s="249"/>
      <c r="Z216" s="249"/>
      <c r="AA216" s="249"/>
      <c r="AB216" s="249"/>
      <c r="AC216" s="248">
        <v>227615</v>
      </c>
      <c r="AD216" s="248"/>
      <c r="AE216" s="248"/>
      <c r="AF216" s="248"/>
      <c r="AG216" s="248"/>
      <c r="AH216" s="248"/>
      <c r="AI216" s="248"/>
      <c r="AJ216" s="248"/>
      <c r="AK216" s="249">
        <v>1</v>
      </c>
      <c r="AL216" s="249"/>
      <c r="AM216" s="249"/>
      <c r="AN216" s="249"/>
      <c r="AO216" s="249"/>
      <c r="AP216" s="249"/>
    </row>
    <row r="217" spans="2:44" s="1" customFormat="1" ht="8" x14ac:dyDescent="0.2"/>
    <row r="218" spans="2:44" s="1" customFormat="1" ht="13" x14ac:dyDescent="0.2">
      <c r="B218" s="229" t="s">
        <v>1209</v>
      </c>
      <c r="C218" s="229"/>
      <c r="D218" s="229"/>
      <c r="E218" s="229"/>
      <c r="F218" s="229"/>
      <c r="G218" s="229"/>
      <c r="H218" s="229"/>
      <c r="I218" s="229"/>
      <c r="J218" s="229"/>
      <c r="K218" s="229"/>
      <c r="L218" s="229"/>
      <c r="M218" s="229"/>
      <c r="N218" s="229"/>
      <c r="O218" s="229"/>
      <c r="P218" s="229"/>
      <c r="Q218" s="229"/>
      <c r="R218" s="229"/>
      <c r="S218" s="229"/>
      <c r="T218" s="229"/>
      <c r="U218" s="229"/>
      <c r="V218" s="229"/>
      <c r="W218" s="229"/>
      <c r="X218" s="229"/>
      <c r="Y218" s="229"/>
      <c r="Z218" s="229"/>
      <c r="AA218" s="229"/>
      <c r="AB218" s="229"/>
      <c r="AC218" s="229"/>
      <c r="AD218" s="229"/>
      <c r="AE218" s="229"/>
      <c r="AF218" s="229"/>
      <c r="AG218" s="229"/>
      <c r="AH218" s="229"/>
      <c r="AI218" s="229"/>
      <c r="AJ218" s="229"/>
      <c r="AK218" s="229"/>
      <c r="AL218" s="229"/>
      <c r="AM218" s="229"/>
      <c r="AN218" s="229"/>
      <c r="AO218" s="229"/>
      <c r="AP218" s="229"/>
      <c r="AQ218" s="229"/>
      <c r="AR218" s="229"/>
    </row>
    <row r="219" spans="2:44" s="1" customFormat="1" ht="8" x14ac:dyDescent="0.2"/>
    <row r="220" spans="2:44" s="1" customFormat="1" ht="10.5" x14ac:dyDescent="0.2">
      <c r="B220" s="252"/>
      <c r="C220" s="252"/>
      <c r="D220" s="252"/>
      <c r="E220" s="252"/>
      <c r="F220" s="252"/>
      <c r="G220" s="227" t="s">
        <v>1074</v>
      </c>
      <c r="H220" s="227"/>
      <c r="I220" s="227"/>
      <c r="J220" s="227"/>
      <c r="K220" s="227"/>
      <c r="L220" s="227"/>
      <c r="M220" s="227"/>
      <c r="N220" s="227"/>
      <c r="O220" s="227"/>
      <c r="P220" s="227"/>
      <c r="Q220" s="227"/>
      <c r="R220" s="227" t="s">
        <v>1075</v>
      </c>
      <c r="S220" s="227"/>
      <c r="T220" s="227"/>
      <c r="U220" s="227"/>
      <c r="V220" s="227"/>
      <c r="W220" s="227"/>
      <c r="X220" s="227"/>
      <c r="Y220" s="227"/>
      <c r="Z220" s="227"/>
      <c r="AA220" s="227"/>
      <c r="AB220" s="227" t="s">
        <v>1076</v>
      </c>
      <c r="AC220" s="227"/>
      <c r="AD220" s="227"/>
      <c r="AE220" s="227"/>
      <c r="AF220" s="227"/>
      <c r="AG220" s="227"/>
      <c r="AH220" s="227"/>
      <c r="AI220" s="227"/>
      <c r="AJ220" s="227"/>
      <c r="AK220" s="227" t="s">
        <v>1075</v>
      </c>
      <c r="AL220" s="227"/>
      <c r="AM220" s="227"/>
      <c r="AN220" s="227"/>
      <c r="AO220" s="227"/>
      <c r="AP220" s="227"/>
    </row>
    <row r="221" spans="2:44" s="1" customFormat="1" ht="10" x14ac:dyDescent="0.2">
      <c r="B221" s="231" t="s">
        <v>1146</v>
      </c>
      <c r="C221" s="231"/>
      <c r="D221" s="231"/>
      <c r="E221" s="231"/>
      <c r="F221" s="231"/>
      <c r="G221" s="250">
        <v>248455369.96000099</v>
      </c>
      <c r="H221" s="250"/>
      <c r="I221" s="250"/>
      <c r="J221" s="250"/>
      <c r="K221" s="250"/>
      <c r="L221" s="250"/>
      <c r="M221" s="250"/>
      <c r="N221" s="250"/>
      <c r="O221" s="250"/>
      <c r="P221" s="250"/>
      <c r="Q221" s="250"/>
      <c r="R221" s="233">
        <v>1.6272701505319901E-2</v>
      </c>
      <c r="S221" s="233"/>
      <c r="T221" s="233"/>
      <c r="U221" s="233"/>
      <c r="V221" s="233"/>
      <c r="W221" s="233"/>
      <c r="X221" s="233"/>
      <c r="Y221" s="233"/>
      <c r="Z221" s="233"/>
      <c r="AA221" s="233"/>
      <c r="AB221" s="232">
        <v>5189</v>
      </c>
      <c r="AC221" s="232"/>
      <c r="AD221" s="232"/>
      <c r="AE221" s="232"/>
      <c r="AF221" s="232"/>
      <c r="AG221" s="232"/>
      <c r="AH221" s="232"/>
      <c r="AI221" s="232"/>
      <c r="AJ221" s="232"/>
      <c r="AK221" s="233">
        <v>2.2797267315423E-2</v>
      </c>
      <c r="AL221" s="233"/>
      <c r="AM221" s="233"/>
      <c r="AN221" s="233"/>
      <c r="AO221" s="233"/>
      <c r="AP221" s="233"/>
    </row>
    <row r="222" spans="2:44" s="1" customFormat="1" ht="10" x14ac:dyDescent="0.2">
      <c r="B222" s="231" t="s">
        <v>1147</v>
      </c>
      <c r="C222" s="231"/>
      <c r="D222" s="231"/>
      <c r="E222" s="231"/>
      <c r="F222" s="231"/>
      <c r="G222" s="250">
        <v>862841512.27000296</v>
      </c>
      <c r="H222" s="250"/>
      <c r="I222" s="250"/>
      <c r="J222" s="250"/>
      <c r="K222" s="250"/>
      <c r="L222" s="250"/>
      <c r="M222" s="250"/>
      <c r="N222" s="250"/>
      <c r="O222" s="250"/>
      <c r="P222" s="250"/>
      <c r="Q222" s="250"/>
      <c r="R222" s="233">
        <v>5.6512211339320502E-2</v>
      </c>
      <c r="S222" s="233"/>
      <c r="T222" s="233"/>
      <c r="U222" s="233"/>
      <c r="V222" s="233"/>
      <c r="W222" s="233"/>
      <c r="X222" s="233"/>
      <c r="Y222" s="233"/>
      <c r="Z222" s="233"/>
      <c r="AA222" s="233"/>
      <c r="AB222" s="232">
        <v>16407</v>
      </c>
      <c r="AC222" s="232"/>
      <c r="AD222" s="232"/>
      <c r="AE222" s="232"/>
      <c r="AF222" s="232"/>
      <c r="AG222" s="232"/>
      <c r="AH222" s="232"/>
      <c r="AI222" s="232"/>
      <c r="AJ222" s="232"/>
      <c r="AK222" s="233">
        <v>7.20822441403247E-2</v>
      </c>
      <c r="AL222" s="233"/>
      <c r="AM222" s="233"/>
      <c r="AN222" s="233"/>
      <c r="AO222" s="233"/>
      <c r="AP222" s="233"/>
    </row>
    <row r="223" spans="2:44" s="1" customFormat="1" ht="10" x14ac:dyDescent="0.2">
      <c r="B223" s="231" t="s">
        <v>1148</v>
      </c>
      <c r="C223" s="231"/>
      <c r="D223" s="231"/>
      <c r="E223" s="231"/>
      <c r="F223" s="231"/>
      <c r="G223" s="250">
        <v>245978204.66999999</v>
      </c>
      <c r="H223" s="250"/>
      <c r="I223" s="250"/>
      <c r="J223" s="250"/>
      <c r="K223" s="250"/>
      <c r="L223" s="250"/>
      <c r="M223" s="250"/>
      <c r="N223" s="250"/>
      <c r="O223" s="250"/>
      <c r="P223" s="250"/>
      <c r="Q223" s="250"/>
      <c r="R223" s="233">
        <v>1.6110458397634201E-2</v>
      </c>
      <c r="S223" s="233"/>
      <c r="T223" s="233"/>
      <c r="U223" s="233"/>
      <c r="V223" s="233"/>
      <c r="W223" s="233"/>
      <c r="X223" s="233"/>
      <c r="Y223" s="233"/>
      <c r="Z223" s="233"/>
      <c r="AA223" s="233"/>
      <c r="AB223" s="232">
        <v>2845</v>
      </c>
      <c r="AC223" s="232"/>
      <c r="AD223" s="232"/>
      <c r="AE223" s="232"/>
      <c r="AF223" s="232"/>
      <c r="AG223" s="232"/>
      <c r="AH223" s="232"/>
      <c r="AI223" s="232"/>
      <c r="AJ223" s="232"/>
      <c r="AK223" s="233">
        <v>1.2499176240581699E-2</v>
      </c>
      <c r="AL223" s="233"/>
      <c r="AM223" s="233"/>
      <c r="AN223" s="233"/>
      <c r="AO223" s="233"/>
      <c r="AP223" s="233"/>
    </row>
    <row r="224" spans="2:44" s="1" customFormat="1" ht="10" x14ac:dyDescent="0.2">
      <c r="B224" s="231" t="s">
        <v>1149</v>
      </c>
      <c r="C224" s="231"/>
      <c r="D224" s="231"/>
      <c r="E224" s="231"/>
      <c r="F224" s="231"/>
      <c r="G224" s="250">
        <v>114126276.05</v>
      </c>
      <c r="H224" s="250"/>
      <c r="I224" s="250"/>
      <c r="J224" s="250"/>
      <c r="K224" s="250"/>
      <c r="L224" s="250"/>
      <c r="M224" s="250"/>
      <c r="N224" s="250"/>
      <c r="O224" s="250"/>
      <c r="P224" s="250"/>
      <c r="Q224" s="250"/>
      <c r="R224" s="233">
        <v>7.4747542159156501E-3</v>
      </c>
      <c r="S224" s="233"/>
      <c r="T224" s="233"/>
      <c r="U224" s="233"/>
      <c r="V224" s="233"/>
      <c r="W224" s="233"/>
      <c r="X224" s="233"/>
      <c r="Y224" s="233"/>
      <c r="Z224" s="233"/>
      <c r="AA224" s="233"/>
      <c r="AB224" s="232">
        <v>1617</v>
      </c>
      <c r="AC224" s="232"/>
      <c r="AD224" s="232"/>
      <c r="AE224" s="232"/>
      <c r="AF224" s="232"/>
      <c r="AG224" s="232"/>
      <c r="AH224" s="232"/>
      <c r="AI224" s="232"/>
      <c r="AJ224" s="232"/>
      <c r="AK224" s="233">
        <v>7.10410122355732E-3</v>
      </c>
      <c r="AL224" s="233"/>
      <c r="AM224" s="233"/>
      <c r="AN224" s="233"/>
      <c r="AO224" s="233"/>
      <c r="AP224" s="233"/>
    </row>
    <row r="225" spans="2:44" s="1" customFormat="1" ht="10" x14ac:dyDescent="0.2">
      <c r="B225" s="231" t="s">
        <v>1150</v>
      </c>
      <c r="C225" s="231"/>
      <c r="D225" s="231"/>
      <c r="E225" s="231"/>
      <c r="F225" s="231"/>
      <c r="G225" s="250">
        <v>175918843.53999999</v>
      </c>
      <c r="H225" s="250"/>
      <c r="I225" s="250"/>
      <c r="J225" s="250"/>
      <c r="K225" s="250"/>
      <c r="L225" s="250"/>
      <c r="M225" s="250"/>
      <c r="N225" s="250"/>
      <c r="O225" s="250"/>
      <c r="P225" s="250"/>
      <c r="Q225" s="250"/>
      <c r="R225" s="233">
        <v>1.15218875347648E-2</v>
      </c>
      <c r="S225" s="233"/>
      <c r="T225" s="233"/>
      <c r="U225" s="233"/>
      <c r="V225" s="233"/>
      <c r="W225" s="233"/>
      <c r="X225" s="233"/>
      <c r="Y225" s="233"/>
      <c r="Z225" s="233"/>
      <c r="AA225" s="233"/>
      <c r="AB225" s="232">
        <v>2218</v>
      </c>
      <c r="AC225" s="232"/>
      <c r="AD225" s="232"/>
      <c r="AE225" s="232"/>
      <c r="AF225" s="232"/>
      <c r="AG225" s="232"/>
      <c r="AH225" s="232"/>
      <c r="AI225" s="232"/>
      <c r="AJ225" s="232"/>
      <c r="AK225" s="233">
        <v>9.7445247457329295E-3</v>
      </c>
      <c r="AL225" s="233"/>
      <c r="AM225" s="233"/>
      <c r="AN225" s="233"/>
      <c r="AO225" s="233"/>
      <c r="AP225" s="233"/>
    </row>
    <row r="226" spans="2:44" s="1" customFormat="1" ht="10" x14ac:dyDescent="0.2">
      <c r="B226" s="231" t="s">
        <v>1151</v>
      </c>
      <c r="C226" s="231"/>
      <c r="D226" s="231"/>
      <c r="E226" s="231"/>
      <c r="F226" s="231"/>
      <c r="G226" s="250">
        <v>152653642.22</v>
      </c>
      <c r="H226" s="250"/>
      <c r="I226" s="250"/>
      <c r="J226" s="250"/>
      <c r="K226" s="250"/>
      <c r="L226" s="250"/>
      <c r="M226" s="250"/>
      <c r="N226" s="250"/>
      <c r="O226" s="250"/>
      <c r="P226" s="250"/>
      <c r="Q226" s="250"/>
      <c r="R226" s="233">
        <v>9.99812221384422E-3</v>
      </c>
      <c r="S226" s="233"/>
      <c r="T226" s="233"/>
      <c r="U226" s="233"/>
      <c r="V226" s="233"/>
      <c r="W226" s="233"/>
      <c r="X226" s="233"/>
      <c r="Y226" s="233"/>
      <c r="Z226" s="233"/>
      <c r="AA226" s="233"/>
      <c r="AB226" s="232">
        <v>1768</v>
      </c>
      <c r="AC226" s="232"/>
      <c r="AD226" s="232"/>
      <c r="AE226" s="232"/>
      <c r="AF226" s="232"/>
      <c r="AG226" s="232"/>
      <c r="AH226" s="232"/>
      <c r="AI226" s="232"/>
      <c r="AJ226" s="232"/>
      <c r="AK226" s="233">
        <v>7.7675021417744896E-3</v>
      </c>
      <c r="AL226" s="233"/>
      <c r="AM226" s="233"/>
      <c r="AN226" s="233"/>
      <c r="AO226" s="233"/>
      <c r="AP226" s="233"/>
    </row>
    <row r="227" spans="2:44" s="1" customFormat="1" ht="10" x14ac:dyDescent="0.2">
      <c r="B227" s="231" t="s">
        <v>1152</v>
      </c>
      <c r="C227" s="231"/>
      <c r="D227" s="231"/>
      <c r="E227" s="231"/>
      <c r="F227" s="231"/>
      <c r="G227" s="250">
        <v>41445464.659999996</v>
      </c>
      <c r="H227" s="250"/>
      <c r="I227" s="250"/>
      <c r="J227" s="250"/>
      <c r="K227" s="250"/>
      <c r="L227" s="250"/>
      <c r="M227" s="250"/>
      <c r="N227" s="250"/>
      <c r="O227" s="250"/>
      <c r="P227" s="250"/>
      <c r="Q227" s="250"/>
      <c r="R227" s="233">
        <v>2.7144902332762802E-3</v>
      </c>
      <c r="S227" s="233"/>
      <c r="T227" s="233"/>
      <c r="U227" s="233"/>
      <c r="V227" s="233"/>
      <c r="W227" s="233"/>
      <c r="X227" s="233"/>
      <c r="Y227" s="233"/>
      <c r="Z227" s="233"/>
      <c r="AA227" s="233"/>
      <c r="AB227" s="232">
        <v>500</v>
      </c>
      <c r="AC227" s="232"/>
      <c r="AD227" s="232"/>
      <c r="AE227" s="232"/>
      <c r="AF227" s="232"/>
      <c r="AG227" s="232"/>
      <c r="AH227" s="232"/>
      <c r="AI227" s="232"/>
      <c r="AJ227" s="232"/>
      <c r="AK227" s="233">
        <v>2.1966917821760398E-3</v>
      </c>
      <c r="AL227" s="233"/>
      <c r="AM227" s="233"/>
      <c r="AN227" s="233"/>
      <c r="AO227" s="233"/>
      <c r="AP227" s="233"/>
    </row>
    <row r="228" spans="2:44" s="1" customFormat="1" ht="10" x14ac:dyDescent="0.2">
      <c r="B228" s="231" t="s">
        <v>1153</v>
      </c>
      <c r="C228" s="231"/>
      <c r="D228" s="231"/>
      <c r="E228" s="231"/>
      <c r="F228" s="231"/>
      <c r="G228" s="250">
        <v>90968776.680000097</v>
      </c>
      <c r="H228" s="250"/>
      <c r="I228" s="250"/>
      <c r="J228" s="250"/>
      <c r="K228" s="250"/>
      <c r="L228" s="250"/>
      <c r="M228" s="250"/>
      <c r="N228" s="250"/>
      <c r="O228" s="250"/>
      <c r="P228" s="250"/>
      <c r="Q228" s="250"/>
      <c r="R228" s="233">
        <v>5.9580428849498003E-3</v>
      </c>
      <c r="S228" s="233"/>
      <c r="T228" s="233"/>
      <c r="U228" s="233"/>
      <c r="V228" s="233"/>
      <c r="W228" s="233"/>
      <c r="X228" s="233"/>
      <c r="Y228" s="233"/>
      <c r="Z228" s="233"/>
      <c r="AA228" s="233"/>
      <c r="AB228" s="232">
        <v>849</v>
      </c>
      <c r="AC228" s="232"/>
      <c r="AD228" s="232"/>
      <c r="AE228" s="232"/>
      <c r="AF228" s="232"/>
      <c r="AG228" s="232"/>
      <c r="AH228" s="232"/>
      <c r="AI228" s="232"/>
      <c r="AJ228" s="232"/>
      <c r="AK228" s="233">
        <v>3.72998264613492E-3</v>
      </c>
      <c r="AL228" s="233"/>
      <c r="AM228" s="233"/>
      <c r="AN228" s="233"/>
      <c r="AO228" s="233"/>
      <c r="AP228" s="233"/>
    </row>
    <row r="229" spans="2:44" s="1" customFormat="1" ht="10" x14ac:dyDescent="0.2">
      <c r="B229" s="231" t="s">
        <v>1154</v>
      </c>
      <c r="C229" s="231"/>
      <c r="D229" s="231"/>
      <c r="E229" s="231"/>
      <c r="F229" s="231"/>
      <c r="G229" s="250">
        <v>9838850.0600000005</v>
      </c>
      <c r="H229" s="250"/>
      <c r="I229" s="250"/>
      <c r="J229" s="250"/>
      <c r="K229" s="250"/>
      <c r="L229" s="250"/>
      <c r="M229" s="250"/>
      <c r="N229" s="250"/>
      <c r="O229" s="250"/>
      <c r="P229" s="250"/>
      <c r="Q229" s="250"/>
      <c r="R229" s="233">
        <v>6.4440011985957403E-4</v>
      </c>
      <c r="S229" s="233"/>
      <c r="T229" s="233"/>
      <c r="U229" s="233"/>
      <c r="V229" s="233"/>
      <c r="W229" s="233"/>
      <c r="X229" s="233"/>
      <c r="Y229" s="233"/>
      <c r="Z229" s="233"/>
      <c r="AA229" s="233"/>
      <c r="AB229" s="232">
        <v>107</v>
      </c>
      <c r="AC229" s="232"/>
      <c r="AD229" s="232"/>
      <c r="AE229" s="232"/>
      <c r="AF229" s="232"/>
      <c r="AG229" s="232"/>
      <c r="AH229" s="232"/>
      <c r="AI229" s="232"/>
      <c r="AJ229" s="232"/>
      <c r="AK229" s="233">
        <v>4.7009204138567302E-4</v>
      </c>
      <c r="AL229" s="233"/>
      <c r="AM229" s="233"/>
      <c r="AN229" s="233"/>
      <c r="AO229" s="233"/>
      <c r="AP229" s="233"/>
    </row>
    <row r="230" spans="2:44" s="1" customFormat="1" ht="10" x14ac:dyDescent="0.2">
      <c r="B230" s="231" t="s">
        <v>1155</v>
      </c>
      <c r="C230" s="231"/>
      <c r="D230" s="231"/>
      <c r="E230" s="231"/>
      <c r="F230" s="231"/>
      <c r="G230" s="250">
        <v>62762690.040000103</v>
      </c>
      <c r="H230" s="250"/>
      <c r="I230" s="250"/>
      <c r="J230" s="250"/>
      <c r="K230" s="250"/>
      <c r="L230" s="250"/>
      <c r="M230" s="250"/>
      <c r="N230" s="250"/>
      <c r="O230" s="250"/>
      <c r="P230" s="250"/>
      <c r="Q230" s="250"/>
      <c r="R230" s="233">
        <v>4.1106719522957498E-3</v>
      </c>
      <c r="S230" s="233"/>
      <c r="T230" s="233"/>
      <c r="U230" s="233"/>
      <c r="V230" s="233"/>
      <c r="W230" s="233"/>
      <c r="X230" s="233"/>
      <c r="Y230" s="233"/>
      <c r="Z230" s="233"/>
      <c r="AA230" s="233"/>
      <c r="AB230" s="232">
        <v>401</v>
      </c>
      <c r="AC230" s="232"/>
      <c r="AD230" s="232"/>
      <c r="AE230" s="232"/>
      <c r="AF230" s="232"/>
      <c r="AG230" s="232"/>
      <c r="AH230" s="232"/>
      <c r="AI230" s="232"/>
      <c r="AJ230" s="232"/>
      <c r="AK230" s="233">
        <v>1.7617468093051899E-3</v>
      </c>
      <c r="AL230" s="233"/>
      <c r="AM230" s="233"/>
      <c r="AN230" s="233"/>
      <c r="AO230" s="233"/>
      <c r="AP230" s="233"/>
    </row>
    <row r="231" spans="2:44" s="1" customFormat="1" ht="10" x14ac:dyDescent="0.2">
      <c r="B231" s="231" t="s">
        <v>1156</v>
      </c>
      <c r="C231" s="231"/>
      <c r="D231" s="231"/>
      <c r="E231" s="231"/>
      <c r="F231" s="231"/>
      <c r="G231" s="250">
        <v>15396866.49</v>
      </c>
      <c r="H231" s="250"/>
      <c r="I231" s="250"/>
      <c r="J231" s="250"/>
      <c r="K231" s="250"/>
      <c r="L231" s="250"/>
      <c r="M231" s="250"/>
      <c r="N231" s="250"/>
      <c r="O231" s="250"/>
      <c r="P231" s="250"/>
      <c r="Q231" s="250"/>
      <c r="R231" s="233">
        <v>1.0084250243791099E-3</v>
      </c>
      <c r="S231" s="233"/>
      <c r="T231" s="233"/>
      <c r="U231" s="233"/>
      <c r="V231" s="233"/>
      <c r="W231" s="233"/>
      <c r="X231" s="233"/>
      <c r="Y231" s="233"/>
      <c r="Z231" s="233"/>
      <c r="AA231" s="233"/>
      <c r="AB231" s="232">
        <v>96</v>
      </c>
      <c r="AC231" s="232"/>
      <c r="AD231" s="232"/>
      <c r="AE231" s="232"/>
      <c r="AF231" s="232"/>
      <c r="AG231" s="232"/>
      <c r="AH231" s="232"/>
      <c r="AI231" s="232"/>
      <c r="AJ231" s="232"/>
      <c r="AK231" s="233">
        <v>4.217648221778E-4</v>
      </c>
      <c r="AL231" s="233"/>
      <c r="AM231" s="233"/>
      <c r="AN231" s="233"/>
      <c r="AO231" s="233"/>
      <c r="AP231" s="233"/>
    </row>
    <row r="232" spans="2:44" s="1" customFormat="1" ht="10" x14ac:dyDescent="0.2">
      <c r="B232" s="231" t="s">
        <v>1157</v>
      </c>
      <c r="C232" s="231"/>
      <c r="D232" s="231"/>
      <c r="E232" s="231"/>
      <c r="F232" s="231"/>
      <c r="G232" s="250">
        <v>76663006.030000001</v>
      </c>
      <c r="H232" s="250"/>
      <c r="I232" s="250"/>
      <c r="J232" s="250"/>
      <c r="K232" s="250"/>
      <c r="L232" s="250"/>
      <c r="M232" s="250"/>
      <c r="N232" s="250"/>
      <c r="O232" s="250"/>
      <c r="P232" s="250"/>
      <c r="Q232" s="250"/>
      <c r="R232" s="233">
        <v>5.0210796966375596E-3</v>
      </c>
      <c r="S232" s="233"/>
      <c r="T232" s="233"/>
      <c r="U232" s="233"/>
      <c r="V232" s="233"/>
      <c r="W232" s="233"/>
      <c r="X232" s="233"/>
      <c r="Y232" s="233"/>
      <c r="Z232" s="233"/>
      <c r="AA232" s="233"/>
      <c r="AB232" s="232">
        <v>1015</v>
      </c>
      <c r="AC232" s="232"/>
      <c r="AD232" s="232"/>
      <c r="AE232" s="232"/>
      <c r="AF232" s="232"/>
      <c r="AG232" s="232"/>
      <c r="AH232" s="232"/>
      <c r="AI232" s="232"/>
      <c r="AJ232" s="232"/>
      <c r="AK232" s="233">
        <v>4.4592843178173696E-3</v>
      </c>
      <c r="AL232" s="233"/>
      <c r="AM232" s="233"/>
      <c r="AN232" s="233"/>
      <c r="AO232" s="233"/>
      <c r="AP232" s="233"/>
    </row>
    <row r="233" spans="2:44" s="1" customFormat="1" ht="10" x14ac:dyDescent="0.2">
      <c r="B233" s="231" t="s">
        <v>1158</v>
      </c>
      <c r="C233" s="231"/>
      <c r="D233" s="231"/>
      <c r="E233" s="231"/>
      <c r="F233" s="231"/>
      <c r="G233" s="250">
        <v>255147582.44</v>
      </c>
      <c r="H233" s="250"/>
      <c r="I233" s="250"/>
      <c r="J233" s="250"/>
      <c r="K233" s="250"/>
      <c r="L233" s="250"/>
      <c r="M233" s="250"/>
      <c r="N233" s="250"/>
      <c r="O233" s="250"/>
      <c r="P233" s="250"/>
      <c r="Q233" s="250"/>
      <c r="R233" s="233">
        <v>1.6711011114465199E-2</v>
      </c>
      <c r="S233" s="233"/>
      <c r="T233" s="233"/>
      <c r="U233" s="233"/>
      <c r="V233" s="233"/>
      <c r="W233" s="233"/>
      <c r="X233" s="233"/>
      <c r="Y233" s="233"/>
      <c r="Z233" s="233"/>
      <c r="AA233" s="233"/>
      <c r="AB233" s="232">
        <v>2730</v>
      </c>
      <c r="AC233" s="232"/>
      <c r="AD233" s="232"/>
      <c r="AE233" s="232"/>
      <c r="AF233" s="232"/>
      <c r="AG233" s="232"/>
      <c r="AH233" s="232"/>
      <c r="AI233" s="232"/>
      <c r="AJ233" s="232"/>
      <c r="AK233" s="233">
        <v>1.19939371306812E-2</v>
      </c>
      <c r="AL233" s="233"/>
      <c r="AM233" s="233"/>
      <c r="AN233" s="233"/>
      <c r="AO233" s="233"/>
      <c r="AP233" s="233"/>
    </row>
    <row r="234" spans="2:44" s="1" customFormat="1" ht="10" x14ac:dyDescent="0.2">
      <c r="B234" s="231" t="s">
        <v>1159</v>
      </c>
      <c r="C234" s="231"/>
      <c r="D234" s="231"/>
      <c r="E234" s="231"/>
      <c r="F234" s="231"/>
      <c r="G234" s="250">
        <v>23150215.780000001</v>
      </c>
      <c r="H234" s="250"/>
      <c r="I234" s="250"/>
      <c r="J234" s="250"/>
      <c r="K234" s="250"/>
      <c r="L234" s="250"/>
      <c r="M234" s="250"/>
      <c r="N234" s="250"/>
      <c r="O234" s="250"/>
      <c r="P234" s="250"/>
      <c r="Q234" s="250"/>
      <c r="R234" s="233">
        <v>1.51623428880743E-3</v>
      </c>
      <c r="S234" s="233"/>
      <c r="T234" s="233"/>
      <c r="U234" s="233"/>
      <c r="V234" s="233"/>
      <c r="W234" s="233"/>
      <c r="X234" s="233"/>
      <c r="Y234" s="233"/>
      <c r="Z234" s="233"/>
      <c r="AA234" s="233"/>
      <c r="AB234" s="232">
        <v>207</v>
      </c>
      <c r="AC234" s="232"/>
      <c r="AD234" s="232"/>
      <c r="AE234" s="232"/>
      <c r="AF234" s="232"/>
      <c r="AG234" s="232"/>
      <c r="AH234" s="232"/>
      <c r="AI234" s="232"/>
      <c r="AJ234" s="232"/>
      <c r="AK234" s="233">
        <v>9.0943039782088195E-4</v>
      </c>
      <c r="AL234" s="233"/>
      <c r="AM234" s="233"/>
      <c r="AN234" s="233"/>
      <c r="AO234" s="233"/>
      <c r="AP234" s="233"/>
    </row>
    <row r="235" spans="2:44" s="1" customFormat="1" ht="10" x14ac:dyDescent="0.2">
      <c r="B235" s="231" t="s">
        <v>1160</v>
      </c>
      <c r="C235" s="231"/>
      <c r="D235" s="231"/>
      <c r="E235" s="231"/>
      <c r="F235" s="231"/>
      <c r="G235" s="250">
        <v>15436804.859999999</v>
      </c>
      <c r="H235" s="250"/>
      <c r="I235" s="250"/>
      <c r="J235" s="250"/>
      <c r="K235" s="250"/>
      <c r="L235" s="250"/>
      <c r="M235" s="250"/>
      <c r="N235" s="250"/>
      <c r="O235" s="250"/>
      <c r="P235" s="250"/>
      <c r="Q235" s="250"/>
      <c r="R235" s="233">
        <v>1.01104080673762E-3</v>
      </c>
      <c r="S235" s="233"/>
      <c r="T235" s="233"/>
      <c r="U235" s="233"/>
      <c r="V235" s="233"/>
      <c r="W235" s="233"/>
      <c r="X235" s="233"/>
      <c r="Y235" s="233"/>
      <c r="Z235" s="233"/>
      <c r="AA235" s="233"/>
      <c r="AB235" s="232">
        <v>96</v>
      </c>
      <c r="AC235" s="232"/>
      <c r="AD235" s="232"/>
      <c r="AE235" s="232"/>
      <c r="AF235" s="232"/>
      <c r="AG235" s="232"/>
      <c r="AH235" s="232"/>
      <c r="AI235" s="232"/>
      <c r="AJ235" s="232"/>
      <c r="AK235" s="233">
        <v>4.217648221778E-4</v>
      </c>
      <c r="AL235" s="233"/>
      <c r="AM235" s="233"/>
      <c r="AN235" s="233"/>
      <c r="AO235" s="233"/>
      <c r="AP235" s="233"/>
    </row>
    <row r="236" spans="2:44" s="1" customFormat="1" ht="10" x14ac:dyDescent="0.2">
      <c r="B236" s="231" t="s">
        <v>1161</v>
      </c>
      <c r="C236" s="231"/>
      <c r="D236" s="231"/>
      <c r="E236" s="231"/>
      <c r="F236" s="231"/>
      <c r="G236" s="250">
        <v>455613.31</v>
      </c>
      <c r="H236" s="250"/>
      <c r="I236" s="250"/>
      <c r="J236" s="250"/>
      <c r="K236" s="250"/>
      <c r="L236" s="250"/>
      <c r="M236" s="250"/>
      <c r="N236" s="250"/>
      <c r="O236" s="250"/>
      <c r="P236" s="250"/>
      <c r="Q236" s="250"/>
      <c r="R236" s="233">
        <v>2.98406083824005E-5</v>
      </c>
      <c r="S236" s="233"/>
      <c r="T236" s="233"/>
      <c r="U236" s="233"/>
      <c r="V236" s="233"/>
      <c r="W236" s="233"/>
      <c r="X236" s="233"/>
      <c r="Y236" s="233"/>
      <c r="Z236" s="233"/>
      <c r="AA236" s="233"/>
      <c r="AB236" s="232">
        <v>6</v>
      </c>
      <c r="AC236" s="232"/>
      <c r="AD236" s="232"/>
      <c r="AE236" s="232"/>
      <c r="AF236" s="232"/>
      <c r="AG236" s="232"/>
      <c r="AH236" s="232"/>
      <c r="AI236" s="232"/>
      <c r="AJ236" s="232"/>
      <c r="AK236" s="233">
        <v>2.63603013861125E-5</v>
      </c>
      <c r="AL236" s="233"/>
      <c r="AM236" s="233"/>
      <c r="AN236" s="233"/>
      <c r="AO236" s="233"/>
      <c r="AP236" s="233"/>
    </row>
    <row r="237" spans="2:44" s="1" customFormat="1" ht="10" x14ac:dyDescent="0.2">
      <c r="B237" s="231" t="s">
        <v>1162</v>
      </c>
      <c r="C237" s="231"/>
      <c r="D237" s="231"/>
      <c r="E237" s="231"/>
      <c r="F237" s="231"/>
      <c r="G237" s="250">
        <v>12876991550.2701</v>
      </c>
      <c r="H237" s="250"/>
      <c r="I237" s="250"/>
      <c r="J237" s="250"/>
      <c r="K237" s="250"/>
      <c r="L237" s="250"/>
      <c r="M237" s="250"/>
      <c r="N237" s="250"/>
      <c r="O237" s="250"/>
      <c r="P237" s="250"/>
      <c r="Q237" s="250"/>
      <c r="R237" s="233">
        <v>0.84338462806340997</v>
      </c>
      <c r="S237" s="233"/>
      <c r="T237" s="233"/>
      <c r="U237" s="233"/>
      <c r="V237" s="233"/>
      <c r="W237" s="233"/>
      <c r="X237" s="233"/>
      <c r="Y237" s="233"/>
      <c r="Z237" s="233"/>
      <c r="AA237" s="233"/>
      <c r="AB237" s="232">
        <v>191564</v>
      </c>
      <c r="AC237" s="232"/>
      <c r="AD237" s="232"/>
      <c r="AE237" s="232"/>
      <c r="AF237" s="232"/>
      <c r="AG237" s="232"/>
      <c r="AH237" s="232"/>
      <c r="AI237" s="232"/>
      <c r="AJ237" s="232"/>
      <c r="AK237" s="233">
        <v>0.84161412912154299</v>
      </c>
      <c r="AL237" s="233"/>
      <c r="AM237" s="233"/>
      <c r="AN237" s="233"/>
      <c r="AO237" s="233"/>
      <c r="AP237" s="233"/>
    </row>
    <row r="238" spans="2:44" s="1" customFormat="1" ht="10.5" x14ac:dyDescent="0.2">
      <c r="B238" s="252"/>
      <c r="C238" s="252"/>
      <c r="D238" s="252"/>
      <c r="E238" s="252"/>
      <c r="F238" s="252"/>
      <c r="G238" s="251">
        <v>15268231269.330099</v>
      </c>
      <c r="H238" s="251"/>
      <c r="I238" s="251"/>
      <c r="J238" s="251"/>
      <c r="K238" s="251"/>
      <c r="L238" s="251"/>
      <c r="M238" s="251"/>
      <c r="N238" s="251"/>
      <c r="O238" s="251"/>
      <c r="P238" s="251"/>
      <c r="Q238" s="251"/>
      <c r="R238" s="249">
        <v>1</v>
      </c>
      <c r="S238" s="249"/>
      <c r="T238" s="249"/>
      <c r="U238" s="249"/>
      <c r="V238" s="249"/>
      <c r="W238" s="249"/>
      <c r="X238" s="249"/>
      <c r="Y238" s="249"/>
      <c r="Z238" s="249"/>
      <c r="AA238" s="249"/>
      <c r="AB238" s="248">
        <v>227615</v>
      </c>
      <c r="AC238" s="248"/>
      <c r="AD238" s="248"/>
      <c r="AE238" s="248"/>
      <c r="AF238" s="248"/>
      <c r="AG238" s="248"/>
      <c r="AH238" s="248"/>
      <c r="AI238" s="248"/>
      <c r="AJ238" s="248"/>
      <c r="AK238" s="249">
        <v>1</v>
      </c>
      <c r="AL238" s="249"/>
      <c r="AM238" s="249"/>
      <c r="AN238" s="249"/>
      <c r="AO238" s="249"/>
      <c r="AP238" s="249"/>
    </row>
    <row r="239" spans="2:44" s="1" customFormat="1" ht="8" x14ac:dyDescent="0.2"/>
    <row r="240" spans="2:44" s="1" customFormat="1" ht="13" x14ac:dyDescent="0.2">
      <c r="B240" s="229" t="s">
        <v>1210</v>
      </c>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c r="AA240" s="229"/>
      <c r="AB240" s="229"/>
      <c r="AC240" s="229"/>
      <c r="AD240" s="229"/>
      <c r="AE240" s="229"/>
      <c r="AF240" s="229"/>
      <c r="AG240" s="229"/>
      <c r="AH240" s="229"/>
      <c r="AI240" s="229"/>
      <c r="AJ240" s="229"/>
      <c r="AK240" s="229"/>
      <c r="AL240" s="229"/>
      <c r="AM240" s="229"/>
      <c r="AN240" s="229"/>
      <c r="AO240" s="229"/>
      <c r="AP240" s="229"/>
      <c r="AQ240" s="229"/>
      <c r="AR240" s="229"/>
    </row>
    <row r="241" spans="2:44" s="1" customFormat="1" ht="8" x14ac:dyDescent="0.2"/>
    <row r="242" spans="2:44" s="1" customFormat="1" ht="10.5" x14ac:dyDescent="0.2">
      <c r="B242" s="252"/>
      <c r="C242" s="252"/>
      <c r="D242" s="252"/>
      <c r="E242" s="252"/>
      <c r="F242" s="227" t="s">
        <v>1074</v>
      </c>
      <c r="G242" s="227"/>
      <c r="H242" s="227"/>
      <c r="I242" s="227"/>
      <c r="J242" s="227"/>
      <c r="K242" s="227"/>
      <c r="L242" s="227"/>
      <c r="M242" s="227"/>
      <c r="N242" s="227"/>
      <c r="O242" s="227"/>
      <c r="P242" s="227"/>
      <c r="Q242" s="227" t="s">
        <v>1075</v>
      </c>
      <c r="R242" s="227"/>
      <c r="S242" s="227"/>
      <c r="T242" s="227"/>
      <c r="U242" s="227"/>
      <c r="V242" s="227"/>
      <c r="W242" s="227"/>
      <c r="X242" s="227"/>
      <c r="Y242" s="227"/>
      <c r="Z242" s="227"/>
      <c r="AA242" s="227" t="s">
        <v>1076</v>
      </c>
      <c r="AB242" s="227"/>
      <c r="AC242" s="227"/>
      <c r="AD242" s="227"/>
      <c r="AE242" s="227"/>
      <c r="AF242" s="227"/>
      <c r="AG242" s="227"/>
      <c r="AH242" s="227"/>
      <c r="AI242" s="227"/>
      <c r="AJ242" s="227" t="s">
        <v>1075</v>
      </c>
      <c r="AK242" s="227"/>
      <c r="AL242" s="227"/>
      <c r="AM242" s="227"/>
      <c r="AN242" s="227"/>
      <c r="AO242" s="227"/>
      <c r="AP242" s="227"/>
    </row>
    <row r="243" spans="2:44" s="1" customFormat="1" ht="10" x14ac:dyDescent="0.2">
      <c r="B243" s="231" t="s">
        <v>1163</v>
      </c>
      <c r="C243" s="231"/>
      <c r="D243" s="231"/>
      <c r="E243" s="231"/>
      <c r="F243" s="250">
        <v>15268137409.24</v>
      </c>
      <c r="G243" s="250"/>
      <c r="H243" s="250"/>
      <c r="I243" s="250"/>
      <c r="J243" s="250"/>
      <c r="K243" s="250"/>
      <c r="L243" s="250"/>
      <c r="M243" s="250"/>
      <c r="N243" s="250"/>
      <c r="O243" s="250"/>
      <c r="P243" s="250"/>
      <c r="Q243" s="233">
        <v>0.99999385258918705</v>
      </c>
      <c r="R243" s="233"/>
      <c r="S243" s="233"/>
      <c r="T243" s="233"/>
      <c r="U243" s="233"/>
      <c r="V243" s="233"/>
      <c r="W243" s="233"/>
      <c r="X243" s="233"/>
      <c r="Y243" s="233"/>
      <c r="Z243" s="233"/>
      <c r="AA243" s="232">
        <v>227606</v>
      </c>
      <c r="AB243" s="232"/>
      <c r="AC243" s="232"/>
      <c r="AD243" s="232"/>
      <c r="AE243" s="232"/>
      <c r="AF243" s="232"/>
      <c r="AG243" s="232"/>
      <c r="AH243" s="232"/>
      <c r="AI243" s="232"/>
      <c r="AJ243" s="233">
        <v>0.99996045954792101</v>
      </c>
      <c r="AK243" s="233"/>
      <c r="AL243" s="233"/>
      <c r="AM243" s="233"/>
      <c r="AN243" s="233"/>
      <c r="AO243" s="233"/>
      <c r="AP243" s="233"/>
    </row>
    <row r="244" spans="2:44" s="1" customFormat="1" ht="10" x14ac:dyDescent="0.2">
      <c r="B244" s="231" t="s">
        <v>1164</v>
      </c>
      <c r="C244" s="231"/>
      <c r="D244" s="231"/>
      <c r="E244" s="231"/>
      <c r="F244" s="250">
        <v>93860.09</v>
      </c>
      <c r="G244" s="250"/>
      <c r="H244" s="250"/>
      <c r="I244" s="250"/>
      <c r="J244" s="250"/>
      <c r="K244" s="250"/>
      <c r="L244" s="250"/>
      <c r="M244" s="250"/>
      <c r="N244" s="250"/>
      <c r="O244" s="250"/>
      <c r="P244" s="250"/>
      <c r="Q244" s="233">
        <v>6.1474108129695999E-6</v>
      </c>
      <c r="R244" s="233"/>
      <c r="S244" s="233"/>
      <c r="T244" s="233"/>
      <c r="U244" s="233"/>
      <c r="V244" s="233"/>
      <c r="W244" s="233"/>
      <c r="X244" s="233"/>
      <c r="Y244" s="233"/>
      <c r="Z244" s="233"/>
      <c r="AA244" s="232">
        <v>9</v>
      </c>
      <c r="AB244" s="232"/>
      <c r="AC244" s="232"/>
      <c r="AD244" s="232"/>
      <c r="AE244" s="232"/>
      <c r="AF244" s="232"/>
      <c r="AG244" s="232"/>
      <c r="AH244" s="232"/>
      <c r="AI244" s="232"/>
      <c r="AJ244" s="233">
        <v>3.9540452079168802E-5</v>
      </c>
      <c r="AK244" s="233"/>
      <c r="AL244" s="233"/>
      <c r="AM244" s="233"/>
      <c r="AN244" s="233"/>
      <c r="AO244" s="233"/>
      <c r="AP244" s="233"/>
    </row>
    <row r="245" spans="2:44" s="1" customFormat="1" ht="10.5" x14ac:dyDescent="0.2">
      <c r="B245" s="252"/>
      <c r="C245" s="252"/>
      <c r="D245" s="252"/>
      <c r="E245" s="252"/>
      <c r="F245" s="251">
        <v>15268231269.33</v>
      </c>
      <c r="G245" s="251"/>
      <c r="H245" s="251"/>
      <c r="I245" s="251"/>
      <c r="J245" s="251"/>
      <c r="K245" s="251"/>
      <c r="L245" s="251"/>
      <c r="M245" s="251"/>
      <c r="N245" s="251"/>
      <c r="O245" s="251"/>
      <c r="P245" s="251"/>
      <c r="Q245" s="249">
        <v>1</v>
      </c>
      <c r="R245" s="249"/>
      <c r="S245" s="249"/>
      <c r="T245" s="249"/>
      <c r="U245" s="249"/>
      <c r="V245" s="249"/>
      <c r="W245" s="249"/>
      <c r="X245" s="249"/>
      <c r="Y245" s="249"/>
      <c r="Z245" s="249"/>
      <c r="AA245" s="248">
        <v>227615</v>
      </c>
      <c r="AB245" s="248"/>
      <c r="AC245" s="248"/>
      <c r="AD245" s="248"/>
      <c r="AE245" s="248"/>
      <c r="AF245" s="248"/>
      <c r="AG245" s="248"/>
      <c r="AH245" s="248"/>
      <c r="AI245" s="248"/>
      <c r="AJ245" s="249">
        <v>1</v>
      </c>
      <c r="AK245" s="249"/>
      <c r="AL245" s="249"/>
      <c r="AM245" s="249"/>
      <c r="AN245" s="249"/>
      <c r="AO245" s="249"/>
      <c r="AP245" s="249"/>
    </row>
    <row r="246" spans="2:44" s="1" customFormat="1" ht="8" x14ac:dyDescent="0.2"/>
    <row r="247" spans="2:44" s="1" customFormat="1" ht="13" x14ac:dyDescent="0.2">
      <c r="B247" s="229" t="s">
        <v>1211</v>
      </c>
      <c r="C247" s="229"/>
      <c r="D247" s="229"/>
      <c r="E247" s="229"/>
      <c r="F247" s="229"/>
      <c r="G247" s="229"/>
      <c r="H247" s="229"/>
      <c r="I247" s="229"/>
      <c r="J247" s="229"/>
      <c r="K247" s="229"/>
      <c r="L247" s="229"/>
      <c r="M247" s="229"/>
      <c r="N247" s="229"/>
      <c r="O247" s="229"/>
      <c r="P247" s="229"/>
      <c r="Q247" s="229"/>
      <c r="R247" s="229"/>
      <c r="S247" s="229"/>
      <c r="T247" s="229"/>
      <c r="U247" s="229"/>
      <c r="V247" s="229"/>
      <c r="W247" s="229"/>
      <c r="X247" s="229"/>
      <c r="Y247" s="229"/>
      <c r="Z247" s="229"/>
      <c r="AA247" s="229"/>
      <c r="AB247" s="229"/>
      <c r="AC247" s="229"/>
      <c r="AD247" s="229"/>
      <c r="AE247" s="229"/>
      <c r="AF247" s="229"/>
      <c r="AG247" s="229"/>
      <c r="AH247" s="229"/>
      <c r="AI247" s="229"/>
      <c r="AJ247" s="229"/>
      <c r="AK247" s="229"/>
      <c r="AL247" s="229"/>
      <c r="AM247" s="229"/>
      <c r="AN247" s="229"/>
      <c r="AO247" s="229"/>
      <c r="AP247" s="229"/>
      <c r="AQ247" s="229"/>
      <c r="AR247" s="229"/>
    </row>
    <row r="248" spans="2:44" s="1" customFormat="1" ht="8" x14ac:dyDescent="0.2"/>
    <row r="249" spans="2:44" s="1" customFormat="1" ht="10.5" x14ac:dyDescent="0.2">
      <c r="B249" s="252"/>
      <c r="C249" s="252"/>
      <c r="D249" s="227" t="s">
        <v>1074</v>
      </c>
      <c r="E249" s="227"/>
      <c r="F249" s="227"/>
      <c r="G249" s="227"/>
      <c r="H249" s="227"/>
      <c r="I249" s="227"/>
      <c r="J249" s="227"/>
      <c r="K249" s="227"/>
      <c r="L249" s="227"/>
      <c r="M249" s="227"/>
      <c r="N249" s="227"/>
      <c r="O249" s="227" t="s">
        <v>1075</v>
      </c>
      <c r="P249" s="227"/>
      <c r="Q249" s="227"/>
      <c r="R249" s="227"/>
      <c r="S249" s="227"/>
      <c r="T249" s="227"/>
      <c r="U249" s="227"/>
      <c r="V249" s="227"/>
      <c r="W249" s="227"/>
      <c r="X249" s="227"/>
      <c r="Y249" s="227" t="s">
        <v>1076</v>
      </c>
      <c r="Z249" s="227"/>
      <c r="AA249" s="227"/>
      <c r="AB249" s="227"/>
      <c r="AC249" s="227"/>
      <c r="AD249" s="227"/>
      <c r="AE249" s="227"/>
      <c r="AF249" s="227"/>
      <c r="AG249" s="227"/>
      <c r="AH249" s="227" t="s">
        <v>1075</v>
      </c>
      <c r="AI249" s="227"/>
      <c r="AJ249" s="227"/>
      <c r="AK249" s="227"/>
      <c r="AL249" s="227"/>
      <c r="AM249" s="227"/>
      <c r="AN249" s="227"/>
      <c r="AO249" s="227"/>
    </row>
    <row r="250" spans="2:44" s="1" customFormat="1" ht="10" x14ac:dyDescent="0.2">
      <c r="B250" s="231" t="s">
        <v>1165</v>
      </c>
      <c r="C250" s="231"/>
      <c r="D250" s="250">
        <v>14411338089.959999</v>
      </c>
      <c r="E250" s="250"/>
      <c r="F250" s="250"/>
      <c r="G250" s="250"/>
      <c r="H250" s="250"/>
      <c r="I250" s="250"/>
      <c r="J250" s="250"/>
      <c r="K250" s="250"/>
      <c r="L250" s="250"/>
      <c r="M250" s="250"/>
      <c r="N250" s="250"/>
      <c r="O250" s="233">
        <v>0.94387737752628398</v>
      </c>
      <c r="P250" s="233"/>
      <c r="Q250" s="233"/>
      <c r="R250" s="233"/>
      <c r="S250" s="233"/>
      <c r="T250" s="233"/>
      <c r="U250" s="233"/>
      <c r="V250" s="233"/>
      <c r="W250" s="233"/>
      <c r="X250" s="233"/>
      <c r="Y250" s="232">
        <v>219483</v>
      </c>
      <c r="Z250" s="232"/>
      <c r="AA250" s="232"/>
      <c r="AB250" s="232"/>
      <c r="AC250" s="232"/>
      <c r="AD250" s="232"/>
      <c r="AE250" s="232"/>
      <c r="AF250" s="232"/>
      <c r="AG250" s="232"/>
      <c r="AH250" s="233">
        <v>0.96427300485468903</v>
      </c>
      <c r="AI250" s="233"/>
      <c r="AJ250" s="233"/>
      <c r="AK250" s="233"/>
      <c r="AL250" s="233"/>
      <c r="AM250" s="233"/>
      <c r="AN250" s="233"/>
      <c r="AO250" s="233"/>
    </row>
    <row r="251" spans="2:44" s="1" customFormat="1" ht="10" x14ac:dyDescent="0.2">
      <c r="B251" s="231" t="s">
        <v>1166</v>
      </c>
      <c r="C251" s="231"/>
      <c r="D251" s="250">
        <v>722196727.42999995</v>
      </c>
      <c r="E251" s="250"/>
      <c r="F251" s="250"/>
      <c r="G251" s="250"/>
      <c r="H251" s="250"/>
      <c r="I251" s="250"/>
      <c r="J251" s="250"/>
      <c r="K251" s="250"/>
      <c r="L251" s="250"/>
      <c r="M251" s="250"/>
      <c r="N251" s="250"/>
      <c r="O251" s="233">
        <v>4.73006148970712E-2</v>
      </c>
      <c r="P251" s="233"/>
      <c r="Q251" s="233"/>
      <c r="R251" s="233"/>
      <c r="S251" s="233"/>
      <c r="T251" s="233"/>
      <c r="U251" s="233"/>
      <c r="V251" s="233"/>
      <c r="W251" s="233"/>
      <c r="X251" s="233"/>
      <c r="Y251" s="232">
        <v>4690</v>
      </c>
      <c r="Z251" s="232"/>
      <c r="AA251" s="232"/>
      <c r="AB251" s="232"/>
      <c r="AC251" s="232"/>
      <c r="AD251" s="232"/>
      <c r="AE251" s="232"/>
      <c r="AF251" s="232"/>
      <c r="AG251" s="232"/>
      <c r="AH251" s="233">
        <v>2.0604968916811298E-2</v>
      </c>
      <c r="AI251" s="233"/>
      <c r="AJ251" s="233"/>
      <c r="AK251" s="233"/>
      <c r="AL251" s="233"/>
      <c r="AM251" s="233"/>
      <c r="AN251" s="233"/>
      <c r="AO251" s="233"/>
    </row>
    <row r="252" spans="2:44" s="1" customFormat="1" ht="10" x14ac:dyDescent="0.2">
      <c r="B252" s="231" t="s">
        <v>1167</v>
      </c>
      <c r="C252" s="231"/>
      <c r="D252" s="250">
        <v>134696451.94</v>
      </c>
      <c r="E252" s="250"/>
      <c r="F252" s="250"/>
      <c r="G252" s="250"/>
      <c r="H252" s="250"/>
      <c r="I252" s="250"/>
      <c r="J252" s="250"/>
      <c r="K252" s="250"/>
      <c r="L252" s="250"/>
      <c r="M252" s="250"/>
      <c r="N252" s="250"/>
      <c r="O252" s="233">
        <v>8.8220075766451897E-3</v>
      </c>
      <c r="P252" s="233"/>
      <c r="Q252" s="233"/>
      <c r="R252" s="233"/>
      <c r="S252" s="233"/>
      <c r="T252" s="233"/>
      <c r="U252" s="233"/>
      <c r="V252" s="233"/>
      <c r="W252" s="233"/>
      <c r="X252" s="233"/>
      <c r="Y252" s="232">
        <v>3442</v>
      </c>
      <c r="Z252" s="232"/>
      <c r="AA252" s="232"/>
      <c r="AB252" s="232"/>
      <c r="AC252" s="232"/>
      <c r="AD252" s="232"/>
      <c r="AE252" s="232"/>
      <c r="AF252" s="232"/>
      <c r="AG252" s="232"/>
      <c r="AH252" s="233">
        <v>1.51220262284999E-2</v>
      </c>
      <c r="AI252" s="233"/>
      <c r="AJ252" s="233"/>
      <c r="AK252" s="233"/>
      <c r="AL252" s="233"/>
      <c r="AM252" s="233"/>
      <c r="AN252" s="233"/>
      <c r="AO252" s="233"/>
    </row>
    <row r="253" spans="2:44" s="1" customFormat="1" ht="10.5" x14ac:dyDescent="0.2">
      <c r="B253" s="252"/>
      <c r="C253" s="252"/>
      <c r="D253" s="251">
        <v>15268231269.33</v>
      </c>
      <c r="E253" s="251"/>
      <c r="F253" s="251"/>
      <c r="G253" s="251"/>
      <c r="H253" s="251"/>
      <c r="I253" s="251"/>
      <c r="J253" s="251"/>
      <c r="K253" s="251"/>
      <c r="L253" s="251"/>
      <c r="M253" s="251"/>
      <c r="N253" s="251"/>
      <c r="O253" s="249">
        <v>1</v>
      </c>
      <c r="P253" s="249"/>
      <c r="Q253" s="249"/>
      <c r="R253" s="249"/>
      <c r="S253" s="249"/>
      <c r="T253" s="249"/>
      <c r="U253" s="249"/>
      <c r="V253" s="249"/>
      <c r="W253" s="249"/>
      <c r="X253" s="249"/>
      <c r="Y253" s="248">
        <v>227615</v>
      </c>
      <c r="Z253" s="248"/>
      <c r="AA253" s="248"/>
      <c r="AB253" s="248"/>
      <c r="AC253" s="248"/>
      <c r="AD253" s="248"/>
      <c r="AE253" s="248"/>
      <c r="AF253" s="248"/>
      <c r="AG253" s="248"/>
      <c r="AH253" s="249">
        <v>1</v>
      </c>
      <c r="AI253" s="249"/>
      <c r="AJ253" s="249"/>
      <c r="AK253" s="249"/>
      <c r="AL253" s="249"/>
      <c r="AM253" s="249"/>
      <c r="AN253" s="249"/>
      <c r="AO253" s="249"/>
    </row>
    <row r="254" spans="2:44" s="1" customFormat="1" ht="8" x14ac:dyDescent="0.2"/>
    <row r="255" spans="2:44" s="1" customFormat="1" ht="13" x14ac:dyDescent="0.2">
      <c r="B255" s="229" t="s">
        <v>1212</v>
      </c>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229"/>
      <c r="AJ255" s="229"/>
      <c r="AK255" s="229"/>
      <c r="AL255" s="229"/>
      <c r="AM255" s="229"/>
      <c r="AN255" s="229"/>
      <c r="AO255" s="229"/>
      <c r="AP255" s="229"/>
      <c r="AQ255" s="229"/>
      <c r="AR255" s="229"/>
    </row>
    <row r="256" spans="2:44" s="1" customFormat="1" ht="8" x14ac:dyDescent="0.2"/>
    <row r="257" spans="2:41" s="1" customFormat="1" ht="10.5" x14ac:dyDescent="0.2">
      <c r="B257" s="47"/>
      <c r="C257" s="227" t="s">
        <v>1074</v>
      </c>
      <c r="D257" s="227"/>
      <c r="E257" s="227"/>
      <c r="F257" s="227"/>
      <c r="G257" s="227"/>
      <c r="H257" s="227"/>
      <c r="I257" s="227"/>
      <c r="J257" s="227"/>
      <c r="K257" s="227"/>
      <c r="L257" s="227"/>
      <c r="M257" s="227"/>
      <c r="N257" s="227" t="s">
        <v>1075</v>
      </c>
      <c r="O257" s="227"/>
      <c r="P257" s="227"/>
      <c r="Q257" s="227"/>
      <c r="R257" s="227"/>
      <c r="S257" s="227"/>
      <c r="T257" s="227"/>
      <c r="U257" s="227"/>
      <c r="V257" s="227"/>
      <c r="W257" s="227"/>
      <c r="X257" s="227" t="s">
        <v>1076</v>
      </c>
      <c r="Y257" s="227"/>
      <c r="Z257" s="227"/>
      <c r="AA257" s="227"/>
      <c r="AB257" s="227"/>
      <c r="AC257" s="227"/>
      <c r="AD257" s="227"/>
      <c r="AE257" s="227"/>
      <c r="AF257" s="227"/>
      <c r="AG257" s="227" t="s">
        <v>1075</v>
      </c>
      <c r="AH257" s="227"/>
      <c r="AI257" s="227"/>
      <c r="AJ257" s="227"/>
      <c r="AK257" s="227"/>
      <c r="AL257" s="227"/>
      <c r="AM257" s="227"/>
      <c r="AN257" s="227"/>
      <c r="AO257" s="227"/>
    </row>
    <row r="258" spans="2:41" s="1" customFormat="1" ht="10" x14ac:dyDescent="0.2">
      <c r="B258" s="12" t="s">
        <v>1168</v>
      </c>
      <c r="C258" s="250">
        <v>1065474202.71</v>
      </c>
      <c r="D258" s="250"/>
      <c r="E258" s="250"/>
      <c r="F258" s="250"/>
      <c r="G258" s="250"/>
      <c r="H258" s="250"/>
      <c r="I258" s="250"/>
      <c r="J258" s="250"/>
      <c r="K258" s="250"/>
      <c r="L258" s="250"/>
      <c r="M258" s="250"/>
      <c r="N258" s="233">
        <v>6.9783734861959199E-2</v>
      </c>
      <c r="O258" s="233"/>
      <c r="P258" s="233"/>
      <c r="Q258" s="233"/>
      <c r="R258" s="233"/>
      <c r="S258" s="233"/>
      <c r="T258" s="233"/>
      <c r="U258" s="233"/>
      <c r="V258" s="233"/>
      <c r="W258" s="233"/>
      <c r="X258" s="232">
        <v>32478</v>
      </c>
      <c r="Y258" s="232"/>
      <c r="Z258" s="232"/>
      <c r="AA258" s="232"/>
      <c r="AB258" s="232"/>
      <c r="AC258" s="232"/>
      <c r="AD258" s="232"/>
      <c r="AE258" s="232"/>
      <c r="AF258" s="232"/>
      <c r="AG258" s="233">
        <v>0.14268831140302701</v>
      </c>
      <c r="AH258" s="233"/>
      <c r="AI258" s="233"/>
      <c r="AJ258" s="233"/>
      <c r="AK258" s="233"/>
      <c r="AL258" s="233"/>
      <c r="AM258" s="233"/>
      <c r="AN258" s="233"/>
      <c r="AO258" s="233"/>
    </row>
    <row r="259" spans="2:41" s="1" customFormat="1" ht="10" x14ac:dyDescent="0.2">
      <c r="B259" s="12" t="s">
        <v>1169</v>
      </c>
      <c r="C259" s="250">
        <v>1139989168.31001</v>
      </c>
      <c r="D259" s="250"/>
      <c r="E259" s="250"/>
      <c r="F259" s="250"/>
      <c r="G259" s="250"/>
      <c r="H259" s="250"/>
      <c r="I259" s="250"/>
      <c r="J259" s="250"/>
      <c r="K259" s="250"/>
      <c r="L259" s="250"/>
      <c r="M259" s="250"/>
      <c r="N259" s="233">
        <v>7.4664127638671501E-2</v>
      </c>
      <c r="O259" s="233"/>
      <c r="P259" s="233"/>
      <c r="Q259" s="233"/>
      <c r="R259" s="233"/>
      <c r="S259" s="233"/>
      <c r="T259" s="233"/>
      <c r="U259" s="233"/>
      <c r="V259" s="233"/>
      <c r="W259" s="233"/>
      <c r="X259" s="232">
        <v>28061</v>
      </c>
      <c r="Y259" s="232"/>
      <c r="Z259" s="232"/>
      <c r="AA259" s="232"/>
      <c r="AB259" s="232"/>
      <c r="AC259" s="232"/>
      <c r="AD259" s="232"/>
      <c r="AE259" s="232"/>
      <c r="AF259" s="232"/>
      <c r="AG259" s="233">
        <v>0.123282736199284</v>
      </c>
      <c r="AH259" s="233"/>
      <c r="AI259" s="233"/>
      <c r="AJ259" s="233"/>
      <c r="AK259" s="233"/>
      <c r="AL259" s="233"/>
      <c r="AM259" s="233"/>
      <c r="AN259" s="233"/>
      <c r="AO259" s="233"/>
    </row>
    <row r="260" spans="2:41" s="1" customFormat="1" ht="10" x14ac:dyDescent="0.2">
      <c r="B260" s="12" t="s">
        <v>1170</v>
      </c>
      <c r="C260" s="250">
        <v>1356203464.6299901</v>
      </c>
      <c r="D260" s="250"/>
      <c r="E260" s="250"/>
      <c r="F260" s="250"/>
      <c r="G260" s="250"/>
      <c r="H260" s="250"/>
      <c r="I260" s="250"/>
      <c r="J260" s="250"/>
      <c r="K260" s="250"/>
      <c r="L260" s="250"/>
      <c r="M260" s="250"/>
      <c r="N260" s="233">
        <v>8.88251848368488E-2</v>
      </c>
      <c r="O260" s="233"/>
      <c r="P260" s="233"/>
      <c r="Q260" s="233"/>
      <c r="R260" s="233"/>
      <c r="S260" s="233"/>
      <c r="T260" s="233"/>
      <c r="U260" s="233"/>
      <c r="V260" s="233"/>
      <c r="W260" s="233"/>
      <c r="X260" s="232">
        <v>26645</v>
      </c>
      <c r="Y260" s="232"/>
      <c r="Z260" s="232"/>
      <c r="AA260" s="232"/>
      <c r="AB260" s="232"/>
      <c r="AC260" s="232"/>
      <c r="AD260" s="232"/>
      <c r="AE260" s="232"/>
      <c r="AF260" s="232"/>
      <c r="AG260" s="233">
        <v>0.117061705072161</v>
      </c>
      <c r="AH260" s="233"/>
      <c r="AI260" s="233"/>
      <c r="AJ260" s="233"/>
      <c r="AK260" s="233"/>
      <c r="AL260" s="233"/>
      <c r="AM260" s="233"/>
      <c r="AN260" s="233"/>
      <c r="AO260" s="233"/>
    </row>
    <row r="261" spans="2:41" s="1" customFormat="1" ht="10" x14ac:dyDescent="0.2">
      <c r="B261" s="12" t="s">
        <v>1171</v>
      </c>
      <c r="C261" s="250">
        <v>1542611264.25</v>
      </c>
      <c r="D261" s="250"/>
      <c r="E261" s="250"/>
      <c r="F261" s="250"/>
      <c r="G261" s="250"/>
      <c r="H261" s="250"/>
      <c r="I261" s="250"/>
      <c r="J261" s="250"/>
      <c r="K261" s="250"/>
      <c r="L261" s="250"/>
      <c r="M261" s="250"/>
      <c r="N261" s="233">
        <v>0.101034051491525</v>
      </c>
      <c r="O261" s="233"/>
      <c r="P261" s="233"/>
      <c r="Q261" s="233"/>
      <c r="R261" s="233"/>
      <c r="S261" s="233"/>
      <c r="T261" s="233"/>
      <c r="U261" s="233"/>
      <c r="V261" s="233"/>
      <c r="W261" s="233"/>
      <c r="X261" s="232">
        <v>25607</v>
      </c>
      <c r="Y261" s="232"/>
      <c r="Z261" s="232"/>
      <c r="AA261" s="232"/>
      <c r="AB261" s="232"/>
      <c r="AC261" s="232"/>
      <c r="AD261" s="232"/>
      <c r="AE261" s="232"/>
      <c r="AF261" s="232"/>
      <c r="AG261" s="233">
        <v>0.11250137293236399</v>
      </c>
      <c r="AH261" s="233"/>
      <c r="AI261" s="233"/>
      <c r="AJ261" s="233"/>
      <c r="AK261" s="233"/>
      <c r="AL261" s="233"/>
      <c r="AM261" s="233"/>
      <c r="AN261" s="233"/>
      <c r="AO261" s="233"/>
    </row>
    <row r="262" spans="2:41" s="1" customFormat="1" ht="10" x14ac:dyDescent="0.2">
      <c r="B262" s="12" t="s">
        <v>1172</v>
      </c>
      <c r="C262" s="250">
        <v>1726047038.72</v>
      </c>
      <c r="D262" s="250"/>
      <c r="E262" s="250"/>
      <c r="F262" s="250"/>
      <c r="G262" s="250"/>
      <c r="H262" s="250"/>
      <c r="I262" s="250"/>
      <c r="J262" s="250"/>
      <c r="K262" s="250"/>
      <c r="L262" s="250"/>
      <c r="M262" s="250"/>
      <c r="N262" s="233">
        <v>0.11304826395885099</v>
      </c>
      <c r="O262" s="233"/>
      <c r="P262" s="233"/>
      <c r="Q262" s="233"/>
      <c r="R262" s="233"/>
      <c r="S262" s="233"/>
      <c r="T262" s="233"/>
      <c r="U262" s="233"/>
      <c r="V262" s="233"/>
      <c r="W262" s="233"/>
      <c r="X262" s="232">
        <v>25003</v>
      </c>
      <c r="Y262" s="232"/>
      <c r="Z262" s="232"/>
      <c r="AA262" s="232"/>
      <c r="AB262" s="232"/>
      <c r="AC262" s="232"/>
      <c r="AD262" s="232"/>
      <c r="AE262" s="232"/>
      <c r="AF262" s="232"/>
      <c r="AG262" s="233">
        <v>0.10984776925949501</v>
      </c>
      <c r="AH262" s="233"/>
      <c r="AI262" s="233"/>
      <c r="AJ262" s="233"/>
      <c r="AK262" s="233"/>
      <c r="AL262" s="233"/>
      <c r="AM262" s="233"/>
      <c r="AN262" s="233"/>
      <c r="AO262" s="233"/>
    </row>
    <row r="263" spans="2:41" s="1" customFormat="1" ht="10" x14ac:dyDescent="0.2">
      <c r="B263" s="12" t="s">
        <v>1173</v>
      </c>
      <c r="C263" s="250">
        <v>1852122701.6600001</v>
      </c>
      <c r="D263" s="250"/>
      <c r="E263" s="250"/>
      <c r="F263" s="250"/>
      <c r="G263" s="250"/>
      <c r="H263" s="250"/>
      <c r="I263" s="250"/>
      <c r="J263" s="250"/>
      <c r="K263" s="250"/>
      <c r="L263" s="250"/>
      <c r="M263" s="250"/>
      <c r="N263" s="233">
        <v>0.121305648898602</v>
      </c>
      <c r="O263" s="233"/>
      <c r="P263" s="233"/>
      <c r="Q263" s="233"/>
      <c r="R263" s="233"/>
      <c r="S263" s="233"/>
      <c r="T263" s="233"/>
      <c r="U263" s="233"/>
      <c r="V263" s="233"/>
      <c r="W263" s="233"/>
      <c r="X263" s="232">
        <v>23915</v>
      </c>
      <c r="Y263" s="232"/>
      <c r="Z263" s="232"/>
      <c r="AA263" s="232"/>
      <c r="AB263" s="232"/>
      <c r="AC263" s="232"/>
      <c r="AD263" s="232"/>
      <c r="AE263" s="232"/>
      <c r="AF263" s="232"/>
      <c r="AG263" s="233">
        <v>0.10506776794148</v>
      </c>
      <c r="AH263" s="233"/>
      <c r="AI263" s="233"/>
      <c r="AJ263" s="233"/>
      <c r="AK263" s="233"/>
      <c r="AL263" s="233"/>
      <c r="AM263" s="233"/>
      <c r="AN263" s="233"/>
      <c r="AO263" s="233"/>
    </row>
    <row r="264" spans="2:41" s="1" customFormat="1" ht="10" x14ac:dyDescent="0.2">
      <c r="B264" s="12" t="s">
        <v>1174</v>
      </c>
      <c r="C264" s="250">
        <v>1905385786</v>
      </c>
      <c r="D264" s="250"/>
      <c r="E264" s="250"/>
      <c r="F264" s="250"/>
      <c r="G264" s="250"/>
      <c r="H264" s="250"/>
      <c r="I264" s="250"/>
      <c r="J264" s="250"/>
      <c r="K264" s="250"/>
      <c r="L264" s="250"/>
      <c r="M264" s="250"/>
      <c r="N264" s="233">
        <v>0.12479413970021799</v>
      </c>
      <c r="O264" s="233"/>
      <c r="P264" s="233"/>
      <c r="Q264" s="233"/>
      <c r="R264" s="233"/>
      <c r="S264" s="233"/>
      <c r="T264" s="233"/>
      <c r="U264" s="233"/>
      <c r="V264" s="233"/>
      <c r="W264" s="233"/>
      <c r="X264" s="232">
        <v>22033</v>
      </c>
      <c r="Y264" s="232"/>
      <c r="Z264" s="232"/>
      <c r="AA264" s="232"/>
      <c r="AB264" s="232"/>
      <c r="AC264" s="232"/>
      <c r="AD264" s="232"/>
      <c r="AE264" s="232"/>
      <c r="AF264" s="232"/>
      <c r="AG264" s="233">
        <v>9.6799420073369502E-2</v>
      </c>
      <c r="AH264" s="233"/>
      <c r="AI264" s="233"/>
      <c r="AJ264" s="233"/>
      <c r="AK264" s="233"/>
      <c r="AL264" s="233"/>
      <c r="AM264" s="233"/>
      <c r="AN264" s="233"/>
      <c r="AO264" s="233"/>
    </row>
    <row r="265" spans="2:41" s="1" customFormat="1" ht="10" x14ac:dyDescent="0.2">
      <c r="B265" s="12" t="s">
        <v>1175</v>
      </c>
      <c r="C265" s="250">
        <v>1860718201.8399899</v>
      </c>
      <c r="D265" s="250"/>
      <c r="E265" s="250"/>
      <c r="F265" s="250"/>
      <c r="G265" s="250"/>
      <c r="H265" s="250"/>
      <c r="I265" s="250"/>
      <c r="J265" s="250"/>
      <c r="K265" s="250"/>
      <c r="L265" s="250"/>
      <c r="M265" s="250"/>
      <c r="N265" s="233">
        <v>0.121868615232316</v>
      </c>
      <c r="O265" s="233"/>
      <c r="P265" s="233"/>
      <c r="Q265" s="233"/>
      <c r="R265" s="233"/>
      <c r="S265" s="233"/>
      <c r="T265" s="233"/>
      <c r="U265" s="233"/>
      <c r="V265" s="233"/>
      <c r="W265" s="233"/>
      <c r="X265" s="232">
        <v>19249</v>
      </c>
      <c r="Y265" s="232"/>
      <c r="Z265" s="232"/>
      <c r="AA265" s="232"/>
      <c r="AB265" s="232"/>
      <c r="AC265" s="232"/>
      <c r="AD265" s="232"/>
      <c r="AE265" s="232"/>
      <c r="AF265" s="232"/>
      <c r="AG265" s="233">
        <v>8.4568240230213296E-2</v>
      </c>
      <c r="AH265" s="233"/>
      <c r="AI265" s="233"/>
      <c r="AJ265" s="233"/>
      <c r="AK265" s="233"/>
      <c r="AL265" s="233"/>
      <c r="AM265" s="233"/>
      <c r="AN265" s="233"/>
      <c r="AO265" s="233"/>
    </row>
    <row r="266" spans="2:41" s="1" customFormat="1" ht="10" x14ac:dyDescent="0.2">
      <c r="B266" s="12" t="s">
        <v>1176</v>
      </c>
      <c r="C266" s="250">
        <v>1631563193.8099899</v>
      </c>
      <c r="D266" s="250"/>
      <c r="E266" s="250"/>
      <c r="F266" s="250"/>
      <c r="G266" s="250"/>
      <c r="H266" s="250"/>
      <c r="I266" s="250"/>
      <c r="J266" s="250"/>
      <c r="K266" s="250"/>
      <c r="L266" s="250"/>
      <c r="M266" s="250"/>
      <c r="N266" s="233">
        <v>0.10686000002419301</v>
      </c>
      <c r="O266" s="233"/>
      <c r="P266" s="233"/>
      <c r="Q266" s="233"/>
      <c r="R266" s="233"/>
      <c r="S266" s="233"/>
      <c r="T266" s="233"/>
      <c r="U266" s="233"/>
      <c r="V266" s="233"/>
      <c r="W266" s="233"/>
      <c r="X266" s="232">
        <v>13900</v>
      </c>
      <c r="Y266" s="232"/>
      <c r="Z266" s="232"/>
      <c r="AA266" s="232"/>
      <c r="AB266" s="232"/>
      <c r="AC266" s="232"/>
      <c r="AD266" s="232"/>
      <c r="AE266" s="232"/>
      <c r="AF266" s="232"/>
      <c r="AG266" s="233">
        <v>6.1068031544494E-2</v>
      </c>
      <c r="AH266" s="233"/>
      <c r="AI266" s="233"/>
      <c r="AJ266" s="233"/>
      <c r="AK266" s="233"/>
      <c r="AL266" s="233"/>
      <c r="AM266" s="233"/>
      <c r="AN266" s="233"/>
      <c r="AO266" s="233"/>
    </row>
    <row r="267" spans="2:41" s="1" customFormat="1" ht="10" x14ac:dyDescent="0.2">
      <c r="B267" s="12" t="s">
        <v>1177</v>
      </c>
      <c r="C267" s="250">
        <v>716275042.65999997</v>
      </c>
      <c r="D267" s="250"/>
      <c r="E267" s="250"/>
      <c r="F267" s="250"/>
      <c r="G267" s="250"/>
      <c r="H267" s="250"/>
      <c r="I267" s="250"/>
      <c r="J267" s="250"/>
      <c r="K267" s="250"/>
      <c r="L267" s="250"/>
      <c r="M267" s="250"/>
      <c r="N267" s="233">
        <v>4.6912771363295698E-2</v>
      </c>
      <c r="O267" s="233"/>
      <c r="P267" s="233"/>
      <c r="Q267" s="233"/>
      <c r="R267" s="233"/>
      <c r="S267" s="233"/>
      <c r="T267" s="233"/>
      <c r="U267" s="233"/>
      <c r="V267" s="233"/>
      <c r="W267" s="233"/>
      <c r="X267" s="232">
        <v>5204</v>
      </c>
      <c r="Y267" s="232"/>
      <c r="Z267" s="232"/>
      <c r="AA267" s="232"/>
      <c r="AB267" s="232"/>
      <c r="AC267" s="232"/>
      <c r="AD267" s="232"/>
      <c r="AE267" s="232"/>
      <c r="AF267" s="232"/>
      <c r="AG267" s="233">
        <v>2.2863168068888301E-2</v>
      </c>
      <c r="AH267" s="233"/>
      <c r="AI267" s="233"/>
      <c r="AJ267" s="233"/>
      <c r="AK267" s="233"/>
      <c r="AL267" s="233"/>
      <c r="AM267" s="233"/>
      <c r="AN267" s="233"/>
      <c r="AO267" s="233"/>
    </row>
    <row r="268" spans="2:41" s="1" customFormat="1" ht="10" x14ac:dyDescent="0.2">
      <c r="B268" s="12" t="s">
        <v>1178</v>
      </c>
      <c r="C268" s="250">
        <v>68183709.670000002</v>
      </c>
      <c r="D268" s="250"/>
      <c r="E268" s="250"/>
      <c r="F268" s="250"/>
      <c r="G268" s="250"/>
      <c r="H268" s="250"/>
      <c r="I268" s="250"/>
      <c r="J268" s="250"/>
      <c r="K268" s="250"/>
      <c r="L268" s="250"/>
      <c r="M268" s="250"/>
      <c r="N268" s="233">
        <v>4.4657241868587497E-3</v>
      </c>
      <c r="O268" s="233"/>
      <c r="P268" s="233"/>
      <c r="Q268" s="233"/>
      <c r="R268" s="233"/>
      <c r="S268" s="233"/>
      <c r="T268" s="233"/>
      <c r="U268" s="233"/>
      <c r="V268" s="233"/>
      <c r="W268" s="233"/>
      <c r="X268" s="232">
        <v>652</v>
      </c>
      <c r="Y268" s="232"/>
      <c r="Z268" s="232"/>
      <c r="AA268" s="232"/>
      <c r="AB268" s="232"/>
      <c r="AC268" s="232"/>
      <c r="AD268" s="232"/>
      <c r="AE268" s="232"/>
      <c r="AF268" s="232"/>
      <c r="AG268" s="233">
        <v>2.8644860839575599E-3</v>
      </c>
      <c r="AH268" s="233"/>
      <c r="AI268" s="233"/>
      <c r="AJ268" s="233"/>
      <c r="AK268" s="233"/>
      <c r="AL268" s="233"/>
      <c r="AM268" s="233"/>
      <c r="AN268" s="233"/>
      <c r="AO268" s="233"/>
    </row>
    <row r="269" spans="2:41" s="1" customFormat="1" ht="10" x14ac:dyDescent="0.2">
      <c r="B269" s="12" t="s">
        <v>1179</v>
      </c>
      <c r="C269" s="250">
        <v>58020857.520000003</v>
      </c>
      <c r="D269" s="250"/>
      <c r="E269" s="250"/>
      <c r="F269" s="250"/>
      <c r="G269" s="250"/>
      <c r="H269" s="250"/>
      <c r="I269" s="250"/>
      <c r="J269" s="250"/>
      <c r="K269" s="250"/>
      <c r="L269" s="250"/>
      <c r="M269" s="250"/>
      <c r="N269" s="233">
        <v>3.8001033974740198E-3</v>
      </c>
      <c r="O269" s="233"/>
      <c r="P269" s="233"/>
      <c r="Q269" s="233"/>
      <c r="R269" s="233"/>
      <c r="S269" s="233"/>
      <c r="T269" s="233"/>
      <c r="U269" s="233"/>
      <c r="V269" s="233"/>
      <c r="W269" s="233"/>
      <c r="X269" s="232">
        <v>536</v>
      </c>
      <c r="Y269" s="232"/>
      <c r="Z269" s="232"/>
      <c r="AA269" s="232"/>
      <c r="AB269" s="232"/>
      <c r="AC269" s="232"/>
      <c r="AD269" s="232"/>
      <c r="AE269" s="232"/>
      <c r="AF269" s="232"/>
      <c r="AG269" s="233">
        <v>2.3548535904927199E-3</v>
      </c>
      <c r="AH269" s="233"/>
      <c r="AI269" s="233"/>
      <c r="AJ269" s="233"/>
      <c r="AK269" s="233"/>
      <c r="AL269" s="233"/>
      <c r="AM269" s="233"/>
      <c r="AN269" s="233"/>
      <c r="AO269" s="233"/>
    </row>
    <row r="270" spans="2:41" s="1" customFormat="1" ht="10" x14ac:dyDescent="0.2">
      <c r="B270" s="12" t="s">
        <v>1180</v>
      </c>
      <c r="C270" s="250">
        <v>345636637.55000001</v>
      </c>
      <c r="D270" s="250"/>
      <c r="E270" s="250"/>
      <c r="F270" s="250"/>
      <c r="G270" s="250"/>
      <c r="H270" s="250"/>
      <c r="I270" s="250"/>
      <c r="J270" s="250"/>
      <c r="K270" s="250"/>
      <c r="L270" s="250"/>
      <c r="M270" s="250"/>
      <c r="N270" s="233">
        <v>2.26376344091864E-2</v>
      </c>
      <c r="O270" s="233"/>
      <c r="P270" s="233"/>
      <c r="Q270" s="233"/>
      <c r="R270" s="233"/>
      <c r="S270" s="233"/>
      <c r="T270" s="233"/>
      <c r="U270" s="233"/>
      <c r="V270" s="233"/>
      <c r="W270" s="233"/>
      <c r="X270" s="232">
        <v>4332</v>
      </c>
      <c r="Y270" s="232"/>
      <c r="Z270" s="232"/>
      <c r="AA270" s="232"/>
      <c r="AB270" s="232"/>
      <c r="AC270" s="232"/>
      <c r="AD270" s="232"/>
      <c r="AE270" s="232"/>
      <c r="AF270" s="232"/>
      <c r="AG270" s="233">
        <v>1.90321376007732E-2</v>
      </c>
      <c r="AH270" s="233"/>
      <c r="AI270" s="233"/>
      <c r="AJ270" s="233"/>
      <c r="AK270" s="233"/>
      <c r="AL270" s="233"/>
      <c r="AM270" s="233"/>
      <c r="AN270" s="233"/>
      <c r="AO270" s="233"/>
    </row>
    <row r="271" spans="2:41" s="1" customFormat="1" ht="10.5" x14ac:dyDescent="0.2">
      <c r="B271" s="48"/>
      <c r="C271" s="251">
        <v>15268231269.33</v>
      </c>
      <c r="D271" s="251"/>
      <c r="E271" s="251"/>
      <c r="F271" s="251"/>
      <c r="G271" s="251"/>
      <c r="H271" s="251"/>
      <c r="I271" s="251"/>
      <c r="J271" s="251"/>
      <c r="K271" s="251"/>
      <c r="L271" s="251"/>
      <c r="M271" s="251"/>
      <c r="N271" s="249">
        <v>1</v>
      </c>
      <c r="O271" s="249"/>
      <c r="P271" s="249"/>
      <c r="Q271" s="249"/>
      <c r="R271" s="249"/>
      <c r="S271" s="249"/>
      <c r="T271" s="249"/>
      <c r="U271" s="249"/>
      <c r="V271" s="249"/>
      <c r="W271" s="249"/>
      <c r="X271" s="248">
        <v>227615</v>
      </c>
      <c r="Y271" s="248"/>
      <c r="Z271" s="248"/>
      <c r="AA271" s="248"/>
      <c r="AB271" s="248"/>
      <c r="AC271" s="248"/>
      <c r="AD271" s="248"/>
      <c r="AE271" s="248"/>
      <c r="AF271" s="248"/>
      <c r="AG271" s="249">
        <v>1</v>
      </c>
      <c r="AH271" s="249"/>
      <c r="AI271" s="249"/>
      <c r="AJ271" s="249"/>
      <c r="AK271" s="249"/>
      <c r="AL271" s="249"/>
      <c r="AM271" s="249"/>
      <c r="AN271" s="249"/>
      <c r="AO271" s="249"/>
    </row>
    <row r="272" spans="2:41" s="1" customFormat="1" ht="8" x14ac:dyDescent="0.2"/>
    <row r="273" spans="2:44" s="1" customFormat="1" ht="13" x14ac:dyDescent="0.2">
      <c r="B273" s="229" t="s">
        <v>1213</v>
      </c>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229"/>
      <c r="AE273" s="229"/>
      <c r="AF273" s="229"/>
      <c r="AG273" s="229"/>
      <c r="AH273" s="229"/>
      <c r="AI273" s="229"/>
      <c r="AJ273" s="229"/>
      <c r="AK273" s="229"/>
      <c r="AL273" s="229"/>
      <c r="AM273" s="229"/>
      <c r="AN273" s="229"/>
      <c r="AO273" s="229"/>
      <c r="AP273" s="229"/>
      <c r="AQ273" s="229"/>
      <c r="AR273" s="229"/>
    </row>
    <row r="274" spans="2:44" s="1" customFormat="1" ht="8" x14ac:dyDescent="0.2"/>
    <row r="275" spans="2:44" s="1" customFormat="1" ht="10.5" x14ac:dyDescent="0.2">
      <c r="B275" s="47"/>
      <c r="C275" s="227" t="s">
        <v>1074</v>
      </c>
      <c r="D275" s="227"/>
      <c r="E275" s="227"/>
      <c r="F275" s="227"/>
      <c r="G275" s="227"/>
      <c r="H275" s="227"/>
      <c r="I275" s="227"/>
      <c r="J275" s="227"/>
      <c r="K275" s="227"/>
      <c r="L275" s="227"/>
      <c r="M275" s="227"/>
      <c r="N275" s="227" t="s">
        <v>1075</v>
      </c>
      <c r="O275" s="227"/>
      <c r="P275" s="227"/>
      <c r="Q275" s="227"/>
      <c r="R275" s="227"/>
      <c r="S275" s="227"/>
      <c r="T275" s="227"/>
      <c r="U275" s="227"/>
      <c r="V275" s="227"/>
      <c r="W275" s="227"/>
      <c r="X275" s="227" t="s">
        <v>1076</v>
      </c>
      <c r="Y275" s="227"/>
      <c r="Z275" s="227"/>
      <c r="AA275" s="227"/>
      <c r="AB275" s="227"/>
      <c r="AC275" s="227"/>
      <c r="AD275" s="227"/>
      <c r="AE275" s="227"/>
      <c r="AF275" s="227"/>
      <c r="AG275" s="227" t="s">
        <v>1075</v>
      </c>
      <c r="AH275" s="227"/>
      <c r="AI275" s="227"/>
      <c r="AJ275" s="227"/>
      <c r="AK275" s="227"/>
      <c r="AL275" s="227"/>
      <c r="AM275" s="227"/>
      <c r="AN275" s="227"/>
      <c r="AO275" s="227"/>
    </row>
    <row r="276" spans="2:44" s="1" customFormat="1" ht="10" x14ac:dyDescent="0.2">
      <c r="B276" s="12" t="s">
        <v>1168</v>
      </c>
      <c r="C276" s="250">
        <v>936668754.51999497</v>
      </c>
      <c r="D276" s="250"/>
      <c r="E276" s="250"/>
      <c r="F276" s="250"/>
      <c r="G276" s="250"/>
      <c r="H276" s="250"/>
      <c r="I276" s="250"/>
      <c r="J276" s="250"/>
      <c r="K276" s="250"/>
      <c r="L276" s="250"/>
      <c r="M276" s="250"/>
      <c r="N276" s="233">
        <v>6.1347561351230297E-2</v>
      </c>
      <c r="O276" s="233"/>
      <c r="P276" s="233"/>
      <c r="Q276" s="233"/>
      <c r="R276" s="233"/>
      <c r="S276" s="233"/>
      <c r="T276" s="233"/>
      <c r="U276" s="233"/>
      <c r="V276" s="233"/>
      <c r="W276" s="233"/>
      <c r="X276" s="232">
        <v>24469</v>
      </c>
      <c r="Y276" s="232"/>
      <c r="Z276" s="232"/>
      <c r="AA276" s="232"/>
      <c r="AB276" s="232"/>
      <c r="AC276" s="232"/>
      <c r="AD276" s="232"/>
      <c r="AE276" s="232"/>
      <c r="AF276" s="232"/>
      <c r="AG276" s="233">
        <v>0.107501702436131</v>
      </c>
      <c r="AH276" s="233"/>
      <c r="AI276" s="233"/>
      <c r="AJ276" s="233"/>
      <c r="AK276" s="233"/>
      <c r="AL276" s="233"/>
      <c r="AM276" s="233"/>
      <c r="AN276" s="233"/>
      <c r="AO276" s="233"/>
    </row>
    <row r="277" spans="2:44" s="1" customFormat="1" ht="10" x14ac:dyDescent="0.2">
      <c r="B277" s="12" t="s">
        <v>1169</v>
      </c>
      <c r="C277" s="250">
        <v>857355980.10999703</v>
      </c>
      <c r="D277" s="250"/>
      <c r="E277" s="250"/>
      <c r="F277" s="250"/>
      <c r="G277" s="250"/>
      <c r="H277" s="250"/>
      <c r="I277" s="250"/>
      <c r="J277" s="250"/>
      <c r="K277" s="250"/>
      <c r="L277" s="250"/>
      <c r="M277" s="250"/>
      <c r="N277" s="233">
        <v>5.6152933826212698E-2</v>
      </c>
      <c r="O277" s="233"/>
      <c r="P277" s="233"/>
      <c r="Q277" s="233"/>
      <c r="R277" s="233"/>
      <c r="S277" s="233"/>
      <c r="T277" s="233"/>
      <c r="U277" s="233"/>
      <c r="V277" s="233"/>
      <c r="W277" s="233"/>
      <c r="X277" s="232">
        <v>23045</v>
      </c>
      <c r="Y277" s="232"/>
      <c r="Z277" s="232"/>
      <c r="AA277" s="232"/>
      <c r="AB277" s="232"/>
      <c r="AC277" s="232"/>
      <c r="AD277" s="232"/>
      <c r="AE277" s="232"/>
      <c r="AF277" s="232"/>
      <c r="AG277" s="233">
        <v>0.101245524240494</v>
      </c>
      <c r="AH277" s="233"/>
      <c r="AI277" s="233"/>
      <c r="AJ277" s="233"/>
      <c r="AK277" s="233"/>
      <c r="AL277" s="233"/>
      <c r="AM277" s="233"/>
      <c r="AN277" s="233"/>
      <c r="AO277" s="233"/>
    </row>
    <row r="278" spans="2:44" s="1" customFormat="1" ht="10" x14ac:dyDescent="0.2">
      <c r="B278" s="12" t="s">
        <v>1170</v>
      </c>
      <c r="C278" s="250">
        <v>1079724221.6800001</v>
      </c>
      <c r="D278" s="250"/>
      <c r="E278" s="250"/>
      <c r="F278" s="250"/>
      <c r="G278" s="250"/>
      <c r="H278" s="250"/>
      <c r="I278" s="250"/>
      <c r="J278" s="250"/>
      <c r="K278" s="250"/>
      <c r="L278" s="250"/>
      <c r="M278" s="250"/>
      <c r="N278" s="233">
        <v>7.0717046567724998E-2</v>
      </c>
      <c r="O278" s="233"/>
      <c r="P278" s="233"/>
      <c r="Q278" s="233"/>
      <c r="R278" s="233"/>
      <c r="S278" s="233"/>
      <c r="T278" s="233"/>
      <c r="U278" s="233"/>
      <c r="V278" s="233"/>
      <c r="W278" s="233"/>
      <c r="X278" s="232">
        <v>23772</v>
      </c>
      <c r="Y278" s="232"/>
      <c r="Z278" s="232"/>
      <c r="AA278" s="232"/>
      <c r="AB278" s="232"/>
      <c r="AC278" s="232"/>
      <c r="AD278" s="232"/>
      <c r="AE278" s="232"/>
      <c r="AF278" s="232"/>
      <c r="AG278" s="233">
        <v>0.104439514091778</v>
      </c>
      <c r="AH278" s="233"/>
      <c r="AI278" s="233"/>
      <c r="AJ278" s="233"/>
      <c r="AK278" s="233"/>
      <c r="AL278" s="233"/>
      <c r="AM278" s="233"/>
      <c r="AN278" s="233"/>
      <c r="AO278" s="233"/>
    </row>
    <row r="279" spans="2:44" s="1" customFormat="1" ht="10" x14ac:dyDescent="0.2">
      <c r="B279" s="12" t="s">
        <v>1171</v>
      </c>
      <c r="C279" s="250">
        <v>1363459760.46999</v>
      </c>
      <c r="D279" s="250"/>
      <c r="E279" s="250"/>
      <c r="F279" s="250"/>
      <c r="G279" s="250"/>
      <c r="H279" s="250"/>
      <c r="I279" s="250"/>
      <c r="J279" s="250"/>
      <c r="K279" s="250"/>
      <c r="L279" s="250"/>
      <c r="M279" s="250"/>
      <c r="N279" s="233">
        <v>8.9300439351402805E-2</v>
      </c>
      <c r="O279" s="233"/>
      <c r="P279" s="233"/>
      <c r="Q279" s="233"/>
      <c r="R279" s="233"/>
      <c r="S279" s="233"/>
      <c r="T279" s="233"/>
      <c r="U279" s="233"/>
      <c r="V279" s="233"/>
      <c r="W279" s="233"/>
      <c r="X279" s="232">
        <v>25235</v>
      </c>
      <c r="Y279" s="232"/>
      <c r="Z279" s="232"/>
      <c r="AA279" s="232"/>
      <c r="AB279" s="232"/>
      <c r="AC279" s="232"/>
      <c r="AD279" s="232"/>
      <c r="AE279" s="232"/>
      <c r="AF279" s="232"/>
      <c r="AG279" s="233">
        <v>0.11086703424642499</v>
      </c>
      <c r="AH279" s="233"/>
      <c r="AI279" s="233"/>
      <c r="AJ279" s="233"/>
      <c r="AK279" s="233"/>
      <c r="AL279" s="233"/>
      <c r="AM279" s="233"/>
      <c r="AN279" s="233"/>
      <c r="AO279" s="233"/>
    </row>
    <row r="280" spans="2:44" s="1" customFormat="1" ht="10" x14ac:dyDescent="0.2">
      <c r="B280" s="12" t="s">
        <v>1172</v>
      </c>
      <c r="C280" s="250">
        <v>1627324086.43999</v>
      </c>
      <c r="D280" s="250"/>
      <c r="E280" s="250"/>
      <c r="F280" s="250"/>
      <c r="G280" s="250"/>
      <c r="H280" s="250"/>
      <c r="I280" s="250"/>
      <c r="J280" s="250"/>
      <c r="K280" s="250"/>
      <c r="L280" s="250"/>
      <c r="M280" s="250"/>
      <c r="N280" s="233">
        <v>0.10658235768991001</v>
      </c>
      <c r="O280" s="233"/>
      <c r="P280" s="233"/>
      <c r="Q280" s="233"/>
      <c r="R280" s="233"/>
      <c r="S280" s="233"/>
      <c r="T280" s="233"/>
      <c r="U280" s="233"/>
      <c r="V280" s="233"/>
      <c r="W280" s="233"/>
      <c r="X280" s="232">
        <v>25859</v>
      </c>
      <c r="Y280" s="232"/>
      <c r="Z280" s="232"/>
      <c r="AA280" s="232"/>
      <c r="AB280" s="232"/>
      <c r="AC280" s="232"/>
      <c r="AD280" s="232"/>
      <c r="AE280" s="232"/>
      <c r="AF280" s="232"/>
      <c r="AG280" s="233">
        <v>0.113608505590581</v>
      </c>
      <c r="AH280" s="233"/>
      <c r="AI280" s="233"/>
      <c r="AJ280" s="233"/>
      <c r="AK280" s="233"/>
      <c r="AL280" s="233"/>
      <c r="AM280" s="233"/>
      <c r="AN280" s="233"/>
      <c r="AO280" s="233"/>
    </row>
    <row r="281" spans="2:44" s="1" customFormat="1" ht="10" x14ac:dyDescent="0.2">
      <c r="B281" s="12" t="s">
        <v>1173</v>
      </c>
      <c r="C281" s="250">
        <v>1845092023.3199999</v>
      </c>
      <c r="D281" s="250"/>
      <c r="E281" s="250"/>
      <c r="F281" s="250"/>
      <c r="G281" s="250"/>
      <c r="H281" s="250"/>
      <c r="I281" s="250"/>
      <c r="J281" s="250"/>
      <c r="K281" s="250"/>
      <c r="L281" s="250"/>
      <c r="M281" s="250"/>
      <c r="N281" s="233">
        <v>0.120845171308501</v>
      </c>
      <c r="O281" s="233"/>
      <c r="P281" s="233"/>
      <c r="Q281" s="233"/>
      <c r="R281" s="233"/>
      <c r="S281" s="233"/>
      <c r="T281" s="233"/>
      <c r="U281" s="233"/>
      <c r="V281" s="233"/>
      <c r="W281" s="233"/>
      <c r="X281" s="232">
        <v>26113</v>
      </c>
      <c r="Y281" s="232"/>
      <c r="Z281" s="232"/>
      <c r="AA281" s="232"/>
      <c r="AB281" s="232"/>
      <c r="AC281" s="232"/>
      <c r="AD281" s="232"/>
      <c r="AE281" s="232"/>
      <c r="AF281" s="232"/>
      <c r="AG281" s="233">
        <v>0.114724425015926</v>
      </c>
      <c r="AH281" s="233"/>
      <c r="AI281" s="233"/>
      <c r="AJ281" s="233"/>
      <c r="AK281" s="233"/>
      <c r="AL281" s="233"/>
      <c r="AM281" s="233"/>
      <c r="AN281" s="233"/>
      <c r="AO281" s="233"/>
    </row>
    <row r="282" spans="2:44" s="1" customFormat="1" ht="10" x14ac:dyDescent="0.2">
      <c r="B282" s="12" t="s">
        <v>1174</v>
      </c>
      <c r="C282" s="250">
        <v>2012906828.6900101</v>
      </c>
      <c r="D282" s="250"/>
      <c r="E282" s="250"/>
      <c r="F282" s="250"/>
      <c r="G282" s="250"/>
      <c r="H282" s="250"/>
      <c r="I282" s="250"/>
      <c r="J282" s="250"/>
      <c r="K282" s="250"/>
      <c r="L282" s="250"/>
      <c r="M282" s="250"/>
      <c r="N282" s="233">
        <v>0.13183628104542999</v>
      </c>
      <c r="O282" s="233"/>
      <c r="P282" s="233"/>
      <c r="Q282" s="233"/>
      <c r="R282" s="233"/>
      <c r="S282" s="233"/>
      <c r="T282" s="233"/>
      <c r="U282" s="233"/>
      <c r="V282" s="233"/>
      <c r="W282" s="233"/>
      <c r="X282" s="232">
        <v>25300</v>
      </c>
      <c r="Y282" s="232"/>
      <c r="Z282" s="232"/>
      <c r="AA282" s="232"/>
      <c r="AB282" s="232"/>
      <c r="AC282" s="232"/>
      <c r="AD282" s="232"/>
      <c r="AE282" s="232"/>
      <c r="AF282" s="232"/>
      <c r="AG282" s="233">
        <v>0.111152604178108</v>
      </c>
      <c r="AH282" s="233"/>
      <c r="AI282" s="233"/>
      <c r="AJ282" s="233"/>
      <c r="AK282" s="233"/>
      <c r="AL282" s="233"/>
      <c r="AM282" s="233"/>
      <c r="AN282" s="233"/>
      <c r="AO282" s="233"/>
    </row>
    <row r="283" spans="2:44" s="1" customFormat="1" ht="10" x14ac:dyDescent="0.2">
      <c r="B283" s="12" t="s">
        <v>1175</v>
      </c>
      <c r="C283" s="250">
        <v>2215260744.9400001</v>
      </c>
      <c r="D283" s="250"/>
      <c r="E283" s="250"/>
      <c r="F283" s="250"/>
      <c r="G283" s="250"/>
      <c r="H283" s="250"/>
      <c r="I283" s="250"/>
      <c r="J283" s="250"/>
      <c r="K283" s="250"/>
      <c r="L283" s="250"/>
      <c r="M283" s="250"/>
      <c r="N283" s="233">
        <v>0.14508954612116101</v>
      </c>
      <c r="O283" s="233"/>
      <c r="P283" s="233"/>
      <c r="Q283" s="233"/>
      <c r="R283" s="233"/>
      <c r="S283" s="233"/>
      <c r="T283" s="233"/>
      <c r="U283" s="233"/>
      <c r="V283" s="233"/>
      <c r="W283" s="233"/>
      <c r="X283" s="232">
        <v>24440</v>
      </c>
      <c r="Y283" s="232"/>
      <c r="Z283" s="232"/>
      <c r="AA283" s="232"/>
      <c r="AB283" s="232"/>
      <c r="AC283" s="232"/>
      <c r="AD283" s="232"/>
      <c r="AE283" s="232"/>
      <c r="AF283" s="232"/>
      <c r="AG283" s="233">
        <v>0.107374294312765</v>
      </c>
      <c r="AH283" s="233"/>
      <c r="AI283" s="233"/>
      <c r="AJ283" s="233"/>
      <c r="AK283" s="233"/>
      <c r="AL283" s="233"/>
      <c r="AM283" s="233"/>
      <c r="AN283" s="233"/>
      <c r="AO283" s="233"/>
    </row>
    <row r="284" spans="2:44" s="1" customFormat="1" ht="10" x14ac:dyDescent="0.2">
      <c r="B284" s="12" t="s">
        <v>1176</v>
      </c>
      <c r="C284" s="250">
        <v>2053292449.0399899</v>
      </c>
      <c r="D284" s="250"/>
      <c r="E284" s="250"/>
      <c r="F284" s="250"/>
      <c r="G284" s="250"/>
      <c r="H284" s="250"/>
      <c r="I284" s="250"/>
      <c r="J284" s="250"/>
      <c r="K284" s="250"/>
      <c r="L284" s="250"/>
      <c r="M284" s="250"/>
      <c r="N284" s="233">
        <v>0.13448135627631799</v>
      </c>
      <c r="O284" s="233"/>
      <c r="P284" s="233"/>
      <c r="Q284" s="233"/>
      <c r="R284" s="233"/>
      <c r="S284" s="233"/>
      <c r="T284" s="233"/>
      <c r="U284" s="233"/>
      <c r="V284" s="233"/>
      <c r="W284" s="233"/>
      <c r="X284" s="232">
        <v>18874</v>
      </c>
      <c r="Y284" s="232"/>
      <c r="Z284" s="232"/>
      <c r="AA284" s="232"/>
      <c r="AB284" s="232"/>
      <c r="AC284" s="232"/>
      <c r="AD284" s="232"/>
      <c r="AE284" s="232"/>
      <c r="AF284" s="232"/>
      <c r="AG284" s="233">
        <v>8.2920721393581295E-2</v>
      </c>
      <c r="AH284" s="233"/>
      <c r="AI284" s="233"/>
      <c r="AJ284" s="233"/>
      <c r="AK284" s="233"/>
      <c r="AL284" s="233"/>
      <c r="AM284" s="233"/>
      <c r="AN284" s="233"/>
      <c r="AO284" s="233"/>
    </row>
    <row r="285" spans="2:44" s="1" customFormat="1" ht="10" x14ac:dyDescent="0.2">
      <c r="B285" s="12" t="s">
        <v>1177</v>
      </c>
      <c r="C285" s="250">
        <v>805016771.48000097</v>
      </c>
      <c r="D285" s="250"/>
      <c r="E285" s="250"/>
      <c r="F285" s="250"/>
      <c r="G285" s="250"/>
      <c r="H285" s="250"/>
      <c r="I285" s="250"/>
      <c r="J285" s="250"/>
      <c r="K285" s="250"/>
      <c r="L285" s="250"/>
      <c r="M285" s="250"/>
      <c r="N285" s="233">
        <v>5.2724952699470598E-2</v>
      </c>
      <c r="O285" s="233"/>
      <c r="P285" s="233"/>
      <c r="Q285" s="233"/>
      <c r="R285" s="233"/>
      <c r="S285" s="233"/>
      <c r="T285" s="233"/>
      <c r="U285" s="233"/>
      <c r="V285" s="233"/>
      <c r="W285" s="233"/>
      <c r="X285" s="232">
        <v>6211</v>
      </c>
      <c r="Y285" s="232"/>
      <c r="Z285" s="232"/>
      <c r="AA285" s="232"/>
      <c r="AB285" s="232"/>
      <c r="AC285" s="232"/>
      <c r="AD285" s="232"/>
      <c r="AE285" s="232"/>
      <c r="AF285" s="232"/>
      <c r="AG285" s="233">
        <v>2.7287305318190801E-2</v>
      </c>
      <c r="AH285" s="233"/>
      <c r="AI285" s="233"/>
      <c r="AJ285" s="233"/>
      <c r="AK285" s="233"/>
      <c r="AL285" s="233"/>
      <c r="AM285" s="233"/>
      <c r="AN285" s="233"/>
      <c r="AO285" s="233"/>
    </row>
    <row r="286" spans="2:44" s="1" customFormat="1" ht="10" x14ac:dyDescent="0.2">
      <c r="B286" s="12" t="s">
        <v>1178</v>
      </c>
      <c r="C286" s="250">
        <v>76886204.769999996</v>
      </c>
      <c r="D286" s="250"/>
      <c r="E286" s="250"/>
      <c r="F286" s="250"/>
      <c r="G286" s="250"/>
      <c r="H286" s="250"/>
      <c r="I286" s="250"/>
      <c r="J286" s="250"/>
      <c r="K286" s="250"/>
      <c r="L286" s="250"/>
      <c r="M286" s="250"/>
      <c r="N286" s="233">
        <v>5.0356982032650297E-3</v>
      </c>
      <c r="O286" s="233"/>
      <c r="P286" s="233"/>
      <c r="Q286" s="233"/>
      <c r="R286" s="233"/>
      <c r="S286" s="233"/>
      <c r="T286" s="233"/>
      <c r="U286" s="233"/>
      <c r="V286" s="233"/>
      <c r="W286" s="233"/>
      <c r="X286" s="232">
        <v>809</v>
      </c>
      <c r="Y286" s="232"/>
      <c r="Z286" s="232"/>
      <c r="AA286" s="232"/>
      <c r="AB286" s="232"/>
      <c r="AC286" s="232"/>
      <c r="AD286" s="232"/>
      <c r="AE286" s="232"/>
      <c r="AF286" s="232"/>
      <c r="AG286" s="233">
        <v>3.5542473035608401E-3</v>
      </c>
      <c r="AH286" s="233"/>
      <c r="AI286" s="233"/>
      <c r="AJ286" s="233"/>
      <c r="AK286" s="233"/>
      <c r="AL286" s="233"/>
      <c r="AM286" s="233"/>
      <c r="AN286" s="233"/>
      <c r="AO286" s="233"/>
    </row>
    <row r="287" spans="2:44" s="1" customFormat="1" ht="10" x14ac:dyDescent="0.2">
      <c r="B287" s="12" t="s">
        <v>1179</v>
      </c>
      <c r="C287" s="250">
        <v>70741264.189999998</v>
      </c>
      <c r="D287" s="250"/>
      <c r="E287" s="250"/>
      <c r="F287" s="250"/>
      <c r="G287" s="250"/>
      <c r="H287" s="250"/>
      <c r="I287" s="250"/>
      <c r="J287" s="250"/>
      <c r="K287" s="250"/>
      <c r="L287" s="250"/>
      <c r="M287" s="250"/>
      <c r="N287" s="233">
        <v>4.6332324250354601E-3</v>
      </c>
      <c r="O287" s="233"/>
      <c r="P287" s="233"/>
      <c r="Q287" s="233"/>
      <c r="R287" s="233"/>
      <c r="S287" s="233"/>
      <c r="T287" s="233"/>
      <c r="U287" s="233"/>
      <c r="V287" s="233"/>
      <c r="W287" s="233"/>
      <c r="X287" s="232">
        <v>773</v>
      </c>
      <c r="Y287" s="232"/>
      <c r="Z287" s="232"/>
      <c r="AA287" s="232"/>
      <c r="AB287" s="232"/>
      <c r="AC287" s="232"/>
      <c r="AD287" s="232"/>
      <c r="AE287" s="232"/>
      <c r="AF287" s="232"/>
      <c r="AG287" s="233">
        <v>3.39608549524416E-3</v>
      </c>
      <c r="AH287" s="233"/>
      <c r="AI287" s="233"/>
      <c r="AJ287" s="233"/>
      <c r="AK287" s="233"/>
      <c r="AL287" s="233"/>
      <c r="AM287" s="233"/>
      <c r="AN287" s="233"/>
      <c r="AO287" s="233"/>
    </row>
    <row r="288" spans="2:44" s="1" customFormat="1" ht="10" x14ac:dyDescent="0.2">
      <c r="B288" s="12" t="s">
        <v>1180</v>
      </c>
      <c r="C288" s="250">
        <v>324502179.68000001</v>
      </c>
      <c r="D288" s="250"/>
      <c r="E288" s="250"/>
      <c r="F288" s="250"/>
      <c r="G288" s="250"/>
      <c r="H288" s="250"/>
      <c r="I288" s="250"/>
      <c r="J288" s="250"/>
      <c r="K288" s="250"/>
      <c r="L288" s="250"/>
      <c r="M288" s="250"/>
      <c r="N288" s="233">
        <v>2.1253423134338E-2</v>
      </c>
      <c r="O288" s="233"/>
      <c r="P288" s="233"/>
      <c r="Q288" s="233"/>
      <c r="R288" s="233"/>
      <c r="S288" s="233"/>
      <c r="T288" s="233"/>
      <c r="U288" s="233"/>
      <c r="V288" s="233"/>
      <c r="W288" s="233"/>
      <c r="X288" s="232">
        <v>2715</v>
      </c>
      <c r="Y288" s="232"/>
      <c r="Z288" s="232"/>
      <c r="AA288" s="232"/>
      <c r="AB288" s="232"/>
      <c r="AC288" s="232"/>
      <c r="AD288" s="232"/>
      <c r="AE288" s="232"/>
      <c r="AF288" s="232"/>
      <c r="AG288" s="233">
        <v>1.19280363772159E-2</v>
      </c>
      <c r="AH288" s="233"/>
      <c r="AI288" s="233"/>
      <c r="AJ288" s="233"/>
      <c r="AK288" s="233"/>
      <c r="AL288" s="233"/>
      <c r="AM288" s="233"/>
      <c r="AN288" s="233"/>
      <c r="AO288" s="233"/>
    </row>
    <row r="289" spans="2:44" s="1" customFormat="1" ht="10.5" x14ac:dyDescent="0.2">
      <c r="B289" s="48"/>
      <c r="C289" s="251">
        <v>15268231269.33</v>
      </c>
      <c r="D289" s="251"/>
      <c r="E289" s="251"/>
      <c r="F289" s="251"/>
      <c r="G289" s="251"/>
      <c r="H289" s="251"/>
      <c r="I289" s="251"/>
      <c r="J289" s="251"/>
      <c r="K289" s="251"/>
      <c r="L289" s="251"/>
      <c r="M289" s="251"/>
      <c r="N289" s="249">
        <v>1</v>
      </c>
      <c r="O289" s="249"/>
      <c r="P289" s="249"/>
      <c r="Q289" s="249"/>
      <c r="R289" s="249"/>
      <c r="S289" s="249"/>
      <c r="T289" s="249"/>
      <c r="U289" s="249"/>
      <c r="V289" s="249"/>
      <c r="W289" s="249"/>
      <c r="X289" s="248">
        <v>227615</v>
      </c>
      <c r="Y289" s="248"/>
      <c r="Z289" s="248"/>
      <c r="AA289" s="248"/>
      <c r="AB289" s="248"/>
      <c r="AC289" s="248"/>
      <c r="AD289" s="248"/>
      <c r="AE289" s="248"/>
      <c r="AF289" s="248"/>
      <c r="AG289" s="249">
        <v>1</v>
      </c>
      <c r="AH289" s="249"/>
      <c r="AI289" s="249"/>
      <c r="AJ289" s="249"/>
      <c r="AK289" s="249"/>
      <c r="AL289" s="249"/>
      <c r="AM289" s="249"/>
      <c r="AN289" s="249"/>
      <c r="AO289" s="249"/>
    </row>
    <row r="290" spans="2:44" s="1" customFormat="1" ht="8" x14ac:dyDescent="0.2"/>
    <row r="291" spans="2:44" s="1" customFormat="1" ht="13" x14ac:dyDescent="0.2">
      <c r="B291" s="229" t="s">
        <v>1214</v>
      </c>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c r="AA291" s="229"/>
      <c r="AB291" s="229"/>
      <c r="AC291" s="229"/>
      <c r="AD291" s="229"/>
      <c r="AE291" s="229"/>
      <c r="AF291" s="229"/>
      <c r="AG291" s="229"/>
      <c r="AH291" s="229"/>
      <c r="AI291" s="229"/>
      <c r="AJ291" s="229"/>
      <c r="AK291" s="229"/>
      <c r="AL291" s="229"/>
      <c r="AM291" s="229"/>
      <c r="AN291" s="229"/>
      <c r="AO291" s="229"/>
      <c r="AP291" s="229"/>
      <c r="AQ291" s="229"/>
      <c r="AR291" s="229"/>
    </row>
    <row r="292" spans="2:44" s="1" customFormat="1" ht="8" x14ac:dyDescent="0.2"/>
    <row r="293" spans="2:44" s="1" customFormat="1" ht="10.5" x14ac:dyDescent="0.2">
      <c r="B293" s="252"/>
      <c r="C293" s="252"/>
      <c r="D293" s="227" t="s">
        <v>1074</v>
      </c>
      <c r="E293" s="227"/>
      <c r="F293" s="227"/>
      <c r="G293" s="227"/>
      <c r="H293" s="227"/>
      <c r="I293" s="227"/>
      <c r="J293" s="227"/>
      <c r="K293" s="227"/>
      <c r="L293" s="227"/>
      <c r="M293" s="227"/>
      <c r="N293" s="227"/>
      <c r="O293" s="227" t="s">
        <v>1075</v>
      </c>
      <c r="P293" s="227"/>
      <c r="Q293" s="227"/>
      <c r="R293" s="227"/>
      <c r="S293" s="227"/>
      <c r="T293" s="227"/>
      <c r="U293" s="227"/>
      <c r="V293" s="227"/>
      <c r="W293" s="227"/>
      <c r="X293" s="227"/>
      <c r="Y293" s="227" t="s">
        <v>1076</v>
      </c>
      <c r="Z293" s="227"/>
      <c r="AA293" s="227"/>
      <c r="AB293" s="227"/>
      <c r="AC293" s="227"/>
      <c r="AD293" s="227"/>
      <c r="AE293" s="227"/>
      <c r="AF293" s="227"/>
      <c r="AG293" s="227"/>
      <c r="AH293" s="227" t="s">
        <v>1075</v>
      </c>
      <c r="AI293" s="227"/>
      <c r="AJ293" s="227"/>
      <c r="AK293" s="227"/>
      <c r="AL293" s="227"/>
      <c r="AM293" s="227"/>
      <c r="AN293" s="227"/>
      <c r="AO293" s="227"/>
      <c r="AP293" s="49"/>
    </row>
    <row r="294" spans="2:44" s="1" customFormat="1" ht="10" x14ac:dyDescent="0.2">
      <c r="B294" s="231" t="s">
        <v>1181</v>
      </c>
      <c r="C294" s="231"/>
      <c r="D294" s="250">
        <v>105725787.53</v>
      </c>
      <c r="E294" s="250"/>
      <c r="F294" s="250"/>
      <c r="G294" s="250"/>
      <c r="H294" s="250"/>
      <c r="I294" s="250"/>
      <c r="J294" s="250"/>
      <c r="K294" s="250"/>
      <c r="L294" s="250"/>
      <c r="M294" s="250"/>
      <c r="N294" s="250"/>
      <c r="O294" s="233">
        <v>6.92456026274481E-3</v>
      </c>
      <c r="P294" s="233"/>
      <c r="Q294" s="233"/>
      <c r="R294" s="233"/>
      <c r="S294" s="233"/>
      <c r="T294" s="233"/>
      <c r="U294" s="233"/>
      <c r="V294" s="233"/>
      <c r="W294" s="233"/>
      <c r="X294" s="233"/>
      <c r="Y294" s="232">
        <v>10607</v>
      </c>
      <c r="Z294" s="232"/>
      <c r="AA294" s="232"/>
      <c r="AB294" s="232"/>
      <c r="AC294" s="232"/>
      <c r="AD294" s="232"/>
      <c r="AE294" s="232"/>
      <c r="AF294" s="232"/>
      <c r="AG294" s="232"/>
      <c r="AH294" s="233">
        <v>4.6600619467082598E-2</v>
      </c>
      <c r="AI294" s="233"/>
      <c r="AJ294" s="233"/>
      <c r="AK294" s="233"/>
      <c r="AL294" s="233"/>
      <c r="AM294" s="233"/>
      <c r="AN294" s="233"/>
      <c r="AO294" s="233"/>
      <c r="AP294" s="50">
        <v>1</v>
      </c>
    </row>
    <row r="295" spans="2:44" s="1" customFormat="1" ht="10" x14ac:dyDescent="0.2">
      <c r="B295" s="231" t="s">
        <v>1182</v>
      </c>
      <c r="C295" s="231"/>
      <c r="D295" s="250">
        <v>379951261.61000001</v>
      </c>
      <c r="E295" s="250"/>
      <c r="F295" s="250"/>
      <c r="G295" s="250"/>
      <c r="H295" s="250"/>
      <c r="I295" s="250"/>
      <c r="J295" s="250"/>
      <c r="K295" s="250"/>
      <c r="L295" s="250"/>
      <c r="M295" s="250"/>
      <c r="N295" s="250"/>
      <c r="O295" s="233">
        <v>2.48850868779559E-2</v>
      </c>
      <c r="P295" s="233"/>
      <c r="Q295" s="233"/>
      <c r="R295" s="233"/>
      <c r="S295" s="233"/>
      <c r="T295" s="233"/>
      <c r="U295" s="233"/>
      <c r="V295" s="233"/>
      <c r="W295" s="233"/>
      <c r="X295" s="233"/>
      <c r="Y295" s="232">
        <v>15660</v>
      </c>
      <c r="Z295" s="232"/>
      <c r="AA295" s="232"/>
      <c r="AB295" s="232"/>
      <c r="AC295" s="232"/>
      <c r="AD295" s="232"/>
      <c r="AE295" s="232"/>
      <c r="AF295" s="232"/>
      <c r="AG295" s="232"/>
      <c r="AH295" s="233">
        <v>6.88003866177537E-2</v>
      </c>
      <c r="AI295" s="233"/>
      <c r="AJ295" s="233"/>
      <c r="AK295" s="233"/>
      <c r="AL295" s="233"/>
      <c r="AM295" s="233"/>
      <c r="AN295" s="233"/>
      <c r="AO295" s="233"/>
      <c r="AP295" s="50">
        <v>2</v>
      </c>
    </row>
    <row r="296" spans="2:44" s="1" customFormat="1" ht="10" x14ac:dyDescent="0.2">
      <c r="B296" s="231" t="s">
        <v>1183</v>
      </c>
      <c r="C296" s="231"/>
      <c r="D296" s="250">
        <v>797686981.68999696</v>
      </c>
      <c r="E296" s="250"/>
      <c r="F296" s="250"/>
      <c r="G296" s="250"/>
      <c r="H296" s="250"/>
      <c r="I296" s="250"/>
      <c r="J296" s="250"/>
      <c r="K296" s="250"/>
      <c r="L296" s="250"/>
      <c r="M296" s="250"/>
      <c r="N296" s="250"/>
      <c r="O296" s="233">
        <v>5.2244884664037601E-2</v>
      </c>
      <c r="P296" s="233"/>
      <c r="Q296" s="233"/>
      <c r="R296" s="233"/>
      <c r="S296" s="233"/>
      <c r="T296" s="233"/>
      <c r="U296" s="233"/>
      <c r="V296" s="233"/>
      <c r="W296" s="233"/>
      <c r="X296" s="233"/>
      <c r="Y296" s="232">
        <v>20843</v>
      </c>
      <c r="Z296" s="232"/>
      <c r="AA296" s="232"/>
      <c r="AB296" s="232"/>
      <c r="AC296" s="232"/>
      <c r="AD296" s="232"/>
      <c r="AE296" s="232"/>
      <c r="AF296" s="232"/>
      <c r="AG296" s="232"/>
      <c r="AH296" s="233">
        <v>9.1571293631790507E-2</v>
      </c>
      <c r="AI296" s="233"/>
      <c r="AJ296" s="233"/>
      <c r="AK296" s="233"/>
      <c r="AL296" s="233"/>
      <c r="AM296" s="233"/>
      <c r="AN296" s="233"/>
      <c r="AO296" s="233"/>
      <c r="AP296" s="50">
        <v>3</v>
      </c>
    </row>
    <row r="297" spans="2:44" s="1" customFormat="1" ht="10" x14ac:dyDescent="0.2">
      <c r="B297" s="231" t="s">
        <v>1184</v>
      </c>
      <c r="C297" s="231"/>
      <c r="D297" s="250">
        <v>1681461067.47999</v>
      </c>
      <c r="E297" s="250"/>
      <c r="F297" s="250"/>
      <c r="G297" s="250"/>
      <c r="H297" s="250"/>
      <c r="I297" s="250"/>
      <c r="J297" s="250"/>
      <c r="K297" s="250"/>
      <c r="L297" s="250"/>
      <c r="M297" s="250"/>
      <c r="N297" s="250"/>
      <c r="O297" s="233">
        <v>0.110128084767593</v>
      </c>
      <c r="P297" s="233"/>
      <c r="Q297" s="233"/>
      <c r="R297" s="233"/>
      <c r="S297" s="233"/>
      <c r="T297" s="233"/>
      <c r="U297" s="233"/>
      <c r="V297" s="233"/>
      <c r="W297" s="233"/>
      <c r="X297" s="233"/>
      <c r="Y297" s="232">
        <v>29636</v>
      </c>
      <c r="Z297" s="232"/>
      <c r="AA297" s="232"/>
      <c r="AB297" s="232"/>
      <c r="AC297" s="232"/>
      <c r="AD297" s="232"/>
      <c r="AE297" s="232"/>
      <c r="AF297" s="232"/>
      <c r="AG297" s="232"/>
      <c r="AH297" s="233">
        <v>0.130202315313138</v>
      </c>
      <c r="AI297" s="233"/>
      <c r="AJ297" s="233"/>
      <c r="AK297" s="233"/>
      <c r="AL297" s="233"/>
      <c r="AM297" s="233"/>
      <c r="AN297" s="233"/>
      <c r="AO297" s="233"/>
      <c r="AP297" s="50">
        <v>4</v>
      </c>
    </row>
    <row r="298" spans="2:44" s="1" customFormat="1" ht="10" x14ac:dyDescent="0.2">
      <c r="B298" s="231" t="s">
        <v>1185</v>
      </c>
      <c r="C298" s="231"/>
      <c r="D298" s="250">
        <v>2579758139.9099998</v>
      </c>
      <c r="E298" s="250"/>
      <c r="F298" s="250"/>
      <c r="G298" s="250"/>
      <c r="H298" s="250"/>
      <c r="I298" s="250"/>
      <c r="J298" s="250"/>
      <c r="K298" s="250"/>
      <c r="L298" s="250"/>
      <c r="M298" s="250"/>
      <c r="N298" s="250"/>
      <c r="O298" s="233">
        <v>0.16896247472306</v>
      </c>
      <c r="P298" s="233"/>
      <c r="Q298" s="233"/>
      <c r="R298" s="233"/>
      <c r="S298" s="233"/>
      <c r="T298" s="233"/>
      <c r="U298" s="233"/>
      <c r="V298" s="233"/>
      <c r="W298" s="233"/>
      <c r="X298" s="233"/>
      <c r="Y298" s="232">
        <v>32616</v>
      </c>
      <c r="Z298" s="232"/>
      <c r="AA298" s="232"/>
      <c r="AB298" s="232"/>
      <c r="AC298" s="232"/>
      <c r="AD298" s="232"/>
      <c r="AE298" s="232"/>
      <c r="AF298" s="232"/>
      <c r="AG298" s="232"/>
      <c r="AH298" s="233">
        <v>0.14329459833490801</v>
      </c>
      <c r="AI298" s="233"/>
      <c r="AJ298" s="233"/>
      <c r="AK298" s="233"/>
      <c r="AL298" s="233"/>
      <c r="AM298" s="233"/>
      <c r="AN298" s="233"/>
      <c r="AO298" s="233"/>
      <c r="AP298" s="50">
        <v>5</v>
      </c>
    </row>
    <row r="299" spans="2:44" s="1" customFormat="1" ht="10" x14ac:dyDescent="0.2">
      <c r="B299" s="231" t="s">
        <v>1186</v>
      </c>
      <c r="C299" s="231"/>
      <c r="D299" s="250">
        <v>764948156.700001</v>
      </c>
      <c r="E299" s="250"/>
      <c r="F299" s="250"/>
      <c r="G299" s="250"/>
      <c r="H299" s="250"/>
      <c r="I299" s="250"/>
      <c r="J299" s="250"/>
      <c r="K299" s="250"/>
      <c r="L299" s="250"/>
      <c r="M299" s="250"/>
      <c r="N299" s="250"/>
      <c r="O299" s="233">
        <v>5.0100639897732502E-2</v>
      </c>
      <c r="P299" s="233"/>
      <c r="Q299" s="233"/>
      <c r="R299" s="233"/>
      <c r="S299" s="233"/>
      <c r="T299" s="233"/>
      <c r="U299" s="233"/>
      <c r="V299" s="233"/>
      <c r="W299" s="233"/>
      <c r="X299" s="233"/>
      <c r="Y299" s="232">
        <v>14952</v>
      </c>
      <c r="Z299" s="232"/>
      <c r="AA299" s="232"/>
      <c r="AB299" s="232"/>
      <c r="AC299" s="232"/>
      <c r="AD299" s="232"/>
      <c r="AE299" s="232"/>
      <c r="AF299" s="232"/>
      <c r="AG299" s="232"/>
      <c r="AH299" s="233">
        <v>6.5689871054192397E-2</v>
      </c>
      <c r="AI299" s="233"/>
      <c r="AJ299" s="233"/>
      <c r="AK299" s="233"/>
      <c r="AL299" s="233"/>
      <c r="AM299" s="233"/>
      <c r="AN299" s="233"/>
      <c r="AO299" s="233"/>
      <c r="AP299" s="50">
        <v>6</v>
      </c>
    </row>
    <row r="300" spans="2:44" s="1" customFormat="1" ht="10" x14ac:dyDescent="0.2">
      <c r="B300" s="231" t="s">
        <v>1187</v>
      </c>
      <c r="C300" s="231"/>
      <c r="D300" s="250">
        <v>762658219.400002</v>
      </c>
      <c r="E300" s="250"/>
      <c r="F300" s="250"/>
      <c r="G300" s="250"/>
      <c r="H300" s="250"/>
      <c r="I300" s="250"/>
      <c r="J300" s="250"/>
      <c r="K300" s="250"/>
      <c r="L300" s="250"/>
      <c r="M300" s="250"/>
      <c r="N300" s="250"/>
      <c r="O300" s="233">
        <v>4.9950659375456903E-2</v>
      </c>
      <c r="P300" s="233"/>
      <c r="Q300" s="233"/>
      <c r="R300" s="233"/>
      <c r="S300" s="233"/>
      <c r="T300" s="233"/>
      <c r="U300" s="233"/>
      <c r="V300" s="233"/>
      <c r="W300" s="233"/>
      <c r="X300" s="233"/>
      <c r="Y300" s="232">
        <v>13422</v>
      </c>
      <c r="Z300" s="232"/>
      <c r="AA300" s="232"/>
      <c r="AB300" s="232"/>
      <c r="AC300" s="232"/>
      <c r="AD300" s="232"/>
      <c r="AE300" s="232"/>
      <c r="AF300" s="232"/>
      <c r="AG300" s="232"/>
      <c r="AH300" s="233">
        <v>5.8967994200733703E-2</v>
      </c>
      <c r="AI300" s="233"/>
      <c r="AJ300" s="233"/>
      <c r="AK300" s="233"/>
      <c r="AL300" s="233"/>
      <c r="AM300" s="233"/>
      <c r="AN300" s="233"/>
      <c r="AO300" s="233"/>
      <c r="AP300" s="50">
        <v>7</v>
      </c>
    </row>
    <row r="301" spans="2:44" s="1" customFormat="1" ht="10" x14ac:dyDescent="0.2">
      <c r="B301" s="231" t="s">
        <v>1188</v>
      </c>
      <c r="C301" s="231"/>
      <c r="D301" s="250">
        <v>823668712.32000005</v>
      </c>
      <c r="E301" s="250"/>
      <c r="F301" s="250"/>
      <c r="G301" s="250"/>
      <c r="H301" s="250"/>
      <c r="I301" s="250"/>
      <c r="J301" s="250"/>
      <c r="K301" s="250"/>
      <c r="L301" s="250"/>
      <c r="M301" s="250"/>
      <c r="N301" s="250"/>
      <c r="O301" s="233">
        <v>5.3946570351900598E-2</v>
      </c>
      <c r="P301" s="233"/>
      <c r="Q301" s="233"/>
      <c r="R301" s="233"/>
      <c r="S301" s="233"/>
      <c r="T301" s="233"/>
      <c r="U301" s="233"/>
      <c r="V301" s="233"/>
      <c r="W301" s="233"/>
      <c r="X301" s="233"/>
      <c r="Y301" s="232">
        <v>12970</v>
      </c>
      <c r="Z301" s="232"/>
      <c r="AA301" s="232"/>
      <c r="AB301" s="232"/>
      <c r="AC301" s="232"/>
      <c r="AD301" s="232"/>
      <c r="AE301" s="232"/>
      <c r="AF301" s="232"/>
      <c r="AG301" s="232"/>
      <c r="AH301" s="233">
        <v>5.69821848296466E-2</v>
      </c>
      <c r="AI301" s="233"/>
      <c r="AJ301" s="233"/>
      <c r="AK301" s="233"/>
      <c r="AL301" s="233"/>
      <c r="AM301" s="233"/>
      <c r="AN301" s="233"/>
      <c r="AO301" s="233"/>
      <c r="AP301" s="50">
        <v>8</v>
      </c>
    </row>
    <row r="302" spans="2:44" s="1" customFormat="1" ht="10" x14ac:dyDescent="0.2">
      <c r="B302" s="231" t="s">
        <v>1189</v>
      </c>
      <c r="C302" s="231"/>
      <c r="D302" s="250">
        <v>893719899.92999995</v>
      </c>
      <c r="E302" s="250"/>
      <c r="F302" s="250"/>
      <c r="G302" s="250"/>
      <c r="H302" s="250"/>
      <c r="I302" s="250"/>
      <c r="J302" s="250"/>
      <c r="K302" s="250"/>
      <c r="L302" s="250"/>
      <c r="M302" s="250"/>
      <c r="N302" s="250"/>
      <c r="O302" s="233">
        <v>5.8534605886227102E-2</v>
      </c>
      <c r="P302" s="233"/>
      <c r="Q302" s="233"/>
      <c r="R302" s="233"/>
      <c r="S302" s="233"/>
      <c r="T302" s="233"/>
      <c r="U302" s="233"/>
      <c r="V302" s="233"/>
      <c r="W302" s="233"/>
      <c r="X302" s="233"/>
      <c r="Y302" s="232">
        <v>12587</v>
      </c>
      <c r="Z302" s="232"/>
      <c r="AA302" s="232"/>
      <c r="AB302" s="232"/>
      <c r="AC302" s="232"/>
      <c r="AD302" s="232"/>
      <c r="AE302" s="232"/>
      <c r="AF302" s="232"/>
      <c r="AG302" s="232"/>
      <c r="AH302" s="233">
        <v>5.5299518924499698E-2</v>
      </c>
      <c r="AI302" s="233"/>
      <c r="AJ302" s="233"/>
      <c r="AK302" s="233"/>
      <c r="AL302" s="233"/>
      <c r="AM302" s="233"/>
      <c r="AN302" s="233"/>
      <c r="AO302" s="233"/>
      <c r="AP302" s="50">
        <v>9</v>
      </c>
    </row>
    <row r="303" spans="2:44" s="1" customFormat="1" ht="10" x14ac:dyDescent="0.2">
      <c r="B303" s="231" t="s">
        <v>1190</v>
      </c>
      <c r="C303" s="231"/>
      <c r="D303" s="250">
        <v>1046388169.23</v>
      </c>
      <c r="E303" s="250"/>
      <c r="F303" s="250"/>
      <c r="G303" s="250"/>
      <c r="H303" s="250"/>
      <c r="I303" s="250"/>
      <c r="J303" s="250"/>
      <c r="K303" s="250"/>
      <c r="L303" s="250"/>
      <c r="M303" s="250"/>
      <c r="N303" s="250"/>
      <c r="O303" s="233">
        <v>6.8533686107566896E-2</v>
      </c>
      <c r="P303" s="233"/>
      <c r="Q303" s="233"/>
      <c r="R303" s="233"/>
      <c r="S303" s="233"/>
      <c r="T303" s="233"/>
      <c r="U303" s="233"/>
      <c r="V303" s="233"/>
      <c r="W303" s="233"/>
      <c r="X303" s="233"/>
      <c r="Y303" s="232">
        <v>11904</v>
      </c>
      <c r="Z303" s="232"/>
      <c r="AA303" s="232"/>
      <c r="AB303" s="232"/>
      <c r="AC303" s="232"/>
      <c r="AD303" s="232"/>
      <c r="AE303" s="232"/>
      <c r="AF303" s="232"/>
      <c r="AG303" s="232"/>
      <c r="AH303" s="233">
        <v>5.2298837950047201E-2</v>
      </c>
      <c r="AI303" s="233"/>
      <c r="AJ303" s="233"/>
      <c r="AK303" s="233"/>
      <c r="AL303" s="233"/>
      <c r="AM303" s="233"/>
      <c r="AN303" s="233"/>
      <c r="AO303" s="233"/>
      <c r="AP303" s="50">
        <v>10</v>
      </c>
    </row>
    <row r="304" spans="2:44" s="1" customFormat="1" ht="10" x14ac:dyDescent="0.2">
      <c r="B304" s="231" t="s">
        <v>1191</v>
      </c>
      <c r="C304" s="231"/>
      <c r="D304" s="250">
        <v>2617194146.6599998</v>
      </c>
      <c r="E304" s="250"/>
      <c r="F304" s="250"/>
      <c r="G304" s="250"/>
      <c r="H304" s="250"/>
      <c r="I304" s="250"/>
      <c r="J304" s="250"/>
      <c r="K304" s="250"/>
      <c r="L304" s="250"/>
      <c r="M304" s="250"/>
      <c r="N304" s="250"/>
      <c r="O304" s="233">
        <v>0.17141436362162499</v>
      </c>
      <c r="P304" s="233"/>
      <c r="Q304" s="233"/>
      <c r="R304" s="233"/>
      <c r="S304" s="233"/>
      <c r="T304" s="233"/>
      <c r="U304" s="233"/>
      <c r="V304" s="233"/>
      <c r="W304" s="233"/>
      <c r="X304" s="233"/>
      <c r="Y304" s="232">
        <v>29691</v>
      </c>
      <c r="Z304" s="232"/>
      <c r="AA304" s="232"/>
      <c r="AB304" s="232"/>
      <c r="AC304" s="232"/>
      <c r="AD304" s="232"/>
      <c r="AE304" s="232"/>
      <c r="AF304" s="232"/>
      <c r="AG304" s="232"/>
      <c r="AH304" s="233">
        <v>0.130443951409178</v>
      </c>
      <c r="AI304" s="233"/>
      <c r="AJ304" s="233"/>
      <c r="AK304" s="233"/>
      <c r="AL304" s="233"/>
      <c r="AM304" s="233"/>
      <c r="AN304" s="233"/>
      <c r="AO304" s="233"/>
      <c r="AP304" s="50">
        <v>11</v>
      </c>
    </row>
    <row r="305" spans="2:44" s="1" customFormat="1" ht="10" x14ac:dyDescent="0.2">
      <c r="B305" s="231" t="s">
        <v>1192</v>
      </c>
      <c r="C305" s="231"/>
      <c r="D305" s="250">
        <v>1127809714.77</v>
      </c>
      <c r="E305" s="250"/>
      <c r="F305" s="250"/>
      <c r="G305" s="250"/>
      <c r="H305" s="250"/>
      <c r="I305" s="250"/>
      <c r="J305" s="250"/>
      <c r="K305" s="250"/>
      <c r="L305" s="250"/>
      <c r="M305" s="250"/>
      <c r="N305" s="250"/>
      <c r="O305" s="233">
        <v>7.3866428591207095E-2</v>
      </c>
      <c r="P305" s="233"/>
      <c r="Q305" s="233"/>
      <c r="R305" s="233"/>
      <c r="S305" s="233"/>
      <c r="T305" s="233"/>
      <c r="U305" s="233"/>
      <c r="V305" s="233"/>
      <c r="W305" s="233"/>
      <c r="X305" s="233"/>
      <c r="Y305" s="232">
        <v>10576</v>
      </c>
      <c r="Z305" s="232"/>
      <c r="AA305" s="232"/>
      <c r="AB305" s="232"/>
      <c r="AC305" s="232"/>
      <c r="AD305" s="232"/>
      <c r="AE305" s="232"/>
      <c r="AF305" s="232"/>
      <c r="AG305" s="232"/>
      <c r="AH305" s="233">
        <v>4.6464424576587698E-2</v>
      </c>
      <c r="AI305" s="233"/>
      <c r="AJ305" s="233"/>
      <c r="AK305" s="233"/>
      <c r="AL305" s="233"/>
      <c r="AM305" s="233"/>
      <c r="AN305" s="233"/>
      <c r="AO305" s="233"/>
      <c r="AP305" s="50">
        <v>12</v>
      </c>
    </row>
    <row r="306" spans="2:44" s="1" customFormat="1" ht="10" x14ac:dyDescent="0.2">
      <c r="B306" s="231" t="s">
        <v>1193</v>
      </c>
      <c r="C306" s="231"/>
      <c r="D306" s="250">
        <v>482391758.14999998</v>
      </c>
      <c r="E306" s="250"/>
      <c r="F306" s="250"/>
      <c r="G306" s="250"/>
      <c r="H306" s="250"/>
      <c r="I306" s="250"/>
      <c r="J306" s="250"/>
      <c r="K306" s="250"/>
      <c r="L306" s="250"/>
      <c r="M306" s="250"/>
      <c r="N306" s="250"/>
      <c r="O306" s="233">
        <v>3.1594475459577498E-2</v>
      </c>
      <c r="P306" s="233"/>
      <c r="Q306" s="233"/>
      <c r="R306" s="233"/>
      <c r="S306" s="233"/>
      <c r="T306" s="233"/>
      <c r="U306" s="233"/>
      <c r="V306" s="233"/>
      <c r="W306" s="233"/>
      <c r="X306" s="233"/>
      <c r="Y306" s="232">
        <v>4275</v>
      </c>
      <c r="Z306" s="232"/>
      <c r="AA306" s="232"/>
      <c r="AB306" s="232"/>
      <c r="AC306" s="232"/>
      <c r="AD306" s="232"/>
      <c r="AE306" s="232"/>
      <c r="AF306" s="232"/>
      <c r="AG306" s="232"/>
      <c r="AH306" s="233">
        <v>1.8781714737605201E-2</v>
      </c>
      <c r="AI306" s="233"/>
      <c r="AJ306" s="233"/>
      <c r="AK306" s="233"/>
      <c r="AL306" s="233"/>
      <c r="AM306" s="233"/>
      <c r="AN306" s="233"/>
      <c r="AO306" s="233"/>
      <c r="AP306" s="50">
        <v>13</v>
      </c>
    </row>
    <row r="307" spans="2:44" s="1" customFormat="1" ht="10" x14ac:dyDescent="0.2">
      <c r="B307" s="231" t="s">
        <v>1194</v>
      </c>
      <c r="C307" s="231"/>
      <c r="D307" s="250">
        <v>1204869253.95</v>
      </c>
      <c r="E307" s="250"/>
      <c r="F307" s="250"/>
      <c r="G307" s="250"/>
      <c r="H307" s="250"/>
      <c r="I307" s="250"/>
      <c r="J307" s="250"/>
      <c r="K307" s="250"/>
      <c r="L307" s="250"/>
      <c r="M307" s="250"/>
      <c r="N307" s="250"/>
      <c r="O307" s="233">
        <v>7.8913479413314794E-2</v>
      </c>
      <c r="P307" s="233"/>
      <c r="Q307" s="233"/>
      <c r="R307" s="233"/>
      <c r="S307" s="233"/>
      <c r="T307" s="233"/>
      <c r="U307" s="233"/>
      <c r="V307" s="233"/>
      <c r="W307" s="233"/>
      <c r="X307" s="233"/>
      <c r="Y307" s="232">
        <v>7876</v>
      </c>
      <c r="Z307" s="232"/>
      <c r="AA307" s="232"/>
      <c r="AB307" s="232"/>
      <c r="AC307" s="232"/>
      <c r="AD307" s="232"/>
      <c r="AE307" s="232"/>
      <c r="AF307" s="232"/>
      <c r="AG307" s="232"/>
      <c r="AH307" s="233">
        <v>3.4602288952836999E-2</v>
      </c>
      <c r="AI307" s="233"/>
      <c r="AJ307" s="233"/>
      <c r="AK307" s="233"/>
      <c r="AL307" s="233"/>
      <c r="AM307" s="233"/>
      <c r="AN307" s="233"/>
      <c r="AO307" s="233"/>
      <c r="AP307" s="50">
        <v>14</v>
      </c>
    </row>
    <row r="308" spans="2:44" s="1" customFormat="1" ht="10.5" x14ac:dyDescent="0.2">
      <c r="B308" s="252"/>
      <c r="C308" s="252"/>
      <c r="D308" s="251">
        <v>15268231269.33</v>
      </c>
      <c r="E308" s="251"/>
      <c r="F308" s="251"/>
      <c r="G308" s="251"/>
      <c r="H308" s="251"/>
      <c r="I308" s="251"/>
      <c r="J308" s="251"/>
      <c r="K308" s="251"/>
      <c r="L308" s="251"/>
      <c r="M308" s="251"/>
      <c r="N308" s="251"/>
      <c r="O308" s="249">
        <v>1</v>
      </c>
      <c r="P308" s="249"/>
      <c r="Q308" s="249"/>
      <c r="R308" s="249"/>
      <c r="S308" s="249"/>
      <c r="T308" s="249"/>
      <c r="U308" s="249"/>
      <c r="V308" s="249"/>
      <c r="W308" s="249"/>
      <c r="X308" s="249"/>
      <c r="Y308" s="248">
        <v>227615</v>
      </c>
      <c r="Z308" s="248"/>
      <c r="AA308" s="248"/>
      <c r="AB308" s="248"/>
      <c r="AC308" s="248"/>
      <c r="AD308" s="248"/>
      <c r="AE308" s="248"/>
      <c r="AF308" s="248"/>
      <c r="AG308" s="248"/>
      <c r="AH308" s="249">
        <v>1</v>
      </c>
      <c r="AI308" s="249"/>
      <c r="AJ308" s="249"/>
      <c r="AK308" s="249"/>
      <c r="AL308" s="249"/>
      <c r="AM308" s="249"/>
      <c r="AN308" s="249"/>
      <c r="AO308" s="249"/>
      <c r="AP308" s="51"/>
    </row>
    <row r="309" spans="2:44" s="1" customFormat="1" ht="8" x14ac:dyDescent="0.2"/>
    <row r="310" spans="2:44" s="1" customFormat="1" ht="13" x14ac:dyDescent="0.2">
      <c r="B310" s="229" t="s">
        <v>1215</v>
      </c>
      <c r="C310" s="229"/>
      <c r="D310" s="229"/>
      <c r="E310" s="229"/>
      <c r="F310" s="229"/>
      <c r="G310" s="229"/>
      <c r="H310" s="229"/>
      <c r="I310" s="229"/>
      <c r="J310" s="229"/>
      <c r="K310" s="229"/>
      <c r="L310" s="229"/>
      <c r="M310" s="229"/>
      <c r="N310" s="229"/>
      <c r="O310" s="229"/>
      <c r="P310" s="229"/>
      <c r="Q310" s="229"/>
      <c r="R310" s="229"/>
      <c r="S310" s="229"/>
      <c r="T310" s="229"/>
      <c r="U310" s="229"/>
      <c r="V310" s="229"/>
      <c r="W310" s="229"/>
      <c r="X310" s="229"/>
      <c r="Y310" s="229"/>
      <c r="Z310" s="229"/>
      <c r="AA310" s="229"/>
      <c r="AB310" s="229"/>
      <c r="AC310" s="229"/>
      <c r="AD310" s="229"/>
      <c r="AE310" s="229"/>
      <c r="AF310" s="229"/>
      <c r="AG310" s="229"/>
      <c r="AH310" s="229"/>
      <c r="AI310" s="229"/>
      <c r="AJ310" s="229"/>
      <c r="AK310" s="229"/>
      <c r="AL310" s="229"/>
      <c r="AM310" s="229"/>
      <c r="AN310" s="229"/>
      <c r="AO310" s="229"/>
      <c r="AP310" s="229"/>
      <c r="AQ310" s="229"/>
      <c r="AR310" s="229"/>
    </row>
    <row r="311" spans="2:44" s="1" customFormat="1" ht="8" x14ac:dyDescent="0.2"/>
    <row r="312" spans="2:44" s="1" customFormat="1" ht="10.5" x14ac:dyDescent="0.2">
      <c r="B312" s="227" t="s">
        <v>1077</v>
      </c>
      <c r="C312" s="227"/>
      <c r="D312" s="227" t="s">
        <v>1074</v>
      </c>
      <c r="E312" s="227"/>
      <c r="F312" s="227"/>
      <c r="G312" s="227"/>
      <c r="H312" s="227"/>
      <c r="I312" s="227"/>
      <c r="J312" s="227"/>
      <c r="K312" s="227"/>
      <c r="L312" s="227"/>
      <c r="M312" s="227"/>
      <c r="N312" s="227"/>
      <c r="O312" s="227" t="s">
        <v>1075</v>
      </c>
      <c r="P312" s="227"/>
      <c r="Q312" s="227"/>
      <c r="R312" s="227"/>
      <c r="S312" s="227"/>
      <c r="T312" s="227"/>
      <c r="U312" s="227"/>
      <c r="V312" s="227"/>
      <c r="W312" s="227"/>
      <c r="X312" s="227"/>
      <c r="Y312" s="227" t="s">
        <v>1076</v>
      </c>
      <c r="Z312" s="227"/>
      <c r="AA312" s="227"/>
      <c r="AB312" s="227"/>
      <c r="AC312" s="227"/>
      <c r="AD312" s="227"/>
      <c r="AE312" s="227"/>
      <c r="AF312" s="227"/>
      <c r="AG312" s="227"/>
      <c r="AH312" s="227" t="s">
        <v>1075</v>
      </c>
      <c r="AI312" s="227"/>
      <c r="AJ312" s="227"/>
      <c r="AK312" s="227"/>
      <c r="AL312" s="227"/>
      <c r="AM312" s="227"/>
      <c r="AN312" s="227"/>
      <c r="AO312" s="227"/>
    </row>
    <row r="313" spans="2:44" s="1" customFormat="1" ht="10" x14ac:dyDescent="0.2">
      <c r="B313" s="231" t="s">
        <v>1195</v>
      </c>
      <c r="C313" s="231"/>
      <c r="D313" s="250">
        <v>320889856.67000002</v>
      </c>
      <c r="E313" s="250"/>
      <c r="F313" s="250"/>
      <c r="G313" s="250"/>
      <c r="H313" s="250"/>
      <c r="I313" s="250"/>
      <c r="J313" s="250"/>
      <c r="K313" s="250"/>
      <c r="L313" s="250"/>
      <c r="M313" s="250"/>
      <c r="N313" s="250"/>
      <c r="O313" s="233">
        <v>2.1016832336996801E-2</v>
      </c>
      <c r="P313" s="233"/>
      <c r="Q313" s="233"/>
      <c r="R313" s="233"/>
      <c r="S313" s="233"/>
      <c r="T313" s="233"/>
      <c r="U313" s="233"/>
      <c r="V313" s="233"/>
      <c r="W313" s="233"/>
      <c r="X313" s="233"/>
      <c r="Y313" s="232">
        <v>12228</v>
      </c>
      <c r="Z313" s="232"/>
      <c r="AA313" s="232"/>
      <c r="AB313" s="232"/>
      <c r="AC313" s="232"/>
      <c r="AD313" s="232"/>
      <c r="AE313" s="232"/>
      <c r="AF313" s="232"/>
      <c r="AG313" s="232"/>
      <c r="AH313" s="233">
        <v>5.3722294224897299E-2</v>
      </c>
      <c r="AI313" s="233"/>
      <c r="AJ313" s="233"/>
      <c r="AK313" s="233"/>
      <c r="AL313" s="233"/>
      <c r="AM313" s="233"/>
      <c r="AN313" s="233"/>
      <c r="AO313" s="233"/>
    </row>
    <row r="314" spans="2:44" s="1" customFormat="1" ht="10" x14ac:dyDescent="0.2">
      <c r="B314" s="231" t="s">
        <v>1079</v>
      </c>
      <c r="C314" s="231"/>
      <c r="D314" s="250">
        <v>510603472.12000102</v>
      </c>
      <c r="E314" s="250"/>
      <c r="F314" s="250"/>
      <c r="G314" s="250"/>
      <c r="H314" s="250"/>
      <c r="I314" s="250"/>
      <c r="J314" s="250"/>
      <c r="K314" s="250"/>
      <c r="L314" s="250"/>
      <c r="M314" s="250"/>
      <c r="N314" s="250"/>
      <c r="O314" s="233">
        <v>3.3442214956861102E-2</v>
      </c>
      <c r="P314" s="233"/>
      <c r="Q314" s="233"/>
      <c r="R314" s="233"/>
      <c r="S314" s="233"/>
      <c r="T314" s="233"/>
      <c r="U314" s="233"/>
      <c r="V314" s="233"/>
      <c r="W314" s="233"/>
      <c r="X314" s="233"/>
      <c r="Y314" s="232">
        <v>18126</v>
      </c>
      <c r="Z314" s="232"/>
      <c r="AA314" s="232"/>
      <c r="AB314" s="232"/>
      <c r="AC314" s="232"/>
      <c r="AD314" s="232"/>
      <c r="AE314" s="232"/>
      <c r="AF314" s="232"/>
      <c r="AG314" s="232"/>
      <c r="AH314" s="233">
        <v>7.9634470487445902E-2</v>
      </c>
      <c r="AI314" s="233"/>
      <c r="AJ314" s="233"/>
      <c r="AK314" s="233"/>
      <c r="AL314" s="233"/>
      <c r="AM314" s="233"/>
      <c r="AN314" s="233"/>
      <c r="AO314" s="233"/>
    </row>
    <row r="315" spans="2:44" s="1" customFormat="1" ht="10" x14ac:dyDescent="0.2">
      <c r="B315" s="231" t="s">
        <v>1080</v>
      </c>
      <c r="C315" s="231"/>
      <c r="D315" s="250">
        <v>654786756.84999597</v>
      </c>
      <c r="E315" s="250"/>
      <c r="F315" s="250"/>
      <c r="G315" s="250"/>
      <c r="H315" s="250"/>
      <c r="I315" s="250"/>
      <c r="J315" s="250"/>
      <c r="K315" s="250"/>
      <c r="L315" s="250"/>
      <c r="M315" s="250"/>
      <c r="N315" s="250"/>
      <c r="O315" s="233">
        <v>4.2885567116427999E-2</v>
      </c>
      <c r="P315" s="233"/>
      <c r="Q315" s="233"/>
      <c r="R315" s="233"/>
      <c r="S315" s="233"/>
      <c r="T315" s="233"/>
      <c r="U315" s="233"/>
      <c r="V315" s="233"/>
      <c r="W315" s="233"/>
      <c r="X315" s="233"/>
      <c r="Y315" s="232">
        <v>19002</v>
      </c>
      <c r="Z315" s="232"/>
      <c r="AA315" s="232"/>
      <c r="AB315" s="232"/>
      <c r="AC315" s="232"/>
      <c r="AD315" s="232"/>
      <c r="AE315" s="232"/>
      <c r="AF315" s="232"/>
      <c r="AG315" s="232"/>
      <c r="AH315" s="233">
        <v>8.3483074489818301E-2</v>
      </c>
      <c r="AI315" s="233"/>
      <c r="AJ315" s="233"/>
      <c r="AK315" s="233"/>
      <c r="AL315" s="233"/>
      <c r="AM315" s="233"/>
      <c r="AN315" s="233"/>
      <c r="AO315" s="233"/>
    </row>
    <row r="316" spans="2:44" s="1" customFormat="1" ht="10" x14ac:dyDescent="0.2">
      <c r="B316" s="231" t="s">
        <v>1081</v>
      </c>
      <c r="C316" s="231"/>
      <c r="D316" s="250">
        <v>1025690921.28001</v>
      </c>
      <c r="E316" s="250"/>
      <c r="F316" s="250"/>
      <c r="G316" s="250"/>
      <c r="H316" s="250"/>
      <c r="I316" s="250"/>
      <c r="J316" s="250"/>
      <c r="K316" s="250"/>
      <c r="L316" s="250"/>
      <c r="M316" s="250"/>
      <c r="N316" s="250"/>
      <c r="O316" s="233">
        <v>6.7178110102403502E-2</v>
      </c>
      <c r="P316" s="233"/>
      <c r="Q316" s="233"/>
      <c r="R316" s="233"/>
      <c r="S316" s="233"/>
      <c r="T316" s="233"/>
      <c r="U316" s="233"/>
      <c r="V316" s="233"/>
      <c r="W316" s="233"/>
      <c r="X316" s="233"/>
      <c r="Y316" s="232">
        <v>24493</v>
      </c>
      <c r="Z316" s="232"/>
      <c r="AA316" s="232"/>
      <c r="AB316" s="232"/>
      <c r="AC316" s="232"/>
      <c r="AD316" s="232"/>
      <c r="AE316" s="232"/>
      <c r="AF316" s="232"/>
      <c r="AG316" s="232"/>
      <c r="AH316" s="233">
        <v>0.10760714364167601</v>
      </c>
      <c r="AI316" s="233"/>
      <c r="AJ316" s="233"/>
      <c r="AK316" s="233"/>
      <c r="AL316" s="233"/>
      <c r="AM316" s="233"/>
      <c r="AN316" s="233"/>
      <c r="AO316" s="233"/>
    </row>
    <row r="317" spans="2:44" s="1" customFormat="1" ht="10" x14ac:dyDescent="0.2">
      <c r="B317" s="231" t="s">
        <v>1082</v>
      </c>
      <c r="C317" s="231"/>
      <c r="D317" s="250">
        <v>943664767.07999897</v>
      </c>
      <c r="E317" s="250"/>
      <c r="F317" s="250"/>
      <c r="G317" s="250"/>
      <c r="H317" s="250"/>
      <c r="I317" s="250"/>
      <c r="J317" s="250"/>
      <c r="K317" s="250"/>
      <c r="L317" s="250"/>
      <c r="M317" s="250"/>
      <c r="N317" s="250"/>
      <c r="O317" s="233">
        <v>6.1805768489738802E-2</v>
      </c>
      <c r="P317" s="233"/>
      <c r="Q317" s="233"/>
      <c r="R317" s="233"/>
      <c r="S317" s="233"/>
      <c r="T317" s="233"/>
      <c r="U317" s="233"/>
      <c r="V317" s="233"/>
      <c r="W317" s="233"/>
      <c r="X317" s="233"/>
      <c r="Y317" s="232">
        <v>18850</v>
      </c>
      <c r="Z317" s="232"/>
      <c r="AA317" s="232"/>
      <c r="AB317" s="232"/>
      <c r="AC317" s="232"/>
      <c r="AD317" s="232"/>
      <c r="AE317" s="232"/>
      <c r="AF317" s="232"/>
      <c r="AG317" s="232"/>
      <c r="AH317" s="233">
        <v>8.2815280188036799E-2</v>
      </c>
      <c r="AI317" s="233"/>
      <c r="AJ317" s="233"/>
      <c r="AK317" s="233"/>
      <c r="AL317" s="233"/>
      <c r="AM317" s="233"/>
      <c r="AN317" s="233"/>
      <c r="AO317" s="233"/>
    </row>
    <row r="318" spans="2:44" s="1" customFormat="1" ht="10" x14ac:dyDescent="0.2">
      <c r="B318" s="231" t="s">
        <v>1083</v>
      </c>
      <c r="C318" s="231"/>
      <c r="D318" s="250">
        <v>1132558844.8699999</v>
      </c>
      <c r="E318" s="250"/>
      <c r="F318" s="250"/>
      <c r="G318" s="250"/>
      <c r="H318" s="250"/>
      <c r="I318" s="250"/>
      <c r="J318" s="250"/>
      <c r="K318" s="250"/>
      <c r="L318" s="250"/>
      <c r="M318" s="250"/>
      <c r="N318" s="250"/>
      <c r="O318" s="233">
        <v>7.4177475104468996E-2</v>
      </c>
      <c r="P318" s="233"/>
      <c r="Q318" s="233"/>
      <c r="R318" s="233"/>
      <c r="S318" s="233"/>
      <c r="T318" s="233"/>
      <c r="U318" s="233"/>
      <c r="V318" s="233"/>
      <c r="W318" s="233"/>
      <c r="X318" s="233"/>
      <c r="Y318" s="232">
        <v>18343</v>
      </c>
      <c r="Z318" s="232"/>
      <c r="AA318" s="232"/>
      <c r="AB318" s="232"/>
      <c r="AC318" s="232"/>
      <c r="AD318" s="232"/>
      <c r="AE318" s="232"/>
      <c r="AF318" s="232"/>
      <c r="AG318" s="232"/>
      <c r="AH318" s="233">
        <v>8.0587834720910301E-2</v>
      </c>
      <c r="AI318" s="233"/>
      <c r="AJ318" s="233"/>
      <c r="AK318" s="233"/>
      <c r="AL318" s="233"/>
      <c r="AM318" s="233"/>
      <c r="AN318" s="233"/>
      <c r="AO318" s="233"/>
    </row>
    <row r="319" spans="2:44" s="1" customFormat="1" ht="10" x14ac:dyDescent="0.2">
      <c r="B319" s="231" t="s">
        <v>1084</v>
      </c>
      <c r="C319" s="231"/>
      <c r="D319" s="250">
        <v>1424430666.75</v>
      </c>
      <c r="E319" s="250"/>
      <c r="F319" s="250"/>
      <c r="G319" s="250"/>
      <c r="H319" s="250"/>
      <c r="I319" s="250"/>
      <c r="J319" s="250"/>
      <c r="K319" s="250"/>
      <c r="L319" s="250"/>
      <c r="M319" s="250"/>
      <c r="N319" s="250"/>
      <c r="O319" s="233">
        <v>9.3293757582210604E-2</v>
      </c>
      <c r="P319" s="233"/>
      <c r="Q319" s="233"/>
      <c r="R319" s="233"/>
      <c r="S319" s="233"/>
      <c r="T319" s="233"/>
      <c r="U319" s="233"/>
      <c r="V319" s="233"/>
      <c r="W319" s="233"/>
      <c r="X319" s="233"/>
      <c r="Y319" s="232">
        <v>20818</v>
      </c>
      <c r="Z319" s="232"/>
      <c r="AA319" s="232"/>
      <c r="AB319" s="232"/>
      <c r="AC319" s="232"/>
      <c r="AD319" s="232"/>
      <c r="AE319" s="232"/>
      <c r="AF319" s="232"/>
      <c r="AG319" s="232"/>
      <c r="AH319" s="233">
        <v>9.14614590426817E-2</v>
      </c>
      <c r="AI319" s="233"/>
      <c r="AJ319" s="233"/>
      <c r="AK319" s="233"/>
      <c r="AL319" s="233"/>
      <c r="AM319" s="233"/>
      <c r="AN319" s="233"/>
      <c r="AO319" s="233"/>
    </row>
    <row r="320" spans="2:44" s="1" customFormat="1" ht="10" x14ac:dyDescent="0.2">
      <c r="B320" s="231" t="s">
        <v>1085</v>
      </c>
      <c r="C320" s="231"/>
      <c r="D320" s="250">
        <v>1389767984.0799899</v>
      </c>
      <c r="E320" s="250"/>
      <c r="F320" s="250"/>
      <c r="G320" s="250"/>
      <c r="H320" s="250"/>
      <c r="I320" s="250"/>
      <c r="J320" s="250"/>
      <c r="K320" s="250"/>
      <c r="L320" s="250"/>
      <c r="M320" s="250"/>
      <c r="N320" s="250"/>
      <c r="O320" s="233">
        <v>9.1023508850804999E-2</v>
      </c>
      <c r="P320" s="233"/>
      <c r="Q320" s="233"/>
      <c r="R320" s="233"/>
      <c r="S320" s="233"/>
      <c r="T320" s="233"/>
      <c r="U320" s="233"/>
      <c r="V320" s="233"/>
      <c r="W320" s="233"/>
      <c r="X320" s="233"/>
      <c r="Y320" s="232">
        <v>17878</v>
      </c>
      <c r="Z320" s="232"/>
      <c r="AA320" s="232"/>
      <c r="AB320" s="232"/>
      <c r="AC320" s="232"/>
      <c r="AD320" s="232"/>
      <c r="AE320" s="232"/>
      <c r="AF320" s="232"/>
      <c r="AG320" s="232"/>
      <c r="AH320" s="233">
        <v>7.8544911363486597E-2</v>
      </c>
      <c r="AI320" s="233"/>
      <c r="AJ320" s="233"/>
      <c r="AK320" s="233"/>
      <c r="AL320" s="233"/>
      <c r="AM320" s="233"/>
      <c r="AN320" s="233"/>
      <c r="AO320" s="233"/>
    </row>
    <row r="321" spans="2:44" s="1" customFormat="1" ht="10" x14ac:dyDescent="0.2">
      <c r="B321" s="231" t="s">
        <v>1086</v>
      </c>
      <c r="C321" s="231"/>
      <c r="D321" s="250">
        <v>2126384934.1399901</v>
      </c>
      <c r="E321" s="250"/>
      <c r="F321" s="250"/>
      <c r="G321" s="250"/>
      <c r="H321" s="250"/>
      <c r="I321" s="250"/>
      <c r="J321" s="250"/>
      <c r="K321" s="250"/>
      <c r="L321" s="250"/>
      <c r="M321" s="250"/>
      <c r="N321" s="250"/>
      <c r="O321" s="233">
        <v>0.139268583022538</v>
      </c>
      <c r="P321" s="233"/>
      <c r="Q321" s="233"/>
      <c r="R321" s="233"/>
      <c r="S321" s="233"/>
      <c r="T321" s="233"/>
      <c r="U321" s="233"/>
      <c r="V321" s="233"/>
      <c r="W321" s="233"/>
      <c r="X321" s="233"/>
      <c r="Y321" s="232">
        <v>24342</v>
      </c>
      <c r="Z321" s="232"/>
      <c r="AA321" s="232"/>
      <c r="AB321" s="232"/>
      <c r="AC321" s="232"/>
      <c r="AD321" s="232"/>
      <c r="AE321" s="232"/>
      <c r="AF321" s="232"/>
      <c r="AG321" s="232"/>
      <c r="AH321" s="233">
        <v>0.106943742723458</v>
      </c>
      <c r="AI321" s="233"/>
      <c r="AJ321" s="233"/>
      <c r="AK321" s="233"/>
      <c r="AL321" s="233"/>
      <c r="AM321" s="233"/>
      <c r="AN321" s="233"/>
      <c r="AO321" s="233"/>
    </row>
    <row r="322" spans="2:44" s="1" customFormat="1" ht="10" x14ac:dyDescent="0.2">
      <c r="B322" s="231" t="s">
        <v>1087</v>
      </c>
      <c r="C322" s="231"/>
      <c r="D322" s="250">
        <v>1778186455.6600001</v>
      </c>
      <c r="E322" s="250"/>
      <c r="F322" s="250"/>
      <c r="G322" s="250"/>
      <c r="H322" s="250"/>
      <c r="I322" s="250"/>
      <c r="J322" s="250"/>
      <c r="K322" s="250"/>
      <c r="L322" s="250"/>
      <c r="M322" s="250"/>
      <c r="N322" s="250"/>
      <c r="O322" s="233">
        <v>0.116463159634733</v>
      </c>
      <c r="P322" s="233"/>
      <c r="Q322" s="233"/>
      <c r="R322" s="233"/>
      <c r="S322" s="233"/>
      <c r="T322" s="233"/>
      <c r="U322" s="233"/>
      <c r="V322" s="233"/>
      <c r="W322" s="233"/>
      <c r="X322" s="233"/>
      <c r="Y322" s="232">
        <v>19129</v>
      </c>
      <c r="Z322" s="232"/>
      <c r="AA322" s="232"/>
      <c r="AB322" s="232"/>
      <c r="AC322" s="232"/>
      <c r="AD322" s="232"/>
      <c r="AE322" s="232"/>
      <c r="AF322" s="232"/>
      <c r="AG322" s="232"/>
      <c r="AH322" s="233">
        <v>8.4041034202491094E-2</v>
      </c>
      <c r="AI322" s="233"/>
      <c r="AJ322" s="233"/>
      <c r="AK322" s="233"/>
      <c r="AL322" s="233"/>
      <c r="AM322" s="233"/>
      <c r="AN322" s="233"/>
      <c r="AO322" s="233"/>
    </row>
    <row r="323" spans="2:44" s="1" customFormat="1" ht="10" x14ac:dyDescent="0.2">
      <c r="B323" s="231" t="s">
        <v>1088</v>
      </c>
      <c r="C323" s="231"/>
      <c r="D323" s="250">
        <v>975384170.68000197</v>
      </c>
      <c r="E323" s="250"/>
      <c r="F323" s="250"/>
      <c r="G323" s="250"/>
      <c r="H323" s="250"/>
      <c r="I323" s="250"/>
      <c r="J323" s="250"/>
      <c r="K323" s="250"/>
      <c r="L323" s="250"/>
      <c r="M323" s="250"/>
      <c r="N323" s="250"/>
      <c r="O323" s="233">
        <v>6.3883245771846703E-2</v>
      </c>
      <c r="P323" s="233"/>
      <c r="Q323" s="233"/>
      <c r="R323" s="233"/>
      <c r="S323" s="233"/>
      <c r="T323" s="233"/>
      <c r="U323" s="233"/>
      <c r="V323" s="233"/>
      <c r="W323" s="233"/>
      <c r="X323" s="233"/>
      <c r="Y323" s="232">
        <v>10270</v>
      </c>
      <c r="Z323" s="232"/>
      <c r="AA323" s="232"/>
      <c r="AB323" s="232"/>
      <c r="AC323" s="232"/>
      <c r="AD323" s="232"/>
      <c r="AE323" s="232"/>
      <c r="AF323" s="232"/>
      <c r="AG323" s="232"/>
      <c r="AH323" s="233">
        <v>4.51200492058959E-2</v>
      </c>
      <c r="AI323" s="233"/>
      <c r="AJ323" s="233"/>
      <c r="AK323" s="233"/>
      <c r="AL323" s="233"/>
      <c r="AM323" s="233"/>
      <c r="AN323" s="233"/>
      <c r="AO323" s="233"/>
    </row>
    <row r="324" spans="2:44" s="1" customFormat="1" ht="10" x14ac:dyDescent="0.2">
      <c r="B324" s="231" t="s">
        <v>1089</v>
      </c>
      <c r="C324" s="231"/>
      <c r="D324" s="250">
        <v>1970849261.21</v>
      </c>
      <c r="E324" s="250"/>
      <c r="F324" s="250"/>
      <c r="G324" s="250"/>
      <c r="H324" s="250"/>
      <c r="I324" s="250"/>
      <c r="J324" s="250"/>
      <c r="K324" s="250"/>
      <c r="L324" s="250"/>
      <c r="M324" s="250"/>
      <c r="N324" s="250"/>
      <c r="O324" s="233">
        <v>0.129081700849589</v>
      </c>
      <c r="P324" s="233"/>
      <c r="Q324" s="233"/>
      <c r="R324" s="233"/>
      <c r="S324" s="233"/>
      <c r="T324" s="233"/>
      <c r="U324" s="233"/>
      <c r="V324" s="233"/>
      <c r="W324" s="233"/>
      <c r="X324" s="233"/>
      <c r="Y324" s="232">
        <v>16876</v>
      </c>
      <c r="Z324" s="232"/>
      <c r="AA324" s="232"/>
      <c r="AB324" s="232"/>
      <c r="AC324" s="232"/>
      <c r="AD324" s="232"/>
      <c r="AE324" s="232"/>
      <c r="AF324" s="232"/>
      <c r="AG324" s="232"/>
      <c r="AH324" s="233">
        <v>7.4142741032005799E-2</v>
      </c>
      <c r="AI324" s="233"/>
      <c r="AJ324" s="233"/>
      <c r="AK324" s="233"/>
      <c r="AL324" s="233"/>
      <c r="AM324" s="233"/>
      <c r="AN324" s="233"/>
      <c r="AO324" s="233"/>
    </row>
    <row r="325" spans="2:44" s="1" customFormat="1" ht="10" x14ac:dyDescent="0.2">
      <c r="B325" s="231" t="s">
        <v>1090</v>
      </c>
      <c r="C325" s="231"/>
      <c r="D325" s="250">
        <v>970018379.55999899</v>
      </c>
      <c r="E325" s="250"/>
      <c r="F325" s="250"/>
      <c r="G325" s="250"/>
      <c r="H325" s="250"/>
      <c r="I325" s="250"/>
      <c r="J325" s="250"/>
      <c r="K325" s="250"/>
      <c r="L325" s="250"/>
      <c r="M325" s="250"/>
      <c r="N325" s="250"/>
      <c r="O325" s="233">
        <v>6.3531810754564697E-2</v>
      </c>
      <c r="P325" s="233"/>
      <c r="Q325" s="233"/>
      <c r="R325" s="233"/>
      <c r="S325" s="233"/>
      <c r="T325" s="233"/>
      <c r="U325" s="233"/>
      <c r="V325" s="233"/>
      <c r="W325" s="233"/>
      <c r="X325" s="233"/>
      <c r="Y325" s="232">
        <v>6848</v>
      </c>
      <c r="Z325" s="232"/>
      <c r="AA325" s="232"/>
      <c r="AB325" s="232"/>
      <c r="AC325" s="232"/>
      <c r="AD325" s="232"/>
      <c r="AE325" s="232"/>
      <c r="AF325" s="232"/>
      <c r="AG325" s="232"/>
      <c r="AH325" s="233">
        <v>3.0085890648683101E-2</v>
      </c>
      <c r="AI325" s="233"/>
      <c r="AJ325" s="233"/>
      <c r="AK325" s="233"/>
      <c r="AL325" s="233"/>
      <c r="AM325" s="233"/>
      <c r="AN325" s="233"/>
      <c r="AO325" s="233"/>
    </row>
    <row r="326" spans="2:44" s="1" customFormat="1" ht="10" x14ac:dyDescent="0.2">
      <c r="B326" s="231" t="s">
        <v>1091</v>
      </c>
      <c r="C326" s="231"/>
      <c r="D326" s="250">
        <v>29923697.84</v>
      </c>
      <c r="E326" s="250"/>
      <c r="F326" s="250"/>
      <c r="G326" s="250"/>
      <c r="H326" s="250"/>
      <c r="I326" s="250"/>
      <c r="J326" s="250"/>
      <c r="K326" s="250"/>
      <c r="L326" s="250"/>
      <c r="M326" s="250"/>
      <c r="N326" s="250"/>
      <c r="O326" s="233">
        <v>1.9598666873817398E-3</v>
      </c>
      <c r="P326" s="233"/>
      <c r="Q326" s="233"/>
      <c r="R326" s="233"/>
      <c r="S326" s="233"/>
      <c r="T326" s="233"/>
      <c r="U326" s="233"/>
      <c r="V326" s="233"/>
      <c r="W326" s="233"/>
      <c r="X326" s="233"/>
      <c r="Y326" s="232">
        <v>276</v>
      </c>
      <c r="Z326" s="232"/>
      <c r="AA326" s="232"/>
      <c r="AB326" s="232"/>
      <c r="AC326" s="232"/>
      <c r="AD326" s="232"/>
      <c r="AE326" s="232"/>
      <c r="AF326" s="232"/>
      <c r="AG326" s="232"/>
      <c r="AH326" s="233">
        <v>1.21257386376118E-3</v>
      </c>
      <c r="AI326" s="233"/>
      <c r="AJ326" s="233"/>
      <c r="AK326" s="233"/>
      <c r="AL326" s="233"/>
      <c r="AM326" s="233"/>
      <c r="AN326" s="233"/>
      <c r="AO326" s="233"/>
    </row>
    <row r="327" spans="2:44" s="1" customFormat="1" ht="10" x14ac:dyDescent="0.2">
      <c r="B327" s="231" t="s">
        <v>1092</v>
      </c>
      <c r="C327" s="231"/>
      <c r="D327" s="250">
        <v>11044203.83</v>
      </c>
      <c r="E327" s="250"/>
      <c r="F327" s="250"/>
      <c r="G327" s="250"/>
      <c r="H327" s="250"/>
      <c r="I327" s="250"/>
      <c r="J327" s="250"/>
      <c r="K327" s="250"/>
      <c r="L327" s="250"/>
      <c r="M327" s="250"/>
      <c r="N327" s="250"/>
      <c r="O327" s="233">
        <v>7.2334533287984795E-4</v>
      </c>
      <c r="P327" s="233"/>
      <c r="Q327" s="233"/>
      <c r="R327" s="233"/>
      <c r="S327" s="233"/>
      <c r="T327" s="233"/>
      <c r="U327" s="233"/>
      <c r="V327" s="233"/>
      <c r="W327" s="233"/>
      <c r="X327" s="233"/>
      <c r="Y327" s="232">
        <v>99</v>
      </c>
      <c r="Z327" s="232"/>
      <c r="AA327" s="232"/>
      <c r="AB327" s="232"/>
      <c r="AC327" s="232"/>
      <c r="AD327" s="232"/>
      <c r="AE327" s="232"/>
      <c r="AF327" s="232"/>
      <c r="AG327" s="232"/>
      <c r="AH327" s="233">
        <v>4.34944972870857E-4</v>
      </c>
      <c r="AI327" s="233"/>
      <c r="AJ327" s="233"/>
      <c r="AK327" s="233"/>
      <c r="AL327" s="233"/>
      <c r="AM327" s="233"/>
      <c r="AN327" s="233"/>
      <c r="AO327" s="233"/>
    </row>
    <row r="328" spans="2:44" s="1" customFormat="1" ht="10" x14ac:dyDescent="0.2">
      <c r="B328" s="231" t="s">
        <v>1093</v>
      </c>
      <c r="C328" s="231"/>
      <c r="D328" s="250">
        <v>3768396.88</v>
      </c>
      <c r="E328" s="250"/>
      <c r="F328" s="250"/>
      <c r="G328" s="250"/>
      <c r="H328" s="250"/>
      <c r="I328" s="250"/>
      <c r="J328" s="250"/>
      <c r="K328" s="250"/>
      <c r="L328" s="250"/>
      <c r="M328" s="250"/>
      <c r="N328" s="250"/>
      <c r="O328" s="233">
        <v>2.46812928984758E-4</v>
      </c>
      <c r="P328" s="233"/>
      <c r="Q328" s="233"/>
      <c r="R328" s="233"/>
      <c r="S328" s="233"/>
      <c r="T328" s="233"/>
      <c r="U328" s="233"/>
      <c r="V328" s="233"/>
      <c r="W328" s="233"/>
      <c r="X328" s="233"/>
      <c r="Y328" s="232">
        <v>34</v>
      </c>
      <c r="Z328" s="232"/>
      <c r="AA328" s="232"/>
      <c r="AB328" s="232"/>
      <c r="AC328" s="232"/>
      <c r="AD328" s="232"/>
      <c r="AE328" s="232"/>
      <c r="AF328" s="232"/>
      <c r="AG328" s="232"/>
      <c r="AH328" s="233">
        <v>1.4937504118797099E-4</v>
      </c>
      <c r="AI328" s="233"/>
      <c r="AJ328" s="233"/>
      <c r="AK328" s="233"/>
      <c r="AL328" s="233"/>
      <c r="AM328" s="233"/>
      <c r="AN328" s="233"/>
      <c r="AO328" s="233"/>
    </row>
    <row r="329" spans="2:44" s="1" customFormat="1" ht="10" x14ac:dyDescent="0.2">
      <c r="B329" s="231" t="s">
        <v>1094</v>
      </c>
      <c r="C329" s="231"/>
      <c r="D329" s="250">
        <v>148325.44</v>
      </c>
      <c r="E329" s="250"/>
      <c r="F329" s="250"/>
      <c r="G329" s="250"/>
      <c r="H329" s="250"/>
      <c r="I329" s="250"/>
      <c r="J329" s="250"/>
      <c r="K329" s="250"/>
      <c r="L329" s="250"/>
      <c r="M329" s="250"/>
      <c r="N329" s="250"/>
      <c r="O329" s="233">
        <v>9.7146445703863798E-6</v>
      </c>
      <c r="P329" s="233"/>
      <c r="Q329" s="233"/>
      <c r="R329" s="233"/>
      <c r="S329" s="233"/>
      <c r="T329" s="233"/>
      <c r="U329" s="233"/>
      <c r="V329" s="233"/>
      <c r="W329" s="233"/>
      <c r="X329" s="233"/>
      <c r="Y329" s="232">
        <v>2</v>
      </c>
      <c r="Z329" s="232"/>
      <c r="AA329" s="232"/>
      <c r="AB329" s="232"/>
      <c r="AC329" s="232"/>
      <c r="AD329" s="232"/>
      <c r="AE329" s="232"/>
      <c r="AF329" s="232"/>
      <c r="AG329" s="232"/>
      <c r="AH329" s="233">
        <v>8.7867671287041695E-6</v>
      </c>
      <c r="AI329" s="233"/>
      <c r="AJ329" s="233"/>
      <c r="AK329" s="233"/>
      <c r="AL329" s="233"/>
      <c r="AM329" s="233"/>
      <c r="AN329" s="233"/>
      <c r="AO329" s="233"/>
    </row>
    <row r="330" spans="2:44" s="1" customFormat="1" ht="10" x14ac:dyDescent="0.2">
      <c r="B330" s="231" t="s">
        <v>1095</v>
      </c>
      <c r="C330" s="231"/>
      <c r="D330" s="250">
        <v>130174.39</v>
      </c>
      <c r="E330" s="250"/>
      <c r="F330" s="250"/>
      <c r="G330" s="250"/>
      <c r="H330" s="250"/>
      <c r="I330" s="250"/>
      <c r="J330" s="250"/>
      <c r="K330" s="250"/>
      <c r="L330" s="250"/>
      <c r="M330" s="250"/>
      <c r="N330" s="250"/>
      <c r="O330" s="233">
        <v>8.5258329994966397E-6</v>
      </c>
      <c r="P330" s="233"/>
      <c r="Q330" s="233"/>
      <c r="R330" s="233"/>
      <c r="S330" s="233"/>
      <c r="T330" s="233"/>
      <c r="U330" s="233"/>
      <c r="V330" s="233"/>
      <c r="W330" s="233"/>
      <c r="X330" s="233"/>
      <c r="Y330" s="232">
        <v>1</v>
      </c>
      <c r="Z330" s="232"/>
      <c r="AA330" s="232"/>
      <c r="AB330" s="232"/>
      <c r="AC330" s="232"/>
      <c r="AD330" s="232"/>
      <c r="AE330" s="232"/>
      <c r="AF330" s="232"/>
      <c r="AG330" s="232"/>
      <c r="AH330" s="233">
        <v>4.3933835643520898E-6</v>
      </c>
      <c r="AI330" s="233"/>
      <c r="AJ330" s="233"/>
      <c r="AK330" s="233"/>
      <c r="AL330" s="233"/>
      <c r="AM330" s="233"/>
      <c r="AN330" s="233"/>
      <c r="AO330" s="233"/>
    </row>
    <row r="331" spans="2:44" s="1" customFormat="1" ht="10.5" x14ac:dyDescent="0.2">
      <c r="B331" s="252"/>
      <c r="C331" s="252"/>
      <c r="D331" s="251">
        <v>15268231269.33</v>
      </c>
      <c r="E331" s="251"/>
      <c r="F331" s="251"/>
      <c r="G331" s="251"/>
      <c r="H331" s="251"/>
      <c r="I331" s="251"/>
      <c r="J331" s="251"/>
      <c r="K331" s="251"/>
      <c r="L331" s="251"/>
      <c r="M331" s="251"/>
      <c r="N331" s="251"/>
      <c r="O331" s="249">
        <v>1</v>
      </c>
      <c r="P331" s="249"/>
      <c r="Q331" s="249"/>
      <c r="R331" s="249"/>
      <c r="S331" s="249"/>
      <c r="T331" s="249"/>
      <c r="U331" s="249"/>
      <c r="V331" s="249"/>
      <c r="W331" s="249"/>
      <c r="X331" s="249"/>
      <c r="Y331" s="248">
        <v>227615</v>
      </c>
      <c r="Z331" s="248"/>
      <c r="AA331" s="248"/>
      <c r="AB331" s="248"/>
      <c r="AC331" s="248"/>
      <c r="AD331" s="248"/>
      <c r="AE331" s="248"/>
      <c r="AF331" s="248"/>
      <c r="AG331" s="248"/>
      <c r="AH331" s="249">
        <v>1</v>
      </c>
      <c r="AI331" s="249"/>
      <c r="AJ331" s="249"/>
      <c r="AK331" s="249"/>
      <c r="AL331" s="249"/>
      <c r="AM331" s="249"/>
      <c r="AN331" s="249"/>
      <c r="AO331" s="249"/>
    </row>
    <row r="332" spans="2:44" s="1" customFormat="1" ht="8" x14ac:dyDescent="0.2"/>
    <row r="333" spans="2:44" s="1" customFormat="1" ht="13" x14ac:dyDescent="0.2">
      <c r="B333" s="229" t="s">
        <v>1216</v>
      </c>
      <c r="C333" s="229"/>
      <c r="D333" s="229"/>
      <c r="E333" s="229"/>
      <c r="F333" s="229"/>
      <c r="G333" s="229"/>
      <c r="H333" s="229"/>
      <c r="I333" s="229"/>
      <c r="J333" s="229"/>
      <c r="K333" s="229"/>
      <c r="L333" s="229"/>
      <c r="M333" s="229"/>
      <c r="N333" s="229"/>
      <c r="O333" s="229"/>
      <c r="P333" s="229"/>
      <c r="Q333" s="229"/>
      <c r="R333" s="229"/>
      <c r="S333" s="229"/>
      <c r="T333" s="229"/>
      <c r="U333" s="229"/>
      <c r="V333" s="229"/>
      <c r="W333" s="229"/>
      <c r="X333" s="229"/>
      <c r="Y333" s="229"/>
      <c r="Z333" s="229"/>
      <c r="AA333" s="229"/>
      <c r="AB333" s="229"/>
      <c r="AC333" s="229"/>
      <c r="AD333" s="229"/>
      <c r="AE333" s="229"/>
      <c r="AF333" s="229"/>
      <c r="AG333" s="229"/>
      <c r="AH333" s="229"/>
      <c r="AI333" s="229"/>
      <c r="AJ333" s="229"/>
      <c r="AK333" s="229"/>
      <c r="AL333" s="229"/>
      <c r="AM333" s="229"/>
      <c r="AN333" s="229"/>
      <c r="AO333" s="229"/>
      <c r="AP333" s="229"/>
      <c r="AQ333" s="229"/>
      <c r="AR333" s="229"/>
    </row>
    <row r="334" spans="2:44" s="1" customFormat="1" ht="8" x14ac:dyDescent="0.2"/>
    <row r="335" spans="2:44" s="1" customFormat="1" ht="10.5" x14ac:dyDescent="0.2">
      <c r="B335" s="227" t="s">
        <v>1077</v>
      </c>
      <c r="C335" s="227"/>
      <c r="D335" s="227" t="s">
        <v>1074</v>
      </c>
      <c r="E335" s="227"/>
      <c r="F335" s="227"/>
      <c r="G335" s="227"/>
      <c r="H335" s="227"/>
      <c r="I335" s="227"/>
      <c r="J335" s="227"/>
      <c r="K335" s="227"/>
      <c r="L335" s="227"/>
      <c r="M335" s="227"/>
      <c r="N335" s="227"/>
      <c r="O335" s="227" t="s">
        <v>1075</v>
      </c>
      <c r="P335" s="227"/>
      <c r="Q335" s="227"/>
      <c r="R335" s="227"/>
      <c r="S335" s="227"/>
      <c r="T335" s="227"/>
      <c r="U335" s="227"/>
      <c r="V335" s="227"/>
      <c r="W335" s="227"/>
      <c r="X335" s="227"/>
      <c r="Y335" s="227" t="s">
        <v>1076</v>
      </c>
      <c r="Z335" s="227"/>
      <c r="AA335" s="227"/>
      <c r="AB335" s="227"/>
      <c r="AC335" s="227"/>
      <c r="AD335" s="227"/>
      <c r="AE335" s="227"/>
      <c r="AF335" s="227"/>
      <c r="AG335" s="227"/>
      <c r="AH335" s="227" t="s">
        <v>1075</v>
      </c>
      <c r="AI335" s="227"/>
      <c r="AJ335" s="227"/>
      <c r="AK335" s="227"/>
      <c r="AL335" s="227"/>
      <c r="AM335" s="227"/>
      <c r="AN335" s="227"/>
      <c r="AO335" s="227"/>
      <c r="AP335" s="227"/>
    </row>
    <row r="336" spans="2:44" s="1" customFormat="1" ht="10" x14ac:dyDescent="0.2">
      <c r="B336" s="231" t="s">
        <v>1162</v>
      </c>
      <c r="C336" s="231"/>
      <c r="D336" s="250">
        <v>12876991550.2701</v>
      </c>
      <c r="E336" s="250"/>
      <c r="F336" s="250"/>
      <c r="G336" s="250"/>
      <c r="H336" s="250"/>
      <c r="I336" s="250"/>
      <c r="J336" s="250"/>
      <c r="K336" s="250"/>
      <c r="L336" s="250"/>
      <c r="M336" s="250"/>
      <c r="N336" s="250"/>
      <c r="O336" s="233">
        <v>0.84338462806341097</v>
      </c>
      <c r="P336" s="233"/>
      <c r="Q336" s="233"/>
      <c r="R336" s="233"/>
      <c r="S336" s="233"/>
      <c r="T336" s="233"/>
      <c r="U336" s="233"/>
      <c r="V336" s="233"/>
      <c r="W336" s="233"/>
      <c r="X336" s="233"/>
      <c r="Y336" s="232">
        <v>191564</v>
      </c>
      <c r="Z336" s="232"/>
      <c r="AA336" s="232"/>
      <c r="AB336" s="232"/>
      <c r="AC336" s="232"/>
      <c r="AD336" s="232"/>
      <c r="AE336" s="232"/>
      <c r="AF336" s="232"/>
      <c r="AG336" s="232"/>
      <c r="AH336" s="233">
        <v>0.84161412912154299</v>
      </c>
      <c r="AI336" s="233"/>
      <c r="AJ336" s="233"/>
      <c r="AK336" s="233"/>
      <c r="AL336" s="233"/>
      <c r="AM336" s="233"/>
      <c r="AN336" s="233"/>
      <c r="AO336" s="233"/>
      <c r="AP336" s="233"/>
    </row>
    <row r="337" spans="2:44" s="1" customFormat="1" ht="10" x14ac:dyDescent="0.2">
      <c r="B337" s="231" t="s">
        <v>1195</v>
      </c>
      <c r="C337" s="231"/>
      <c r="D337" s="250">
        <v>1307374028.8899901</v>
      </c>
      <c r="E337" s="250"/>
      <c r="F337" s="250"/>
      <c r="G337" s="250"/>
      <c r="H337" s="250"/>
      <c r="I337" s="250"/>
      <c r="J337" s="250"/>
      <c r="K337" s="250"/>
      <c r="L337" s="250"/>
      <c r="M337" s="250"/>
      <c r="N337" s="250"/>
      <c r="O337" s="233">
        <v>8.56270779390257E-2</v>
      </c>
      <c r="P337" s="233"/>
      <c r="Q337" s="233"/>
      <c r="R337" s="233"/>
      <c r="S337" s="233"/>
      <c r="T337" s="233"/>
      <c r="U337" s="233"/>
      <c r="V337" s="233"/>
      <c r="W337" s="233"/>
      <c r="X337" s="233"/>
      <c r="Y337" s="232">
        <v>23932</v>
      </c>
      <c r="Z337" s="232"/>
      <c r="AA337" s="232"/>
      <c r="AB337" s="232"/>
      <c r="AC337" s="232"/>
      <c r="AD337" s="232"/>
      <c r="AE337" s="232"/>
      <c r="AF337" s="232"/>
      <c r="AG337" s="232"/>
      <c r="AH337" s="233">
        <v>0.105142455462074</v>
      </c>
      <c r="AI337" s="233"/>
      <c r="AJ337" s="233"/>
      <c r="AK337" s="233"/>
      <c r="AL337" s="233"/>
      <c r="AM337" s="233"/>
      <c r="AN337" s="233"/>
      <c r="AO337" s="233"/>
      <c r="AP337" s="233"/>
    </row>
    <row r="338" spans="2:44" s="1" customFormat="1" ht="10" x14ac:dyDescent="0.2">
      <c r="B338" s="231" t="s">
        <v>1079</v>
      </c>
      <c r="C338" s="231"/>
      <c r="D338" s="250">
        <v>271364295.38000101</v>
      </c>
      <c r="E338" s="250"/>
      <c r="F338" s="250"/>
      <c r="G338" s="250"/>
      <c r="H338" s="250"/>
      <c r="I338" s="250"/>
      <c r="J338" s="250"/>
      <c r="K338" s="250"/>
      <c r="L338" s="250"/>
      <c r="M338" s="250"/>
      <c r="N338" s="250"/>
      <c r="O338" s="233">
        <v>1.7773132368324899E-2</v>
      </c>
      <c r="P338" s="233"/>
      <c r="Q338" s="233"/>
      <c r="R338" s="233"/>
      <c r="S338" s="233"/>
      <c r="T338" s="233"/>
      <c r="U338" s="233"/>
      <c r="V338" s="233"/>
      <c r="W338" s="233"/>
      <c r="X338" s="233"/>
      <c r="Y338" s="232">
        <v>3534</v>
      </c>
      <c r="Z338" s="232"/>
      <c r="AA338" s="232"/>
      <c r="AB338" s="232"/>
      <c r="AC338" s="232"/>
      <c r="AD338" s="232"/>
      <c r="AE338" s="232"/>
      <c r="AF338" s="232"/>
      <c r="AG338" s="232"/>
      <c r="AH338" s="233">
        <v>1.5526217516420301E-2</v>
      </c>
      <c r="AI338" s="233"/>
      <c r="AJ338" s="233"/>
      <c r="AK338" s="233"/>
      <c r="AL338" s="233"/>
      <c r="AM338" s="233"/>
      <c r="AN338" s="233"/>
      <c r="AO338" s="233"/>
      <c r="AP338" s="233"/>
    </row>
    <row r="339" spans="2:44" s="1" customFormat="1" ht="10" x14ac:dyDescent="0.2">
      <c r="B339" s="231" t="s">
        <v>1080</v>
      </c>
      <c r="C339" s="231"/>
      <c r="D339" s="250">
        <v>249375406.78999999</v>
      </c>
      <c r="E339" s="250"/>
      <c r="F339" s="250"/>
      <c r="G339" s="250"/>
      <c r="H339" s="250"/>
      <c r="I339" s="250"/>
      <c r="J339" s="250"/>
      <c r="K339" s="250"/>
      <c r="L339" s="250"/>
      <c r="M339" s="250"/>
      <c r="N339" s="250"/>
      <c r="O339" s="233">
        <v>1.6332959750939201E-2</v>
      </c>
      <c r="P339" s="233"/>
      <c r="Q339" s="233"/>
      <c r="R339" s="233"/>
      <c r="S339" s="233"/>
      <c r="T339" s="233"/>
      <c r="U339" s="233"/>
      <c r="V339" s="233"/>
      <c r="W339" s="233"/>
      <c r="X339" s="233"/>
      <c r="Y339" s="232">
        <v>2930</v>
      </c>
      <c r="Z339" s="232"/>
      <c r="AA339" s="232"/>
      <c r="AB339" s="232"/>
      <c r="AC339" s="232"/>
      <c r="AD339" s="232"/>
      <c r="AE339" s="232"/>
      <c r="AF339" s="232"/>
      <c r="AG339" s="232"/>
      <c r="AH339" s="233">
        <v>1.28726138435516E-2</v>
      </c>
      <c r="AI339" s="233"/>
      <c r="AJ339" s="233"/>
      <c r="AK339" s="233"/>
      <c r="AL339" s="233"/>
      <c r="AM339" s="233"/>
      <c r="AN339" s="233"/>
      <c r="AO339" s="233"/>
      <c r="AP339" s="233"/>
    </row>
    <row r="340" spans="2:44" s="1" customFormat="1" ht="10" x14ac:dyDescent="0.2">
      <c r="B340" s="231" t="s">
        <v>1081</v>
      </c>
      <c r="C340" s="231"/>
      <c r="D340" s="250">
        <v>114113209.05</v>
      </c>
      <c r="E340" s="250"/>
      <c r="F340" s="250"/>
      <c r="G340" s="250"/>
      <c r="H340" s="250"/>
      <c r="I340" s="250"/>
      <c r="J340" s="250"/>
      <c r="K340" s="250"/>
      <c r="L340" s="250"/>
      <c r="M340" s="250"/>
      <c r="N340" s="250"/>
      <c r="O340" s="233">
        <v>7.47389838659465E-3</v>
      </c>
      <c r="P340" s="233"/>
      <c r="Q340" s="233"/>
      <c r="R340" s="233"/>
      <c r="S340" s="233"/>
      <c r="T340" s="233"/>
      <c r="U340" s="233"/>
      <c r="V340" s="233"/>
      <c r="W340" s="233"/>
      <c r="X340" s="233"/>
      <c r="Y340" s="232">
        <v>1106</v>
      </c>
      <c r="Z340" s="232"/>
      <c r="AA340" s="232"/>
      <c r="AB340" s="232"/>
      <c r="AC340" s="232"/>
      <c r="AD340" s="232"/>
      <c r="AE340" s="232"/>
      <c r="AF340" s="232"/>
      <c r="AG340" s="232"/>
      <c r="AH340" s="233">
        <v>4.8590822221734097E-3</v>
      </c>
      <c r="AI340" s="233"/>
      <c r="AJ340" s="233"/>
      <c r="AK340" s="233"/>
      <c r="AL340" s="233"/>
      <c r="AM340" s="233"/>
      <c r="AN340" s="233"/>
      <c r="AO340" s="233"/>
      <c r="AP340" s="233"/>
    </row>
    <row r="341" spans="2:44" s="1" customFormat="1" ht="10" x14ac:dyDescent="0.2">
      <c r="B341" s="231" t="s">
        <v>1082</v>
      </c>
      <c r="C341" s="231"/>
      <c r="D341" s="250">
        <v>77926663.909999996</v>
      </c>
      <c r="E341" s="250"/>
      <c r="F341" s="250"/>
      <c r="G341" s="250"/>
      <c r="H341" s="250"/>
      <c r="I341" s="250"/>
      <c r="J341" s="250"/>
      <c r="K341" s="250"/>
      <c r="L341" s="250"/>
      <c r="M341" s="250"/>
      <c r="N341" s="250"/>
      <c r="O341" s="233">
        <v>5.10384356480993E-3</v>
      </c>
      <c r="P341" s="233"/>
      <c r="Q341" s="233"/>
      <c r="R341" s="233"/>
      <c r="S341" s="233"/>
      <c r="T341" s="233"/>
      <c r="U341" s="233"/>
      <c r="V341" s="233"/>
      <c r="W341" s="233"/>
      <c r="X341" s="233"/>
      <c r="Y341" s="232">
        <v>496</v>
      </c>
      <c r="Z341" s="232"/>
      <c r="AA341" s="232"/>
      <c r="AB341" s="232"/>
      <c r="AC341" s="232"/>
      <c r="AD341" s="232"/>
      <c r="AE341" s="232"/>
      <c r="AF341" s="232"/>
      <c r="AG341" s="232"/>
      <c r="AH341" s="233">
        <v>2.1791182479186299E-3</v>
      </c>
      <c r="AI341" s="233"/>
      <c r="AJ341" s="233"/>
      <c r="AK341" s="233"/>
      <c r="AL341" s="233"/>
      <c r="AM341" s="233"/>
      <c r="AN341" s="233"/>
      <c r="AO341" s="233"/>
      <c r="AP341" s="233"/>
    </row>
    <row r="342" spans="2:44" s="1" customFormat="1" ht="10" x14ac:dyDescent="0.2">
      <c r="B342" s="231" t="s">
        <v>1083</v>
      </c>
      <c r="C342" s="231"/>
      <c r="D342" s="250">
        <v>193034689.5</v>
      </c>
      <c r="E342" s="250"/>
      <c r="F342" s="250"/>
      <c r="G342" s="250"/>
      <c r="H342" s="250"/>
      <c r="I342" s="250"/>
      <c r="J342" s="250"/>
      <c r="K342" s="250"/>
      <c r="L342" s="250"/>
      <c r="M342" s="250"/>
      <c r="N342" s="250"/>
      <c r="O342" s="233">
        <v>1.2642897929359799E-2</v>
      </c>
      <c r="P342" s="233"/>
      <c r="Q342" s="233"/>
      <c r="R342" s="233"/>
      <c r="S342" s="233"/>
      <c r="T342" s="233"/>
      <c r="U342" s="233"/>
      <c r="V342" s="233"/>
      <c r="W342" s="233"/>
      <c r="X342" s="233"/>
      <c r="Y342" s="232">
        <v>2378</v>
      </c>
      <c r="Z342" s="232"/>
      <c r="AA342" s="232"/>
      <c r="AB342" s="232"/>
      <c r="AC342" s="232"/>
      <c r="AD342" s="232"/>
      <c r="AE342" s="232"/>
      <c r="AF342" s="232"/>
      <c r="AG342" s="232"/>
      <c r="AH342" s="233">
        <v>1.04474661160293E-2</v>
      </c>
      <c r="AI342" s="233"/>
      <c r="AJ342" s="233"/>
      <c r="AK342" s="233"/>
      <c r="AL342" s="233"/>
      <c r="AM342" s="233"/>
      <c r="AN342" s="233"/>
      <c r="AO342" s="233"/>
      <c r="AP342" s="233"/>
    </row>
    <row r="343" spans="2:44" s="1" customFormat="1" ht="10" x14ac:dyDescent="0.2">
      <c r="B343" s="231" t="s">
        <v>1085</v>
      </c>
      <c r="C343" s="231"/>
      <c r="D343" s="250">
        <v>12895758.92</v>
      </c>
      <c r="E343" s="250"/>
      <c r="F343" s="250"/>
      <c r="G343" s="250"/>
      <c r="H343" s="250"/>
      <c r="I343" s="250"/>
      <c r="J343" s="250"/>
      <c r="K343" s="250"/>
      <c r="L343" s="250"/>
      <c r="M343" s="250"/>
      <c r="N343" s="250"/>
      <c r="O343" s="233">
        <v>8.4461380578536597E-4</v>
      </c>
      <c r="P343" s="233"/>
      <c r="Q343" s="233"/>
      <c r="R343" s="233"/>
      <c r="S343" s="233"/>
      <c r="T343" s="233"/>
      <c r="U343" s="233"/>
      <c r="V343" s="233"/>
      <c r="W343" s="233"/>
      <c r="X343" s="233"/>
      <c r="Y343" s="232">
        <v>83</v>
      </c>
      <c r="Z343" s="232"/>
      <c r="AA343" s="232"/>
      <c r="AB343" s="232"/>
      <c r="AC343" s="232"/>
      <c r="AD343" s="232"/>
      <c r="AE343" s="232"/>
      <c r="AF343" s="232"/>
      <c r="AG343" s="232"/>
      <c r="AH343" s="233">
        <v>3.64650835841223E-4</v>
      </c>
      <c r="AI343" s="233"/>
      <c r="AJ343" s="233"/>
      <c r="AK343" s="233"/>
      <c r="AL343" s="233"/>
      <c r="AM343" s="233"/>
      <c r="AN343" s="233"/>
      <c r="AO343" s="233"/>
      <c r="AP343" s="233"/>
    </row>
    <row r="344" spans="2:44" s="1" customFormat="1" ht="10" x14ac:dyDescent="0.2">
      <c r="B344" s="231" t="s">
        <v>1084</v>
      </c>
      <c r="C344" s="231"/>
      <c r="D344" s="250">
        <v>165155666.62</v>
      </c>
      <c r="E344" s="250"/>
      <c r="F344" s="250"/>
      <c r="G344" s="250"/>
      <c r="H344" s="250"/>
      <c r="I344" s="250"/>
      <c r="J344" s="250"/>
      <c r="K344" s="250"/>
      <c r="L344" s="250"/>
      <c r="M344" s="250"/>
      <c r="N344" s="250"/>
      <c r="O344" s="233">
        <v>1.0816948191749901E-2</v>
      </c>
      <c r="P344" s="233"/>
      <c r="Q344" s="233"/>
      <c r="R344" s="233"/>
      <c r="S344" s="233"/>
      <c r="T344" s="233"/>
      <c r="U344" s="233"/>
      <c r="V344" s="233"/>
      <c r="W344" s="233"/>
      <c r="X344" s="233"/>
      <c r="Y344" s="232">
        <v>1592</v>
      </c>
      <c r="Z344" s="232"/>
      <c r="AA344" s="232"/>
      <c r="AB344" s="232"/>
      <c r="AC344" s="232"/>
      <c r="AD344" s="232"/>
      <c r="AE344" s="232"/>
      <c r="AF344" s="232"/>
      <c r="AG344" s="232"/>
      <c r="AH344" s="233">
        <v>6.9942666344485196E-3</v>
      </c>
      <c r="AI344" s="233"/>
      <c r="AJ344" s="233"/>
      <c r="AK344" s="233"/>
      <c r="AL344" s="233"/>
      <c r="AM344" s="233"/>
      <c r="AN344" s="233"/>
      <c r="AO344" s="233"/>
      <c r="AP344" s="233"/>
    </row>
    <row r="345" spans="2:44" s="1" customFormat="1" ht="10.5" x14ac:dyDescent="0.2">
      <c r="B345" s="252"/>
      <c r="C345" s="252"/>
      <c r="D345" s="251">
        <v>15268231269.330099</v>
      </c>
      <c r="E345" s="251"/>
      <c r="F345" s="251"/>
      <c r="G345" s="251"/>
      <c r="H345" s="251"/>
      <c r="I345" s="251"/>
      <c r="J345" s="251"/>
      <c r="K345" s="251"/>
      <c r="L345" s="251"/>
      <c r="M345" s="251"/>
      <c r="N345" s="251"/>
      <c r="O345" s="249">
        <v>1</v>
      </c>
      <c r="P345" s="249"/>
      <c r="Q345" s="249"/>
      <c r="R345" s="249"/>
      <c r="S345" s="249"/>
      <c r="T345" s="249"/>
      <c r="U345" s="249"/>
      <c r="V345" s="249"/>
      <c r="W345" s="249"/>
      <c r="X345" s="249"/>
      <c r="Y345" s="248">
        <v>227615</v>
      </c>
      <c r="Z345" s="248"/>
      <c r="AA345" s="248"/>
      <c r="AB345" s="248"/>
      <c r="AC345" s="248"/>
      <c r="AD345" s="248"/>
      <c r="AE345" s="248"/>
      <c r="AF345" s="248"/>
      <c r="AG345" s="248"/>
      <c r="AH345" s="249">
        <v>1</v>
      </c>
      <c r="AI345" s="249"/>
      <c r="AJ345" s="249"/>
      <c r="AK345" s="249"/>
      <c r="AL345" s="249"/>
      <c r="AM345" s="249"/>
      <c r="AN345" s="249"/>
      <c r="AO345" s="249"/>
      <c r="AP345" s="249"/>
    </row>
    <row r="346" spans="2:44" s="1" customFormat="1" ht="8" x14ac:dyDescent="0.2"/>
    <row r="347" spans="2:44" s="1" customFormat="1" ht="13" x14ac:dyDescent="0.2">
      <c r="B347" s="229" t="s">
        <v>1217</v>
      </c>
      <c r="C347" s="229"/>
      <c r="D347" s="229"/>
      <c r="E347" s="229"/>
      <c r="F347" s="229"/>
      <c r="G347" s="229"/>
      <c r="H347" s="229"/>
      <c r="I347" s="229"/>
      <c r="J347" s="229"/>
      <c r="K347" s="229"/>
      <c r="L347" s="229"/>
      <c r="M347" s="229"/>
      <c r="N347" s="229"/>
      <c r="O347" s="229"/>
      <c r="P347" s="229"/>
      <c r="Q347" s="229"/>
      <c r="R347" s="229"/>
      <c r="S347" s="229"/>
      <c r="T347" s="229"/>
      <c r="U347" s="229"/>
      <c r="V347" s="229"/>
      <c r="W347" s="229"/>
      <c r="X347" s="229"/>
      <c r="Y347" s="229"/>
      <c r="Z347" s="229"/>
      <c r="AA347" s="229"/>
      <c r="AB347" s="229"/>
      <c r="AC347" s="229"/>
      <c r="AD347" s="229"/>
      <c r="AE347" s="229"/>
      <c r="AF347" s="229"/>
      <c r="AG347" s="229"/>
      <c r="AH347" s="229"/>
      <c r="AI347" s="229"/>
      <c r="AJ347" s="229"/>
      <c r="AK347" s="229"/>
      <c r="AL347" s="229"/>
      <c r="AM347" s="229"/>
      <c r="AN347" s="229"/>
      <c r="AO347" s="229"/>
      <c r="AP347" s="229"/>
      <c r="AQ347" s="229"/>
      <c r="AR347" s="229"/>
    </row>
    <row r="348" spans="2:44" s="1" customFormat="1" ht="8" x14ac:dyDescent="0.2"/>
    <row r="349" spans="2:44" s="1" customFormat="1" ht="10.5" x14ac:dyDescent="0.2">
      <c r="B349" s="227"/>
      <c r="C349" s="227"/>
      <c r="D349" s="227"/>
      <c r="E349" s="227" t="s">
        <v>1074</v>
      </c>
      <c r="F349" s="227"/>
      <c r="G349" s="227"/>
      <c r="H349" s="227"/>
      <c r="I349" s="227"/>
      <c r="J349" s="227"/>
      <c r="K349" s="227"/>
      <c r="L349" s="227"/>
      <c r="M349" s="227"/>
      <c r="N349" s="227"/>
      <c r="O349" s="227"/>
      <c r="P349" s="227" t="s">
        <v>1075</v>
      </c>
      <c r="Q349" s="227"/>
      <c r="R349" s="227"/>
      <c r="S349" s="227"/>
      <c r="T349" s="227"/>
      <c r="U349" s="227"/>
      <c r="V349" s="227"/>
      <c r="W349" s="227"/>
      <c r="X349" s="227"/>
      <c r="Y349" s="227"/>
      <c r="Z349" s="227" t="s">
        <v>1196</v>
      </c>
      <c r="AA349" s="227"/>
      <c r="AB349" s="227"/>
      <c r="AC349" s="227"/>
      <c r="AD349" s="227"/>
      <c r="AE349" s="227"/>
      <c r="AF349" s="227"/>
      <c r="AG349" s="227"/>
      <c r="AH349" s="227"/>
      <c r="AI349" s="227" t="s">
        <v>1075</v>
      </c>
      <c r="AJ349" s="227"/>
      <c r="AK349" s="227"/>
      <c r="AL349" s="227"/>
      <c r="AM349" s="227"/>
      <c r="AN349" s="227"/>
      <c r="AO349" s="227"/>
      <c r="AP349" s="227"/>
      <c r="AQ349" s="227"/>
    </row>
    <row r="350" spans="2:44" s="1" customFormat="1" ht="10" x14ac:dyDescent="0.2">
      <c r="B350" s="231" t="s">
        <v>737</v>
      </c>
      <c r="C350" s="231"/>
      <c r="D350" s="231"/>
      <c r="E350" s="250">
        <v>35007786970.0298</v>
      </c>
      <c r="F350" s="250"/>
      <c r="G350" s="250"/>
      <c r="H350" s="250"/>
      <c r="I350" s="250"/>
      <c r="J350" s="250"/>
      <c r="K350" s="250"/>
      <c r="L350" s="250"/>
      <c r="M350" s="250"/>
      <c r="N350" s="250"/>
      <c r="O350" s="250"/>
      <c r="P350" s="233">
        <v>0.80831379528681502</v>
      </c>
      <c r="Q350" s="233"/>
      <c r="R350" s="233"/>
      <c r="S350" s="233"/>
      <c r="T350" s="233"/>
      <c r="U350" s="233"/>
      <c r="V350" s="233"/>
      <c r="W350" s="233"/>
      <c r="X350" s="233"/>
      <c r="Y350" s="233"/>
      <c r="Z350" s="232">
        <v>104049</v>
      </c>
      <c r="AA350" s="232"/>
      <c r="AB350" s="232"/>
      <c r="AC350" s="232"/>
      <c r="AD350" s="232"/>
      <c r="AE350" s="232"/>
      <c r="AF350" s="232"/>
      <c r="AG350" s="232"/>
      <c r="AH350" s="232"/>
      <c r="AI350" s="233">
        <v>0.79513514752745396</v>
      </c>
      <c r="AJ350" s="233"/>
      <c r="AK350" s="233"/>
      <c r="AL350" s="233"/>
      <c r="AM350" s="233"/>
      <c r="AN350" s="233"/>
      <c r="AO350" s="233"/>
      <c r="AP350" s="233"/>
      <c r="AQ350" s="233"/>
    </row>
    <row r="351" spans="2:44" s="1" customFormat="1" ht="10" x14ac:dyDescent="0.2">
      <c r="B351" s="231" t="s">
        <v>747</v>
      </c>
      <c r="C351" s="231"/>
      <c r="D351" s="231"/>
      <c r="E351" s="250">
        <v>8301862295.0900097</v>
      </c>
      <c r="F351" s="250"/>
      <c r="G351" s="250"/>
      <c r="H351" s="250"/>
      <c r="I351" s="250"/>
      <c r="J351" s="250"/>
      <c r="K351" s="250"/>
      <c r="L351" s="250"/>
      <c r="M351" s="250"/>
      <c r="N351" s="250"/>
      <c r="O351" s="250"/>
      <c r="P351" s="233">
        <v>0.19168620471318501</v>
      </c>
      <c r="Q351" s="233"/>
      <c r="R351" s="233"/>
      <c r="S351" s="233"/>
      <c r="T351" s="233"/>
      <c r="U351" s="233"/>
      <c r="V351" s="233"/>
      <c r="W351" s="233"/>
      <c r="X351" s="233"/>
      <c r="Y351" s="233"/>
      <c r="Z351" s="232">
        <v>26808</v>
      </c>
      <c r="AA351" s="232"/>
      <c r="AB351" s="232"/>
      <c r="AC351" s="232"/>
      <c r="AD351" s="232"/>
      <c r="AE351" s="232"/>
      <c r="AF351" s="232"/>
      <c r="AG351" s="232"/>
      <c r="AH351" s="232"/>
      <c r="AI351" s="233">
        <v>0.20486485247254599</v>
      </c>
      <c r="AJ351" s="233"/>
      <c r="AK351" s="233"/>
      <c r="AL351" s="233"/>
      <c r="AM351" s="233"/>
      <c r="AN351" s="233"/>
      <c r="AO351" s="233"/>
      <c r="AP351" s="233"/>
      <c r="AQ351" s="233"/>
    </row>
    <row r="352" spans="2:44" s="1" customFormat="1" ht="10.5" x14ac:dyDescent="0.2">
      <c r="B352" s="252"/>
      <c r="C352" s="252"/>
      <c r="D352" s="252"/>
      <c r="E352" s="251">
        <v>43309649265.119797</v>
      </c>
      <c r="F352" s="251"/>
      <c r="G352" s="251"/>
      <c r="H352" s="251"/>
      <c r="I352" s="251"/>
      <c r="J352" s="251"/>
      <c r="K352" s="251"/>
      <c r="L352" s="251"/>
      <c r="M352" s="251"/>
      <c r="N352" s="251"/>
      <c r="O352" s="251"/>
      <c r="P352" s="249">
        <v>1</v>
      </c>
      <c r="Q352" s="249"/>
      <c r="R352" s="249"/>
      <c r="S352" s="249"/>
      <c r="T352" s="249"/>
      <c r="U352" s="249"/>
      <c r="V352" s="249"/>
      <c r="W352" s="249"/>
      <c r="X352" s="249"/>
      <c r="Y352" s="249"/>
      <c r="Z352" s="248">
        <v>130857</v>
      </c>
      <c r="AA352" s="248"/>
      <c r="AB352" s="248"/>
      <c r="AC352" s="248"/>
      <c r="AD352" s="248"/>
      <c r="AE352" s="248"/>
      <c r="AF352" s="248"/>
      <c r="AG352" s="248"/>
      <c r="AH352" s="248"/>
      <c r="AI352" s="249">
        <v>1</v>
      </c>
      <c r="AJ352" s="249"/>
      <c r="AK352" s="249"/>
      <c r="AL352" s="249"/>
      <c r="AM352" s="249"/>
      <c r="AN352" s="249"/>
      <c r="AO352" s="249"/>
      <c r="AP352" s="249"/>
      <c r="AQ352" s="249"/>
    </row>
    <row r="353" spans="2:44" s="1" customFormat="1" ht="8" x14ac:dyDescent="0.2"/>
    <row r="354" spans="2:44" s="1" customFormat="1" ht="13" x14ac:dyDescent="0.2">
      <c r="B354" s="229" t="s">
        <v>1218</v>
      </c>
      <c r="C354" s="229"/>
      <c r="D354" s="229"/>
      <c r="E354" s="229"/>
      <c r="F354" s="229"/>
      <c r="G354" s="229"/>
      <c r="H354" s="229"/>
      <c r="I354" s="229"/>
      <c r="J354" s="229"/>
      <c r="K354" s="229"/>
      <c r="L354" s="229"/>
      <c r="M354" s="229"/>
      <c r="N354" s="229"/>
      <c r="O354" s="229"/>
      <c r="P354" s="229"/>
      <c r="Q354" s="229"/>
      <c r="R354" s="229"/>
      <c r="S354" s="229"/>
      <c r="T354" s="229"/>
      <c r="U354" s="229"/>
      <c r="V354" s="229"/>
      <c r="W354" s="229"/>
      <c r="X354" s="229"/>
      <c r="Y354" s="229"/>
      <c r="Z354" s="229"/>
      <c r="AA354" s="229"/>
      <c r="AB354" s="229"/>
      <c r="AC354" s="229"/>
      <c r="AD354" s="229"/>
      <c r="AE354" s="229"/>
      <c r="AF354" s="229"/>
      <c r="AG354" s="229"/>
      <c r="AH354" s="229"/>
      <c r="AI354" s="229"/>
      <c r="AJ354" s="229"/>
      <c r="AK354" s="229"/>
      <c r="AL354" s="229"/>
      <c r="AM354" s="229"/>
      <c r="AN354" s="229"/>
      <c r="AO354" s="229"/>
      <c r="AP354" s="229"/>
      <c r="AQ354" s="229"/>
      <c r="AR354" s="229"/>
    </row>
    <row r="355" spans="2:44" s="1" customFormat="1" ht="8" x14ac:dyDescent="0.2"/>
    <row r="356" spans="2:44" s="1" customFormat="1" ht="10.5" x14ac:dyDescent="0.2">
      <c r="B356" s="253"/>
      <c r="C356" s="253"/>
      <c r="D356" s="253"/>
      <c r="E356" s="227" t="s">
        <v>1074</v>
      </c>
      <c r="F356" s="227"/>
      <c r="G356" s="227"/>
      <c r="H356" s="227"/>
      <c r="I356" s="227"/>
      <c r="J356" s="227"/>
      <c r="K356" s="227"/>
      <c r="L356" s="227"/>
      <c r="M356" s="227"/>
      <c r="N356" s="227"/>
      <c r="O356" s="227"/>
      <c r="P356" s="227" t="s">
        <v>1075</v>
      </c>
      <c r="Q356" s="227"/>
      <c r="R356" s="227"/>
      <c r="S356" s="227"/>
      <c r="T356" s="227"/>
      <c r="U356" s="227"/>
      <c r="V356" s="227"/>
      <c r="W356" s="227"/>
      <c r="X356" s="227"/>
      <c r="Y356" s="227"/>
      <c r="Z356" s="227" t="s">
        <v>1076</v>
      </c>
      <c r="AA356" s="227"/>
      <c r="AB356" s="227"/>
      <c r="AC356" s="227"/>
      <c r="AD356" s="227"/>
      <c r="AE356" s="227"/>
      <c r="AF356" s="227"/>
      <c r="AG356" s="227"/>
      <c r="AH356" s="227"/>
      <c r="AI356" s="227" t="s">
        <v>1075</v>
      </c>
      <c r="AJ356" s="227"/>
      <c r="AK356" s="227"/>
      <c r="AL356" s="227"/>
      <c r="AM356" s="227"/>
      <c r="AN356" s="227"/>
      <c r="AO356" s="227"/>
      <c r="AP356" s="227"/>
      <c r="AQ356" s="227"/>
    </row>
    <row r="357" spans="2:44" s="1" customFormat="1" ht="10" x14ac:dyDescent="0.2">
      <c r="B357" s="254" t="s">
        <v>1197</v>
      </c>
      <c r="C357" s="254"/>
      <c r="D357" s="254"/>
      <c r="E357" s="250">
        <v>13915991875.719999</v>
      </c>
      <c r="F357" s="250"/>
      <c r="G357" s="250"/>
      <c r="H357" s="250"/>
      <c r="I357" s="250"/>
      <c r="J357" s="250"/>
      <c r="K357" s="250"/>
      <c r="L357" s="250"/>
      <c r="M357" s="250"/>
      <c r="N357" s="250"/>
      <c r="O357" s="250"/>
      <c r="P357" s="233">
        <v>0.91143444386211803</v>
      </c>
      <c r="Q357" s="233"/>
      <c r="R357" s="233"/>
      <c r="S357" s="233"/>
      <c r="T357" s="233"/>
      <c r="U357" s="233"/>
      <c r="V357" s="233"/>
      <c r="W357" s="233"/>
      <c r="X357" s="233"/>
      <c r="Y357" s="233"/>
      <c r="Z357" s="232">
        <v>209747</v>
      </c>
      <c r="AA357" s="232"/>
      <c r="AB357" s="232"/>
      <c r="AC357" s="232"/>
      <c r="AD357" s="232"/>
      <c r="AE357" s="232"/>
      <c r="AF357" s="232"/>
      <c r="AG357" s="232"/>
      <c r="AH357" s="232"/>
      <c r="AI357" s="233">
        <v>0.92149902247215698</v>
      </c>
      <c r="AJ357" s="233"/>
      <c r="AK357" s="233"/>
      <c r="AL357" s="233"/>
      <c r="AM357" s="233"/>
      <c r="AN357" s="233"/>
      <c r="AO357" s="233"/>
      <c r="AP357" s="233"/>
      <c r="AQ357" s="233"/>
    </row>
    <row r="358" spans="2:44" s="1" customFormat="1" ht="10" x14ac:dyDescent="0.2">
      <c r="B358" s="254" t="s">
        <v>1198</v>
      </c>
      <c r="C358" s="254"/>
      <c r="D358" s="254"/>
      <c r="E358" s="250">
        <v>1342678753.6600001</v>
      </c>
      <c r="F358" s="250"/>
      <c r="G358" s="250"/>
      <c r="H358" s="250"/>
      <c r="I358" s="250"/>
      <c r="J358" s="250"/>
      <c r="K358" s="250"/>
      <c r="L358" s="250"/>
      <c r="M358" s="250"/>
      <c r="N358" s="250"/>
      <c r="O358" s="250"/>
      <c r="P358" s="233">
        <v>8.7939377520244E-2</v>
      </c>
      <c r="Q358" s="233"/>
      <c r="R358" s="233"/>
      <c r="S358" s="233"/>
      <c r="T358" s="233"/>
      <c r="U358" s="233"/>
      <c r="V358" s="233"/>
      <c r="W358" s="233"/>
      <c r="X358" s="233"/>
      <c r="Y358" s="233"/>
      <c r="Z358" s="232">
        <v>16840</v>
      </c>
      <c r="AA358" s="232"/>
      <c r="AB358" s="232"/>
      <c r="AC358" s="232"/>
      <c r="AD358" s="232"/>
      <c r="AE358" s="232"/>
      <c r="AF358" s="232"/>
      <c r="AG358" s="232"/>
      <c r="AH358" s="232"/>
      <c r="AI358" s="233">
        <v>7.3984579223689104E-2</v>
      </c>
      <c r="AJ358" s="233"/>
      <c r="AK358" s="233"/>
      <c r="AL358" s="233"/>
      <c r="AM358" s="233"/>
      <c r="AN358" s="233"/>
      <c r="AO358" s="233"/>
      <c r="AP358" s="233"/>
      <c r="AQ358" s="233"/>
    </row>
    <row r="359" spans="2:44" s="1" customFormat="1" ht="10" x14ac:dyDescent="0.2">
      <c r="B359" s="254" t="s">
        <v>1199</v>
      </c>
      <c r="C359" s="254"/>
      <c r="D359" s="254"/>
      <c r="E359" s="250">
        <v>9560639.9499999993</v>
      </c>
      <c r="F359" s="250"/>
      <c r="G359" s="250"/>
      <c r="H359" s="250"/>
      <c r="I359" s="250"/>
      <c r="J359" s="250"/>
      <c r="K359" s="250"/>
      <c r="L359" s="250"/>
      <c r="M359" s="250"/>
      <c r="N359" s="250"/>
      <c r="O359" s="250"/>
      <c r="P359" s="233">
        <v>6.2617861763758498E-4</v>
      </c>
      <c r="Q359" s="233"/>
      <c r="R359" s="233"/>
      <c r="S359" s="233"/>
      <c r="T359" s="233"/>
      <c r="U359" s="233"/>
      <c r="V359" s="233"/>
      <c r="W359" s="233"/>
      <c r="X359" s="233"/>
      <c r="Y359" s="233"/>
      <c r="Z359" s="232">
        <v>133</v>
      </c>
      <c r="AA359" s="232"/>
      <c r="AB359" s="232"/>
      <c r="AC359" s="232"/>
      <c r="AD359" s="232"/>
      <c r="AE359" s="232"/>
      <c r="AF359" s="232"/>
      <c r="AG359" s="232"/>
      <c r="AH359" s="232"/>
      <c r="AI359" s="233">
        <v>5.8432001405882695E-4</v>
      </c>
      <c r="AJ359" s="233"/>
      <c r="AK359" s="233"/>
      <c r="AL359" s="233"/>
      <c r="AM359" s="233"/>
      <c r="AN359" s="233"/>
      <c r="AO359" s="233"/>
      <c r="AP359" s="233"/>
      <c r="AQ359" s="233"/>
    </row>
    <row r="360" spans="2:44" s="1" customFormat="1" ht="10" x14ac:dyDescent="0.2">
      <c r="B360" s="254" t="s">
        <v>747</v>
      </c>
      <c r="C360" s="254"/>
      <c r="D360" s="254"/>
      <c r="E360" s="250">
        <v>0</v>
      </c>
      <c r="F360" s="250"/>
      <c r="G360" s="250"/>
      <c r="H360" s="250"/>
      <c r="I360" s="250"/>
      <c r="J360" s="250"/>
      <c r="K360" s="250"/>
      <c r="L360" s="250"/>
      <c r="M360" s="250"/>
      <c r="N360" s="250"/>
      <c r="O360" s="250"/>
      <c r="P360" s="233">
        <v>0</v>
      </c>
      <c r="Q360" s="233"/>
      <c r="R360" s="233"/>
      <c r="S360" s="233"/>
      <c r="T360" s="233"/>
      <c r="U360" s="233"/>
      <c r="V360" s="233"/>
      <c r="W360" s="233"/>
      <c r="X360" s="233"/>
      <c r="Y360" s="233"/>
      <c r="Z360" s="232">
        <v>895</v>
      </c>
      <c r="AA360" s="232"/>
      <c r="AB360" s="232"/>
      <c r="AC360" s="232"/>
      <c r="AD360" s="232"/>
      <c r="AE360" s="232"/>
      <c r="AF360" s="232"/>
      <c r="AG360" s="232"/>
      <c r="AH360" s="232"/>
      <c r="AI360" s="233">
        <v>3.9320782900951201E-3</v>
      </c>
      <c r="AJ360" s="233"/>
      <c r="AK360" s="233"/>
      <c r="AL360" s="233"/>
      <c r="AM360" s="233"/>
      <c r="AN360" s="233"/>
      <c r="AO360" s="233"/>
      <c r="AP360" s="233"/>
      <c r="AQ360" s="233"/>
    </row>
    <row r="361" spans="2:44" s="1" customFormat="1" ht="10.5" x14ac:dyDescent="0.2">
      <c r="B361" s="253"/>
      <c r="C361" s="253"/>
      <c r="D361" s="253"/>
      <c r="E361" s="251">
        <v>15268231269.33</v>
      </c>
      <c r="F361" s="251"/>
      <c r="G361" s="251"/>
      <c r="H361" s="251"/>
      <c r="I361" s="251"/>
      <c r="J361" s="251"/>
      <c r="K361" s="251"/>
      <c r="L361" s="251"/>
      <c r="M361" s="251"/>
      <c r="N361" s="251"/>
      <c r="O361" s="251"/>
      <c r="P361" s="249">
        <v>1</v>
      </c>
      <c r="Q361" s="249"/>
      <c r="R361" s="249"/>
      <c r="S361" s="249"/>
      <c r="T361" s="249"/>
      <c r="U361" s="249"/>
      <c r="V361" s="249"/>
      <c r="W361" s="249"/>
      <c r="X361" s="249"/>
      <c r="Y361" s="249"/>
      <c r="Z361" s="248">
        <v>227615</v>
      </c>
      <c r="AA361" s="248"/>
      <c r="AB361" s="248"/>
      <c r="AC361" s="248"/>
      <c r="AD361" s="248"/>
      <c r="AE361" s="248"/>
      <c r="AF361" s="248"/>
      <c r="AG361" s="248"/>
      <c r="AH361" s="248"/>
      <c r="AI361" s="249">
        <v>1</v>
      </c>
      <c r="AJ361" s="249"/>
      <c r="AK361" s="249"/>
      <c r="AL361" s="249"/>
      <c r="AM361" s="249"/>
      <c r="AN361" s="249"/>
      <c r="AO361" s="249"/>
      <c r="AP361" s="249"/>
      <c r="AQ361" s="249"/>
    </row>
    <row r="362" spans="2:44" s="1" customFormat="1" ht="8" x14ac:dyDescent="0.2"/>
  </sheetData>
  <mergeCells count="1469">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 ref="AB237:AJ237"/>
    <mergeCell ref="AB238:AJ238"/>
    <mergeCell ref="AC212:AJ212"/>
    <mergeCell ref="AC213:AJ213"/>
    <mergeCell ref="AC214:AJ214"/>
    <mergeCell ref="AC215:AJ215"/>
    <mergeCell ref="AC216:AJ216"/>
    <mergeCell ref="AD190:AL190"/>
    <mergeCell ref="AD191:AL191"/>
    <mergeCell ref="AD192:AL192"/>
    <mergeCell ref="AD193:AL193"/>
    <mergeCell ref="AD194:AL194"/>
    <mergeCell ref="AD195:AL195"/>
    <mergeCell ref="AD196:AL196"/>
    <mergeCell ref="AD197:AL197"/>
    <mergeCell ref="AD198:AL198"/>
    <mergeCell ref="AD199:AL199"/>
    <mergeCell ref="AD200:AL200"/>
    <mergeCell ref="AD201:AL201"/>
    <mergeCell ref="AD202:AL202"/>
    <mergeCell ref="AD203:AL203"/>
    <mergeCell ref="AD204:AL204"/>
    <mergeCell ref="AD205:AL205"/>
    <mergeCell ref="AD206:AL206"/>
    <mergeCell ref="AD207:AL207"/>
    <mergeCell ref="AD208:AL208"/>
    <mergeCell ref="T202:AC202"/>
    <mergeCell ref="T203:AC203"/>
    <mergeCell ref="T204:AC204"/>
    <mergeCell ref="T205:AC205"/>
    <mergeCell ref="T206:AC206"/>
    <mergeCell ref="T207:AC207"/>
    <mergeCell ref="T208:AC208"/>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58:AH158"/>
    <mergeCell ref="AE159:AH159"/>
    <mergeCell ref="AE160:AH160"/>
    <mergeCell ref="AE161:AH161"/>
    <mergeCell ref="AE162:AH162"/>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5:AH175"/>
    <mergeCell ref="AE176:AH176"/>
    <mergeCell ref="AE180:AI180"/>
    <mergeCell ref="AE181:AI181"/>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27:AJ127"/>
    <mergeCell ref="AF128:AJ128"/>
    <mergeCell ref="AF129:AJ129"/>
    <mergeCell ref="AF13:AN13"/>
    <mergeCell ref="AF130:AJ130"/>
    <mergeCell ref="AF131:AJ131"/>
    <mergeCell ref="AF132:AJ132"/>
    <mergeCell ref="AF133:AJ133"/>
    <mergeCell ref="AF134:AJ134"/>
    <mergeCell ref="AF135:AJ135"/>
    <mergeCell ref="AF136:AJ136"/>
    <mergeCell ref="AF137:AJ137"/>
    <mergeCell ref="AF138:AJ138"/>
    <mergeCell ref="AF139:AJ139"/>
    <mergeCell ref="AF14:AN14"/>
    <mergeCell ref="AF140:AJ140"/>
    <mergeCell ref="AF141:AJ141"/>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4:AM54"/>
    <mergeCell ref="AF55:AM55"/>
    <mergeCell ref="AF56:AM56"/>
    <mergeCell ref="AF57:AM57"/>
    <mergeCell ref="AF58:AM58"/>
    <mergeCell ref="AF59:AM59"/>
    <mergeCell ref="AF60:AM60"/>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0:AJ90"/>
    <mergeCell ref="AF91:AJ91"/>
    <mergeCell ref="AF92:AJ92"/>
    <mergeCell ref="AF93:AJ93"/>
    <mergeCell ref="AF94:AJ94"/>
    <mergeCell ref="AF95:AJ95"/>
    <mergeCell ref="AF96:AJ96"/>
    <mergeCell ref="AG257:AO257"/>
    <mergeCell ref="AG258:AO258"/>
    <mergeCell ref="AG259:AO259"/>
    <mergeCell ref="AG260:AO260"/>
    <mergeCell ref="AG261:AO261"/>
    <mergeCell ref="AG262:AO262"/>
    <mergeCell ref="AG263:AO263"/>
    <mergeCell ref="AI170:AP170"/>
    <mergeCell ref="AI171:AP171"/>
    <mergeCell ref="AI172:AP172"/>
    <mergeCell ref="AI173:AP173"/>
    <mergeCell ref="AI174:AP174"/>
    <mergeCell ref="AI175:AP175"/>
    <mergeCell ref="AI176:AP176"/>
    <mergeCell ref="AK100:AO100"/>
    <mergeCell ref="AK101:AO101"/>
    <mergeCell ref="AK102:AO102"/>
    <mergeCell ref="AK103:AO103"/>
    <mergeCell ref="AK104:AO104"/>
    <mergeCell ref="AK105:AO105"/>
    <mergeCell ref="AK106:AO106"/>
    <mergeCell ref="AK107:AO107"/>
    <mergeCell ref="AG264:AO264"/>
    <mergeCell ref="AG265:AO265"/>
    <mergeCell ref="AG266:AO266"/>
    <mergeCell ref="AG267:AO267"/>
    <mergeCell ref="AG268:AO268"/>
    <mergeCell ref="AG269:AO269"/>
    <mergeCell ref="AG270:AO270"/>
    <mergeCell ref="AG271:AO271"/>
    <mergeCell ref="AG275:AO275"/>
    <mergeCell ref="AG276:AO276"/>
    <mergeCell ref="AG277:AO277"/>
    <mergeCell ref="AG278:AO278"/>
    <mergeCell ref="AG279:AO279"/>
    <mergeCell ref="AG280:AO280"/>
    <mergeCell ref="AG281:AO281"/>
    <mergeCell ref="AG282:AO282"/>
    <mergeCell ref="AG283:AO283"/>
    <mergeCell ref="AG284:AO284"/>
    <mergeCell ref="AG285:AO285"/>
    <mergeCell ref="AG286:AO286"/>
    <mergeCell ref="AG287:AO287"/>
    <mergeCell ref="AG288:AO288"/>
    <mergeCell ref="AG289:AO289"/>
    <mergeCell ref="AH249:AO249"/>
    <mergeCell ref="AH250:AO250"/>
    <mergeCell ref="AH251:AO251"/>
    <mergeCell ref="AH252:AO252"/>
    <mergeCell ref="AH253:AO253"/>
    <mergeCell ref="AH293:AO293"/>
    <mergeCell ref="AH294:AO294"/>
    <mergeCell ref="AH295:AO295"/>
    <mergeCell ref="AH296:AO296"/>
    <mergeCell ref="AH297:AO297"/>
    <mergeCell ref="AH298:AO298"/>
    <mergeCell ref="B273:AR273"/>
    <mergeCell ref="B291:AR291"/>
    <mergeCell ref="B293:C293"/>
    <mergeCell ref="B294:C294"/>
    <mergeCell ref="B295:C295"/>
    <mergeCell ref="B296:C296"/>
    <mergeCell ref="B297:C297"/>
    <mergeCell ref="B298:C298"/>
    <mergeCell ref="C264:M264"/>
    <mergeCell ref="C265:M265"/>
    <mergeCell ref="C266:M266"/>
    <mergeCell ref="C267:M267"/>
    <mergeCell ref="C268:M268"/>
    <mergeCell ref="C269:M269"/>
    <mergeCell ref="C270:M270"/>
    <mergeCell ref="AH322:AO322"/>
    <mergeCell ref="AH323:AO323"/>
    <mergeCell ref="AH324:AO324"/>
    <mergeCell ref="AH325:AO325"/>
    <mergeCell ref="AH326:AO326"/>
    <mergeCell ref="AH327:AO327"/>
    <mergeCell ref="AH328:AO328"/>
    <mergeCell ref="AH329:AO329"/>
    <mergeCell ref="AH330:AO330"/>
    <mergeCell ref="AH331:AO331"/>
    <mergeCell ref="AH335:AP335"/>
    <mergeCell ref="AH336:AP336"/>
    <mergeCell ref="AH337:AP337"/>
    <mergeCell ref="AH338:AP338"/>
    <mergeCell ref="AH299:AO299"/>
    <mergeCell ref="AH300:AO300"/>
    <mergeCell ref="AH301:AO301"/>
    <mergeCell ref="AH302:AO302"/>
    <mergeCell ref="AH303:AO303"/>
    <mergeCell ref="AH304:AO304"/>
    <mergeCell ref="AH305:AO305"/>
    <mergeCell ref="AH306:AO306"/>
    <mergeCell ref="AH307:AO307"/>
    <mergeCell ref="AH308:AO308"/>
    <mergeCell ref="AH312:AO312"/>
    <mergeCell ref="AH313:AO313"/>
    <mergeCell ref="AH314:AO314"/>
    <mergeCell ref="AH315:AO315"/>
    <mergeCell ref="AH316:AO316"/>
    <mergeCell ref="AH317:AO317"/>
    <mergeCell ref="AH318:AO318"/>
    <mergeCell ref="AH342:AP342"/>
    <mergeCell ref="AH343:AP343"/>
    <mergeCell ref="AH344:AP344"/>
    <mergeCell ref="AH345:AP345"/>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I168:AP168"/>
    <mergeCell ref="AI169:AP169"/>
    <mergeCell ref="AH319:AO319"/>
    <mergeCell ref="AH320:AO320"/>
    <mergeCell ref="AH321:AO321"/>
    <mergeCell ref="AI352:AQ352"/>
    <mergeCell ref="AI356:AQ356"/>
    <mergeCell ref="AI357:AQ357"/>
    <mergeCell ref="AI358:AQ358"/>
    <mergeCell ref="AI359:AQ359"/>
    <mergeCell ref="AI360:AQ360"/>
    <mergeCell ref="AI361:AQ361"/>
    <mergeCell ref="AJ180:AP180"/>
    <mergeCell ref="AJ181:AP181"/>
    <mergeCell ref="AJ182:AP182"/>
    <mergeCell ref="AJ183:AP183"/>
    <mergeCell ref="AJ184:AP184"/>
    <mergeCell ref="AJ185:AP185"/>
    <mergeCell ref="AJ186:AP186"/>
    <mergeCell ref="AJ242:AP242"/>
    <mergeCell ref="AJ243:AP243"/>
    <mergeCell ref="AJ244:AP244"/>
    <mergeCell ref="AJ245:AP245"/>
    <mergeCell ref="AK212:AP212"/>
    <mergeCell ref="AK213:AP213"/>
    <mergeCell ref="AK214:AP214"/>
    <mergeCell ref="AK215:AP215"/>
    <mergeCell ref="AK216:AP216"/>
    <mergeCell ref="AK220:AP220"/>
    <mergeCell ref="AK221:AP221"/>
    <mergeCell ref="AK222:AP222"/>
    <mergeCell ref="AK223:AP223"/>
    <mergeCell ref="AK224:AP224"/>
    <mergeCell ref="AK225:AP225"/>
    <mergeCell ref="AH339:AP339"/>
    <mergeCell ref="AH340:AP340"/>
    <mergeCell ref="AH341:AP341"/>
    <mergeCell ref="AK140:AO140"/>
    <mergeCell ref="AK141:AO141"/>
    <mergeCell ref="AK108:AO108"/>
    <mergeCell ref="AK109:AO109"/>
    <mergeCell ref="AK110:AO110"/>
    <mergeCell ref="AK111:AO111"/>
    <mergeCell ref="AK112:AO112"/>
    <mergeCell ref="AK113:AO113"/>
    <mergeCell ref="AK114:AO114"/>
    <mergeCell ref="AK115:AO115"/>
    <mergeCell ref="AK116:AO116"/>
    <mergeCell ref="AK117:AO117"/>
    <mergeCell ref="AK118:AO118"/>
    <mergeCell ref="AK119:AO119"/>
    <mergeCell ref="AK120:AO120"/>
    <mergeCell ref="AK121:AO121"/>
    <mergeCell ref="AK122:AO122"/>
    <mergeCell ref="AK123:AO123"/>
    <mergeCell ref="AK124:AO124"/>
    <mergeCell ref="AK226:AP226"/>
    <mergeCell ref="AK227:AP227"/>
    <mergeCell ref="AK228:AP228"/>
    <mergeCell ref="AK229:AP229"/>
    <mergeCell ref="AK230:AP230"/>
    <mergeCell ref="AK231:AP231"/>
    <mergeCell ref="AK232:AP232"/>
    <mergeCell ref="AK233:AP233"/>
    <mergeCell ref="AK234:AP234"/>
    <mergeCell ref="AK235:AP235"/>
    <mergeCell ref="AK236:AP236"/>
    <mergeCell ref="AK237:AP237"/>
    <mergeCell ref="AK238:AP238"/>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88:AQ88"/>
    <mergeCell ref="AK89:AQ89"/>
    <mergeCell ref="AK90:AQ90"/>
    <mergeCell ref="AK91:AQ91"/>
    <mergeCell ref="AK92:AQ92"/>
    <mergeCell ref="AK93:AQ93"/>
    <mergeCell ref="AK94:AQ94"/>
    <mergeCell ref="AK95:AQ95"/>
    <mergeCell ref="AK96:AQ96"/>
    <mergeCell ref="AM190:AP190"/>
    <mergeCell ref="AM191:AP191"/>
    <mergeCell ref="AM192:AP192"/>
    <mergeCell ref="AK125:AO125"/>
    <mergeCell ref="AK126:AO126"/>
    <mergeCell ref="AK127:AO127"/>
    <mergeCell ref="AK128:AO128"/>
    <mergeCell ref="AK129:AO129"/>
    <mergeCell ref="AK130:AO130"/>
    <mergeCell ref="AK131:AO131"/>
    <mergeCell ref="AK132:AO132"/>
    <mergeCell ref="AK133:AO133"/>
    <mergeCell ref="AK134:AO134"/>
    <mergeCell ref="AK135:AO135"/>
    <mergeCell ref="AK136:AO136"/>
    <mergeCell ref="AK137:AO137"/>
    <mergeCell ref="AK138:AO138"/>
    <mergeCell ref="AK139:AO139"/>
    <mergeCell ref="AM193:AP193"/>
    <mergeCell ref="AM194:AP194"/>
    <mergeCell ref="AM195:AP195"/>
    <mergeCell ref="AM196:AP196"/>
    <mergeCell ref="AM197:AP197"/>
    <mergeCell ref="AM198:AP198"/>
    <mergeCell ref="AM199:AP199"/>
    <mergeCell ref="AM200:AP200"/>
    <mergeCell ref="AM201:AP201"/>
    <mergeCell ref="AM202:AP202"/>
    <mergeCell ref="AM203:AP203"/>
    <mergeCell ref="AM204:AP204"/>
    <mergeCell ref="AM205:AP205"/>
    <mergeCell ref="AM206:AP206"/>
    <mergeCell ref="AM207:AP207"/>
    <mergeCell ref="AM208:AP208"/>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N47:AO47"/>
    <mergeCell ref="AN48:AO48"/>
    <mergeCell ref="AN49:AO49"/>
    <mergeCell ref="AN50:AO50"/>
    <mergeCell ref="AN51:AO51"/>
    <mergeCell ref="AN52:AO52"/>
    <mergeCell ref="AN53:AO53"/>
    <mergeCell ref="AN54:AO54"/>
    <mergeCell ref="AN55:AO55"/>
    <mergeCell ref="AN56:AO56"/>
    <mergeCell ref="AN57:AO57"/>
    <mergeCell ref="AN58:AO58"/>
    <mergeCell ref="AN59:AO59"/>
    <mergeCell ref="AN60:AO60"/>
    <mergeCell ref="B1:L3"/>
    <mergeCell ref="B100:J100"/>
    <mergeCell ref="B5:AR5"/>
    <mergeCell ref="B7:K9"/>
    <mergeCell ref="L80:U80"/>
    <mergeCell ref="L81:U81"/>
    <mergeCell ref="L82:U82"/>
    <mergeCell ref="L83:U83"/>
    <mergeCell ref="L84:U84"/>
    <mergeCell ref="L85:U85"/>
    <mergeCell ref="L86:U86"/>
    <mergeCell ref="L87:U87"/>
    <mergeCell ref="L88:U88"/>
    <mergeCell ref="L89:U89"/>
    <mergeCell ref="L90:U90"/>
    <mergeCell ref="L91:U91"/>
    <mergeCell ref="L92:U92"/>
    <mergeCell ref="B13:J13"/>
    <mergeCell ref="B130:J130"/>
    <mergeCell ref="B131:J131"/>
    <mergeCell ref="B132:J132"/>
    <mergeCell ref="B101:J101"/>
    <mergeCell ref="B102:J102"/>
    <mergeCell ref="B103:J103"/>
    <mergeCell ref="B104:J104"/>
    <mergeCell ref="B105:J105"/>
    <mergeCell ref="B106:J106"/>
    <mergeCell ref="B107:J107"/>
    <mergeCell ref="B108:J108"/>
    <mergeCell ref="B109:J109"/>
    <mergeCell ref="B11:AR11"/>
    <mergeCell ref="B110:J110"/>
    <mergeCell ref="B111:J111"/>
    <mergeCell ref="B112:J112"/>
    <mergeCell ref="B113:J113"/>
    <mergeCell ref="B114:J114"/>
    <mergeCell ref="B115:J115"/>
    <mergeCell ref="B116:J116"/>
    <mergeCell ref="K13:U13"/>
    <mergeCell ref="L66:U66"/>
    <mergeCell ref="L67:U67"/>
    <mergeCell ref="L68:U68"/>
    <mergeCell ref="L69:U69"/>
    <mergeCell ref="L70:U70"/>
    <mergeCell ref="L71:U71"/>
    <mergeCell ref="L72:U72"/>
    <mergeCell ref="L73:U73"/>
    <mergeCell ref="L74:U74"/>
    <mergeCell ref="L75:U75"/>
    <mergeCell ref="K149:S149"/>
    <mergeCell ref="K15:U15"/>
    <mergeCell ref="K56:U56"/>
    <mergeCell ref="K57:U57"/>
    <mergeCell ref="K58:U58"/>
    <mergeCell ref="K59:U59"/>
    <mergeCell ref="K60:U60"/>
    <mergeCell ref="L64:U64"/>
    <mergeCell ref="L65:U65"/>
    <mergeCell ref="B117:J117"/>
    <mergeCell ref="B118:J118"/>
    <mergeCell ref="B119:J119"/>
    <mergeCell ref="B120:J120"/>
    <mergeCell ref="B121:J121"/>
    <mergeCell ref="B122:J122"/>
    <mergeCell ref="B123:J123"/>
    <mergeCell ref="B124:J124"/>
    <mergeCell ref="B125:J125"/>
    <mergeCell ref="B126:J126"/>
    <mergeCell ref="B127:J127"/>
    <mergeCell ref="B128:J128"/>
    <mergeCell ref="B129:J129"/>
    <mergeCell ref="L76:U76"/>
    <mergeCell ref="L77:U77"/>
    <mergeCell ref="L78:U78"/>
    <mergeCell ref="L79:U79"/>
    <mergeCell ref="B158:J158"/>
    <mergeCell ref="B159:J159"/>
    <mergeCell ref="B16:J16"/>
    <mergeCell ref="B160:J160"/>
    <mergeCell ref="B161:J161"/>
    <mergeCell ref="B162:J162"/>
    <mergeCell ref="B163:J163"/>
    <mergeCell ref="B164:J164"/>
    <mergeCell ref="B165:J165"/>
    <mergeCell ref="B133:J133"/>
    <mergeCell ref="B134:J134"/>
    <mergeCell ref="B135:J135"/>
    <mergeCell ref="B136:J136"/>
    <mergeCell ref="B137:J137"/>
    <mergeCell ref="B138:J138"/>
    <mergeCell ref="B139:J139"/>
    <mergeCell ref="B14:J14"/>
    <mergeCell ref="B140:J140"/>
    <mergeCell ref="B141:J141"/>
    <mergeCell ref="B143:AR143"/>
    <mergeCell ref="B145:J145"/>
    <mergeCell ref="B146:J146"/>
    <mergeCell ref="B147:J147"/>
    <mergeCell ref="B148:J148"/>
    <mergeCell ref="B149:J149"/>
    <mergeCell ref="B15:J15"/>
    <mergeCell ref="K14:U14"/>
    <mergeCell ref="K141:U141"/>
    <mergeCell ref="K145:S145"/>
    <mergeCell ref="K146:S146"/>
    <mergeCell ref="K147:S147"/>
    <mergeCell ref="K148:S148"/>
    <mergeCell ref="B17:J17"/>
    <mergeCell ref="B170:J170"/>
    <mergeCell ref="B171:J171"/>
    <mergeCell ref="B172:J172"/>
    <mergeCell ref="B173:J173"/>
    <mergeCell ref="B174:J174"/>
    <mergeCell ref="B175:J175"/>
    <mergeCell ref="B176:J176"/>
    <mergeCell ref="B178:AR178"/>
    <mergeCell ref="B18:J18"/>
    <mergeCell ref="B180:I180"/>
    <mergeCell ref="B181:I181"/>
    <mergeCell ref="B182:I182"/>
    <mergeCell ref="K126:U126"/>
    <mergeCell ref="K127:U127"/>
    <mergeCell ref="K128:U128"/>
    <mergeCell ref="K129:U129"/>
    <mergeCell ref="K130:U130"/>
    <mergeCell ref="K131:U131"/>
    <mergeCell ref="K132:U132"/>
    <mergeCell ref="K133:U133"/>
    <mergeCell ref="K134:U134"/>
    <mergeCell ref="K135:U135"/>
    <mergeCell ref="K136:U136"/>
    <mergeCell ref="K137:U137"/>
    <mergeCell ref="K138:U138"/>
    <mergeCell ref="K139:U139"/>
    <mergeCell ref="K140:U140"/>
    <mergeCell ref="B150:J150"/>
    <mergeCell ref="B151:J151"/>
    <mergeCell ref="B152:J152"/>
    <mergeCell ref="B153:J153"/>
    <mergeCell ref="B19:J19"/>
    <mergeCell ref="B190:H190"/>
    <mergeCell ref="B191:H191"/>
    <mergeCell ref="B192:H192"/>
    <mergeCell ref="B193:H193"/>
    <mergeCell ref="B194:H194"/>
    <mergeCell ref="B195:H195"/>
    <mergeCell ref="B196:H196"/>
    <mergeCell ref="B197:H197"/>
    <mergeCell ref="B198:H198"/>
    <mergeCell ref="B199:H199"/>
    <mergeCell ref="B20:J20"/>
    <mergeCell ref="K111:U111"/>
    <mergeCell ref="K112:U112"/>
    <mergeCell ref="K113:U113"/>
    <mergeCell ref="K114:U114"/>
    <mergeCell ref="K115:U115"/>
    <mergeCell ref="K116:U116"/>
    <mergeCell ref="K117:U117"/>
    <mergeCell ref="K118:U118"/>
    <mergeCell ref="K119:U119"/>
    <mergeCell ref="K120:U120"/>
    <mergeCell ref="K121:U121"/>
    <mergeCell ref="K122:U122"/>
    <mergeCell ref="K123:U123"/>
    <mergeCell ref="K124:U124"/>
    <mergeCell ref="K125:U125"/>
    <mergeCell ref="B166:J166"/>
    <mergeCell ref="B167:J167"/>
    <mergeCell ref="B168:J168"/>
    <mergeCell ref="B169:J169"/>
    <mergeCell ref="B154:J154"/>
    <mergeCell ref="B208:H208"/>
    <mergeCell ref="B21:J21"/>
    <mergeCell ref="B210:AR210"/>
    <mergeCell ref="B212:G212"/>
    <mergeCell ref="B213:G213"/>
    <mergeCell ref="B214:G214"/>
    <mergeCell ref="B215:G215"/>
    <mergeCell ref="B216:G216"/>
    <mergeCell ref="B218:AR218"/>
    <mergeCell ref="B22:J22"/>
    <mergeCell ref="J184:T184"/>
    <mergeCell ref="J185:T185"/>
    <mergeCell ref="J186:T186"/>
    <mergeCell ref="K100:U100"/>
    <mergeCell ref="K101:U101"/>
    <mergeCell ref="K102:U102"/>
    <mergeCell ref="K103:U103"/>
    <mergeCell ref="K104:U104"/>
    <mergeCell ref="K105:U105"/>
    <mergeCell ref="K106:U106"/>
    <mergeCell ref="K107:U107"/>
    <mergeCell ref="K108:U108"/>
    <mergeCell ref="K109:U109"/>
    <mergeCell ref="K110:U110"/>
    <mergeCell ref="B183:I183"/>
    <mergeCell ref="B184:I184"/>
    <mergeCell ref="B185:I185"/>
    <mergeCell ref="B186:I186"/>
    <mergeCell ref="B188:AR188"/>
    <mergeCell ref="B155:J155"/>
    <mergeCell ref="B156:J156"/>
    <mergeCell ref="B157:J157"/>
    <mergeCell ref="B228:F228"/>
    <mergeCell ref="B229:F229"/>
    <mergeCell ref="B23:J23"/>
    <mergeCell ref="B230:F230"/>
    <mergeCell ref="B231:F231"/>
    <mergeCell ref="B232:F232"/>
    <mergeCell ref="B233:F233"/>
    <mergeCell ref="B234:F234"/>
    <mergeCell ref="B235:F235"/>
    <mergeCell ref="I198:S198"/>
    <mergeCell ref="I199:S199"/>
    <mergeCell ref="I200:S200"/>
    <mergeCell ref="I201:S201"/>
    <mergeCell ref="I202:S202"/>
    <mergeCell ref="I203:S203"/>
    <mergeCell ref="I204:S204"/>
    <mergeCell ref="I205:S205"/>
    <mergeCell ref="I206:S206"/>
    <mergeCell ref="I207:S207"/>
    <mergeCell ref="I208:S208"/>
    <mergeCell ref="J180:T180"/>
    <mergeCell ref="J181:T181"/>
    <mergeCell ref="J182:T182"/>
    <mergeCell ref="J183:T183"/>
    <mergeCell ref="B200:H200"/>
    <mergeCell ref="B201:H201"/>
    <mergeCell ref="B202:H202"/>
    <mergeCell ref="B203:H203"/>
    <mergeCell ref="B204:H204"/>
    <mergeCell ref="B205:H205"/>
    <mergeCell ref="B206:H206"/>
    <mergeCell ref="B207:H207"/>
    <mergeCell ref="B24:J24"/>
    <mergeCell ref="B240:AR240"/>
    <mergeCell ref="B242:E242"/>
    <mergeCell ref="B243:E243"/>
    <mergeCell ref="B244:E244"/>
    <mergeCell ref="B245:E245"/>
    <mergeCell ref="B247:AR247"/>
    <mergeCell ref="B249:C249"/>
    <mergeCell ref="B25:J25"/>
    <mergeCell ref="B250:C250"/>
    <mergeCell ref="B251:C251"/>
    <mergeCell ref="B252:C252"/>
    <mergeCell ref="B253:C253"/>
    <mergeCell ref="B255:AR255"/>
    <mergeCell ref="B26:J26"/>
    <mergeCell ref="B28:AR28"/>
    <mergeCell ref="H212:R212"/>
    <mergeCell ref="H213:R213"/>
    <mergeCell ref="H214:R214"/>
    <mergeCell ref="H215:R215"/>
    <mergeCell ref="H216:R216"/>
    <mergeCell ref="I190:S190"/>
    <mergeCell ref="I191:S191"/>
    <mergeCell ref="I192:S192"/>
    <mergeCell ref="I193:S193"/>
    <mergeCell ref="I194:S194"/>
    <mergeCell ref="I195:S195"/>
    <mergeCell ref="I196:S196"/>
    <mergeCell ref="I197:S197"/>
    <mergeCell ref="B220:F220"/>
    <mergeCell ref="B221:F221"/>
    <mergeCell ref="B222:F222"/>
    <mergeCell ref="B30:J30"/>
    <mergeCell ref="B300:C300"/>
    <mergeCell ref="B301:C301"/>
    <mergeCell ref="B302:C302"/>
    <mergeCell ref="B303:C303"/>
    <mergeCell ref="B304:C304"/>
    <mergeCell ref="B305:C305"/>
    <mergeCell ref="B306:C306"/>
    <mergeCell ref="B307:C307"/>
    <mergeCell ref="B308:C308"/>
    <mergeCell ref="B31:J31"/>
    <mergeCell ref="B310:AR310"/>
    <mergeCell ref="B312:C312"/>
    <mergeCell ref="B313:C313"/>
    <mergeCell ref="B314:C314"/>
    <mergeCell ref="B315:C315"/>
    <mergeCell ref="B90:K90"/>
    <mergeCell ref="B91:K91"/>
    <mergeCell ref="B92:K92"/>
    <mergeCell ref="B93:K93"/>
    <mergeCell ref="B94:K94"/>
    <mergeCell ref="B95:K95"/>
    <mergeCell ref="B96:K96"/>
    <mergeCell ref="B98:AR98"/>
    <mergeCell ref="C257:M257"/>
    <mergeCell ref="C258:M258"/>
    <mergeCell ref="C259:M259"/>
    <mergeCell ref="C260:M260"/>
    <mergeCell ref="C261:M261"/>
    <mergeCell ref="C262:M262"/>
    <mergeCell ref="C263:M263"/>
    <mergeCell ref="B236:F236"/>
    <mergeCell ref="B32:J32"/>
    <mergeCell ref="B320:C320"/>
    <mergeCell ref="B321:C321"/>
    <mergeCell ref="B322:C322"/>
    <mergeCell ref="B323:C323"/>
    <mergeCell ref="B324:C324"/>
    <mergeCell ref="B325:C325"/>
    <mergeCell ref="B326:C326"/>
    <mergeCell ref="B327:C327"/>
    <mergeCell ref="B328:C328"/>
    <mergeCell ref="B329:C329"/>
    <mergeCell ref="B33:J33"/>
    <mergeCell ref="B330:C330"/>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299:C299"/>
    <mergeCell ref="B237:F237"/>
    <mergeCell ref="B238:F238"/>
    <mergeCell ref="B223:F223"/>
    <mergeCell ref="B34:J34"/>
    <mergeCell ref="B340:C340"/>
    <mergeCell ref="B341:C341"/>
    <mergeCell ref="B342:C342"/>
    <mergeCell ref="B343:C343"/>
    <mergeCell ref="B344:C344"/>
    <mergeCell ref="B345:C345"/>
    <mergeCell ref="B347:AR347"/>
    <mergeCell ref="B349:D349"/>
    <mergeCell ref="B35:J35"/>
    <mergeCell ref="B58:J58"/>
    <mergeCell ref="B59:J59"/>
    <mergeCell ref="B60:J60"/>
    <mergeCell ref="B62:AR62"/>
    <mergeCell ref="B64:K64"/>
    <mergeCell ref="B65:K65"/>
    <mergeCell ref="B66:K66"/>
    <mergeCell ref="B67:K67"/>
    <mergeCell ref="B68:K68"/>
    <mergeCell ref="B69:K69"/>
    <mergeCell ref="B70:K70"/>
    <mergeCell ref="B71:K71"/>
    <mergeCell ref="B72:K72"/>
    <mergeCell ref="B73:K73"/>
    <mergeCell ref="B74:K74"/>
    <mergeCell ref="B316:C316"/>
    <mergeCell ref="B317:C317"/>
    <mergeCell ref="B318:C318"/>
    <mergeCell ref="B319:C319"/>
    <mergeCell ref="B224:F224"/>
    <mergeCell ref="B225:F225"/>
    <mergeCell ref="B226:F226"/>
    <mergeCell ref="B36:J36"/>
    <mergeCell ref="B360:D360"/>
    <mergeCell ref="B361:D361"/>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6:J56"/>
    <mergeCell ref="B57:J57"/>
    <mergeCell ref="B331:C331"/>
    <mergeCell ref="B333:AR333"/>
    <mergeCell ref="B335:C335"/>
    <mergeCell ref="B336:C336"/>
    <mergeCell ref="B337:C337"/>
    <mergeCell ref="B338:C338"/>
    <mergeCell ref="B339:C339"/>
    <mergeCell ref="B227:F227"/>
    <mergeCell ref="C271:M271"/>
    <mergeCell ref="C275:M275"/>
    <mergeCell ref="C276:M276"/>
    <mergeCell ref="C277:M277"/>
    <mergeCell ref="C278:M278"/>
    <mergeCell ref="C279:M279"/>
    <mergeCell ref="C280:M280"/>
    <mergeCell ref="C281:M281"/>
    <mergeCell ref="C282:M282"/>
    <mergeCell ref="C283:M283"/>
    <mergeCell ref="C284:M284"/>
    <mergeCell ref="C285:M285"/>
    <mergeCell ref="C286:M286"/>
    <mergeCell ref="C287:M287"/>
    <mergeCell ref="C288:M288"/>
    <mergeCell ref="C289:M289"/>
    <mergeCell ref="D249:N249"/>
    <mergeCell ref="D250:N250"/>
    <mergeCell ref="D251:N251"/>
    <mergeCell ref="D252:N252"/>
    <mergeCell ref="D253:N253"/>
    <mergeCell ref="N271:W271"/>
    <mergeCell ref="N275:W275"/>
    <mergeCell ref="N276:W276"/>
    <mergeCell ref="N277:W277"/>
    <mergeCell ref="N278:W278"/>
    <mergeCell ref="N279:W279"/>
    <mergeCell ref="N280:W280"/>
    <mergeCell ref="N281:W281"/>
    <mergeCell ref="N282:W282"/>
    <mergeCell ref="N283:W283"/>
    <mergeCell ref="N284:W284"/>
    <mergeCell ref="D315:N315"/>
    <mergeCell ref="D316:N316"/>
    <mergeCell ref="D317:N317"/>
    <mergeCell ref="D318:N318"/>
    <mergeCell ref="D319:N319"/>
    <mergeCell ref="D320:N320"/>
    <mergeCell ref="D321:N321"/>
    <mergeCell ref="D322:N322"/>
    <mergeCell ref="D323:N323"/>
    <mergeCell ref="D324:N324"/>
    <mergeCell ref="D325:N325"/>
    <mergeCell ref="D326:N326"/>
    <mergeCell ref="D327:N327"/>
    <mergeCell ref="D328:N328"/>
    <mergeCell ref="D329:N329"/>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5:N305"/>
    <mergeCell ref="D306:N306"/>
    <mergeCell ref="D307:N307"/>
    <mergeCell ref="D308:N308"/>
    <mergeCell ref="D312:N312"/>
    <mergeCell ref="D337:N337"/>
    <mergeCell ref="D338:N338"/>
    <mergeCell ref="D339:N339"/>
    <mergeCell ref="D340:N340"/>
    <mergeCell ref="D341:N341"/>
    <mergeCell ref="D342:N342"/>
    <mergeCell ref="D343:N343"/>
    <mergeCell ref="D344:N344"/>
    <mergeCell ref="D345:N345"/>
    <mergeCell ref="E349:O349"/>
    <mergeCell ref="E350:O350"/>
    <mergeCell ref="E351:O351"/>
    <mergeCell ref="E352:O352"/>
    <mergeCell ref="O340:X340"/>
    <mergeCell ref="O341:X341"/>
    <mergeCell ref="O342:X342"/>
    <mergeCell ref="O343:X343"/>
    <mergeCell ref="O344:X344"/>
    <mergeCell ref="O345:X345"/>
    <mergeCell ref="P349:Y349"/>
    <mergeCell ref="P350:Y350"/>
    <mergeCell ref="P351:Y351"/>
    <mergeCell ref="P352:Y352"/>
    <mergeCell ref="Y337:AG337"/>
    <mergeCell ref="B350:D350"/>
    <mergeCell ref="B351:D351"/>
    <mergeCell ref="B352:D352"/>
    <mergeCell ref="E356:O356"/>
    <mergeCell ref="E357:O357"/>
    <mergeCell ref="E358:O358"/>
    <mergeCell ref="E359:O359"/>
    <mergeCell ref="E360:O360"/>
    <mergeCell ref="E361:O361"/>
    <mergeCell ref="F242:P242"/>
    <mergeCell ref="F243:P243"/>
    <mergeCell ref="F244:P244"/>
    <mergeCell ref="F245:P245"/>
    <mergeCell ref="G220:Q220"/>
    <mergeCell ref="G221:Q221"/>
    <mergeCell ref="G222:Q222"/>
    <mergeCell ref="G223:Q223"/>
    <mergeCell ref="G224:Q224"/>
    <mergeCell ref="G225:Q225"/>
    <mergeCell ref="G226:Q226"/>
    <mergeCell ref="G227:Q227"/>
    <mergeCell ref="G228:Q228"/>
    <mergeCell ref="G229:Q229"/>
    <mergeCell ref="G230:Q230"/>
    <mergeCell ref="G231:Q231"/>
    <mergeCell ref="G232:Q232"/>
    <mergeCell ref="G233:Q233"/>
    <mergeCell ref="G234:Q234"/>
    <mergeCell ref="G235:Q235"/>
    <mergeCell ref="G236:Q236"/>
    <mergeCell ref="G237:Q237"/>
    <mergeCell ref="G238:Q238"/>
    <mergeCell ref="N268:W268"/>
    <mergeCell ref="N269:W269"/>
    <mergeCell ref="N270:W270"/>
    <mergeCell ref="K150:S150"/>
    <mergeCell ref="K151:S151"/>
    <mergeCell ref="K152:S152"/>
    <mergeCell ref="K153:S153"/>
    <mergeCell ref="K154:S154"/>
    <mergeCell ref="K155:S155"/>
    <mergeCell ref="K156:S156"/>
    <mergeCell ref="K157:S157"/>
    <mergeCell ref="K158:S158"/>
    <mergeCell ref="K159:S159"/>
    <mergeCell ref="K16:U16"/>
    <mergeCell ref="K160:S160"/>
    <mergeCell ref="K161:S161"/>
    <mergeCell ref="K162:S162"/>
    <mergeCell ref="K163:S163"/>
    <mergeCell ref="K164:S164"/>
    <mergeCell ref="K165:S165"/>
    <mergeCell ref="K41:U41"/>
    <mergeCell ref="K42:U42"/>
    <mergeCell ref="K43:U43"/>
    <mergeCell ref="K44:U44"/>
    <mergeCell ref="K45:U45"/>
    <mergeCell ref="K46:U46"/>
    <mergeCell ref="K47:U47"/>
    <mergeCell ref="K48:U48"/>
    <mergeCell ref="K49:U49"/>
    <mergeCell ref="K50:U50"/>
    <mergeCell ref="K51:U51"/>
    <mergeCell ref="K52:U52"/>
    <mergeCell ref="K53:U53"/>
    <mergeCell ref="K54:U54"/>
    <mergeCell ref="K55:U55"/>
    <mergeCell ref="K166:S166"/>
    <mergeCell ref="K167:S167"/>
    <mergeCell ref="K168:S168"/>
    <mergeCell ref="K169:S169"/>
    <mergeCell ref="K17:U17"/>
    <mergeCell ref="K170:S170"/>
    <mergeCell ref="K171:S171"/>
    <mergeCell ref="K172:S172"/>
    <mergeCell ref="K173:S173"/>
    <mergeCell ref="K174:S174"/>
    <mergeCell ref="K175:S175"/>
    <mergeCell ref="K176:S176"/>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L93:U93"/>
    <mergeCell ref="L94:U94"/>
    <mergeCell ref="L95:U95"/>
    <mergeCell ref="L96:U96"/>
    <mergeCell ref="M2:AR2"/>
    <mergeCell ref="M8:V8"/>
    <mergeCell ref="N257:W257"/>
    <mergeCell ref="N258:W258"/>
    <mergeCell ref="N259:W259"/>
    <mergeCell ref="N260:W260"/>
    <mergeCell ref="N261:W261"/>
    <mergeCell ref="N262:W262"/>
    <mergeCell ref="N263:W263"/>
    <mergeCell ref="N264:W264"/>
    <mergeCell ref="N265:W265"/>
    <mergeCell ref="N266:W266"/>
    <mergeCell ref="N267:W267"/>
    <mergeCell ref="S212:AB212"/>
    <mergeCell ref="S213:AB213"/>
    <mergeCell ref="S214:AB214"/>
    <mergeCell ref="S215:AB215"/>
    <mergeCell ref="S216:AB216"/>
    <mergeCell ref="T145:AD145"/>
    <mergeCell ref="T146:AD146"/>
    <mergeCell ref="T147:AD147"/>
    <mergeCell ref="T148:AD148"/>
    <mergeCell ref="T149:AD149"/>
    <mergeCell ref="T150:AD150"/>
    <mergeCell ref="T151:AD151"/>
    <mergeCell ref="T152:AD152"/>
    <mergeCell ref="T153:AD153"/>
    <mergeCell ref="T154:AD154"/>
    <mergeCell ref="O249:X249"/>
    <mergeCell ref="O250:X250"/>
    <mergeCell ref="O251:X251"/>
    <mergeCell ref="O252:X252"/>
    <mergeCell ref="O253:X253"/>
    <mergeCell ref="O293:X293"/>
    <mergeCell ref="O294:X294"/>
    <mergeCell ref="O295:X295"/>
    <mergeCell ref="O296:X296"/>
    <mergeCell ref="O297:X297"/>
    <mergeCell ref="O298:X298"/>
    <mergeCell ref="O299:X299"/>
    <mergeCell ref="X275:AF275"/>
    <mergeCell ref="X276:AF276"/>
    <mergeCell ref="X277:AF277"/>
    <mergeCell ref="X278:AF278"/>
    <mergeCell ref="X279:AF279"/>
    <mergeCell ref="X280:AF280"/>
    <mergeCell ref="X281:AF281"/>
    <mergeCell ref="X282:AF282"/>
    <mergeCell ref="X283:AF283"/>
    <mergeCell ref="X284:AF284"/>
    <mergeCell ref="X285:AF285"/>
    <mergeCell ref="X286:AF286"/>
    <mergeCell ref="X287:AF287"/>
    <mergeCell ref="X288:AF288"/>
    <mergeCell ref="X289:AF289"/>
    <mergeCell ref="O337:X337"/>
    <mergeCell ref="O338:X338"/>
    <mergeCell ref="O339:X339"/>
    <mergeCell ref="O300:X300"/>
    <mergeCell ref="O301:X301"/>
    <mergeCell ref="O302:X302"/>
    <mergeCell ref="O303:X303"/>
    <mergeCell ref="O304:X304"/>
    <mergeCell ref="O305:X305"/>
    <mergeCell ref="O306:X306"/>
    <mergeCell ref="O307:X307"/>
    <mergeCell ref="O308:X308"/>
    <mergeCell ref="O312:X312"/>
    <mergeCell ref="O313:X313"/>
    <mergeCell ref="O314:X314"/>
    <mergeCell ref="O315:X315"/>
    <mergeCell ref="O316:X316"/>
    <mergeCell ref="O317:X317"/>
    <mergeCell ref="O318:X318"/>
    <mergeCell ref="O319:X319"/>
    <mergeCell ref="X269:AF269"/>
    <mergeCell ref="X270:AF270"/>
    <mergeCell ref="X271:AF271"/>
    <mergeCell ref="O320:X320"/>
    <mergeCell ref="O321:X321"/>
    <mergeCell ref="O322:X322"/>
    <mergeCell ref="O323:X323"/>
    <mergeCell ref="O324:X324"/>
    <mergeCell ref="O325:X325"/>
    <mergeCell ref="O326:X326"/>
    <mergeCell ref="O327:X327"/>
    <mergeCell ref="O328:X328"/>
    <mergeCell ref="O329:X329"/>
    <mergeCell ref="O330:X330"/>
    <mergeCell ref="O331:X331"/>
    <mergeCell ref="O335:X335"/>
    <mergeCell ref="O336:X336"/>
    <mergeCell ref="N285:W285"/>
    <mergeCell ref="N286:W286"/>
    <mergeCell ref="N287:W287"/>
    <mergeCell ref="N288:W288"/>
    <mergeCell ref="N289:W289"/>
    <mergeCell ref="D330:N330"/>
    <mergeCell ref="D331:N331"/>
    <mergeCell ref="D335:N335"/>
    <mergeCell ref="D336:N336"/>
    <mergeCell ref="Y330:AG330"/>
    <mergeCell ref="Y331:AG331"/>
    <mergeCell ref="Y335:AG335"/>
    <mergeCell ref="Y336:AG336"/>
    <mergeCell ref="D313:N313"/>
    <mergeCell ref="D314:N314"/>
    <mergeCell ref="Q242:Z242"/>
    <mergeCell ref="Q243:Z243"/>
    <mergeCell ref="Q244:Z244"/>
    <mergeCell ref="Q245:Z245"/>
    <mergeCell ref="R220:AA220"/>
    <mergeCell ref="R221:AA221"/>
    <mergeCell ref="R222:AA222"/>
    <mergeCell ref="R223:AA223"/>
    <mergeCell ref="R224:AA224"/>
    <mergeCell ref="R225:AA225"/>
    <mergeCell ref="R226:AA226"/>
    <mergeCell ref="R227:AA227"/>
    <mergeCell ref="R228:AA228"/>
    <mergeCell ref="R229:AA229"/>
    <mergeCell ref="R230:AA230"/>
    <mergeCell ref="R231:AA231"/>
    <mergeCell ref="R232:AA232"/>
    <mergeCell ref="R233:AA233"/>
    <mergeCell ref="R234:AA234"/>
    <mergeCell ref="R235:AA235"/>
    <mergeCell ref="R236:AA236"/>
    <mergeCell ref="R237:AA237"/>
    <mergeCell ref="R238:AA238"/>
    <mergeCell ref="AA242:AI242"/>
    <mergeCell ref="AA243:AI243"/>
    <mergeCell ref="AA244:AI244"/>
    <mergeCell ref="AA245:AI245"/>
    <mergeCell ref="AB220:AJ220"/>
    <mergeCell ref="AB221:AJ221"/>
    <mergeCell ref="AB222:AJ222"/>
    <mergeCell ref="AB223:AJ223"/>
    <mergeCell ref="AB224:AJ224"/>
    <mergeCell ref="T195:AC195"/>
    <mergeCell ref="T196:AC196"/>
    <mergeCell ref="T197:AC197"/>
    <mergeCell ref="T198:AC198"/>
    <mergeCell ref="T199:AC199"/>
    <mergeCell ref="T200:AC200"/>
    <mergeCell ref="T201:AC201"/>
    <mergeCell ref="U180:AD180"/>
    <mergeCell ref="U181:AD181"/>
    <mergeCell ref="U182:AD182"/>
    <mergeCell ref="U183:AD183"/>
    <mergeCell ref="U184:AD184"/>
    <mergeCell ref="U185:AD185"/>
    <mergeCell ref="U186:AD186"/>
    <mergeCell ref="T155:AD155"/>
    <mergeCell ref="T156:AD156"/>
    <mergeCell ref="T157:AD157"/>
    <mergeCell ref="T158:AD158"/>
    <mergeCell ref="T159:AD159"/>
    <mergeCell ref="T160:AD160"/>
    <mergeCell ref="T161:AD161"/>
    <mergeCell ref="T162:AD162"/>
    <mergeCell ref="T163:AD163"/>
    <mergeCell ref="T164:AD164"/>
    <mergeCell ref="T165:AD165"/>
    <mergeCell ref="T166:AD166"/>
    <mergeCell ref="T167:AD167"/>
    <mergeCell ref="T168:AD168"/>
    <mergeCell ref="T169:AD169"/>
    <mergeCell ref="T170:AD170"/>
    <mergeCell ref="T171:AD171"/>
    <mergeCell ref="V110:AE110"/>
    <mergeCell ref="V111:AE111"/>
    <mergeCell ref="V112:AE112"/>
    <mergeCell ref="V113:AE113"/>
    <mergeCell ref="V114:AE114"/>
    <mergeCell ref="V115:AE115"/>
    <mergeCell ref="V116:AE116"/>
    <mergeCell ref="T172:AD172"/>
    <mergeCell ref="T173:AD173"/>
    <mergeCell ref="T174:AD174"/>
    <mergeCell ref="T175:AD175"/>
    <mergeCell ref="T176:AD176"/>
    <mergeCell ref="T190:AC190"/>
    <mergeCell ref="T191:AC191"/>
    <mergeCell ref="T192:AC192"/>
    <mergeCell ref="T193:AC193"/>
    <mergeCell ref="T194:AC194"/>
    <mergeCell ref="AE182:AI182"/>
    <mergeCell ref="AE183:AI183"/>
    <mergeCell ref="AE184:AI184"/>
    <mergeCell ref="AE185:AI185"/>
    <mergeCell ref="AE186:AI186"/>
    <mergeCell ref="AF117:AJ117"/>
    <mergeCell ref="AF118:AJ118"/>
    <mergeCell ref="AF119:AJ119"/>
    <mergeCell ref="AF120:AJ120"/>
    <mergeCell ref="AF121:AJ121"/>
    <mergeCell ref="AF122:AJ122"/>
    <mergeCell ref="AF123:AJ123"/>
    <mergeCell ref="AF124:AJ124"/>
    <mergeCell ref="AF125:AJ125"/>
    <mergeCell ref="AF126:AJ126"/>
    <mergeCell ref="V127:AE127"/>
    <mergeCell ref="V128:AE128"/>
    <mergeCell ref="V129:AE129"/>
    <mergeCell ref="V13:AE13"/>
    <mergeCell ref="V130:AE130"/>
    <mergeCell ref="V131:AE131"/>
    <mergeCell ref="V132:AE132"/>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100:AE100"/>
    <mergeCell ref="V101:AE101"/>
    <mergeCell ref="V102:AE102"/>
    <mergeCell ref="V103:AE103"/>
    <mergeCell ref="V104:AE104"/>
    <mergeCell ref="V105:AE105"/>
    <mergeCell ref="V106:AE106"/>
    <mergeCell ref="V107:AE107"/>
    <mergeCell ref="V108:AE108"/>
    <mergeCell ref="V109:AE109"/>
    <mergeCell ref="V14:AE14"/>
    <mergeCell ref="V140:AE140"/>
    <mergeCell ref="V141:AE141"/>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117:AE117"/>
    <mergeCell ref="V118:AE118"/>
    <mergeCell ref="V119:AE119"/>
    <mergeCell ref="V120:AE120"/>
    <mergeCell ref="V121:AE121"/>
    <mergeCell ref="V122:AE122"/>
    <mergeCell ref="V123:AE123"/>
    <mergeCell ref="V55:AE55"/>
    <mergeCell ref="V56:AE56"/>
    <mergeCell ref="V57:AE57"/>
    <mergeCell ref="V58:AE58"/>
    <mergeCell ref="V59:AE59"/>
    <mergeCell ref="V60:AE6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2:AE92"/>
    <mergeCell ref="V93:AE93"/>
    <mergeCell ref="V94:AE94"/>
    <mergeCell ref="V95:AE95"/>
    <mergeCell ref="V96:AE96"/>
    <mergeCell ref="X257:AF257"/>
    <mergeCell ref="X258:AF258"/>
    <mergeCell ref="X259:AF259"/>
    <mergeCell ref="X260:AF260"/>
    <mergeCell ref="X261:AF261"/>
    <mergeCell ref="X262:AF262"/>
    <mergeCell ref="X263:AF263"/>
    <mergeCell ref="X264:AF264"/>
    <mergeCell ref="X265:AF265"/>
    <mergeCell ref="X266:AF266"/>
    <mergeCell ref="X267:AF267"/>
    <mergeCell ref="X268:AF268"/>
    <mergeCell ref="Y249:AG249"/>
    <mergeCell ref="Y250:AG250"/>
    <mergeCell ref="Y251:AG251"/>
    <mergeCell ref="Y252:AG252"/>
    <mergeCell ref="Y253:AG253"/>
    <mergeCell ref="V133:AE133"/>
    <mergeCell ref="V134:AE134"/>
    <mergeCell ref="V135:AE135"/>
    <mergeCell ref="V136:AE136"/>
    <mergeCell ref="V137:AE137"/>
    <mergeCell ref="V138:AE138"/>
    <mergeCell ref="V139:AE139"/>
    <mergeCell ref="V124:AE124"/>
    <mergeCell ref="V125:AE125"/>
    <mergeCell ref="V126:AE126"/>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07:AG307"/>
    <mergeCell ref="Y308:AG308"/>
    <mergeCell ref="Y312:AG312"/>
    <mergeCell ref="Y313:AG313"/>
    <mergeCell ref="Y314:AG314"/>
    <mergeCell ref="Y315:AG315"/>
    <mergeCell ref="Y316:AG316"/>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29:AG329"/>
    <mergeCell ref="Z361:AH361"/>
    <mergeCell ref="Y338:AG338"/>
    <mergeCell ref="Y339:AG339"/>
    <mergeCell ref="Y340:AG340"/>
    <mergeCell ref="Y341:AG341"/>
    <mergeCell ref="Y342:AG342"/>
    <mergeCell ref="Y343:AG343"/>
    <mergeCell ref="Y344:AG344"/>
    <mergeCell ref="Y345:AG345"/>
    <mergeCell ref="Z349:AH349"/>
    <mergeCell ref="Z350:AH350"/>
    <mergeCell ref="Z351:AH351"/>
    <mergeCell ref="Z352:AH352"/>
    <mergeCell ref="Z356:AH356"/>
    <mergeCell ref="Z357:AH357"/>
    <mergeCell ref="Z358:AH358"/>
    <mergeCell ref="Z359:AH359"/>
    <mergeCell ref="Z360:AH360"/>
    <mergeCell ref="P356:Y356"/>
    <mergeCell ref="P357:Y357"/>
    <mergeCell ref="P358:Y358"/>
    <mergeCell ref="P359:Y359"/>
    <mergeCell ref="P360:Y360"/>
    <mergeCell ref="P361:Y361"/>
    <mergeCell ref="B354:AR354"/>
    <mergeCell ref="B356:D356"/>
    <mergeCell ref="B357:D357"/>
    <mergeCell ref="B358:D358"/>
    <mergeCell ref="B359:D359"/>
    <mergeCell ref="AI349:AQ349"/>
    <mergeCell ref="AI350:AQ350"/>
    <mergeCell ref="AI351:AQ351"/>
  </mergeCells>
  <pageMargins left="0.7" right="0.7" top="0.75" bottom="0.75" header="0.3" footer="0.3"/>
  <pageSetup paperSize="9" scale="92" orientation="portrait" r:id="rId1"/>
  <headerFooter alignWithMargins="0">
    <oddFooter>&amp;R&amp;1#&amp;"Calibri"&amp;10&amp;K0078D7Classification : Internal</oddFooter>
  </headerFooter>
  <rowBreaks count="4" manualBreakCount="4">
    <brk id="61" max="16383" man="1"/>
    <brk id="142" max="16383" man="1"/>
    <brk id="217" max="16383" man="1"/>
    <brk id="29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zoomScaleNormal="100" workbookViewId="0"/>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17"/>
      <c r="C1" s="217"/>
    </row>
    <row r="2" spans="2:5" s="1" customFormat="1" ht="15.25" customHeight="1" x14ac:dyDescent="0.2">
      <c r="B2" s="217"/>
      <c r="C2" s="217"/>
      <c r="D2" s="222" t="s">
        <v>910</v>
      </c>
      <c r="E2" s="222"/>
    </row>
    <row r="3" spans="2:5" s="1" customFormat="1" ht="4.25" customHeight="1" x14ac:dyDescent="0.2">
      <c r="B3" s="217"/>
      <c r="C3" s="217"/>
    </row>
    <row r="4" spans="2:5" s="1" customFormat="1" ht="6.4" customHeight="1" x14ac:dyDescent="0.2"/>
    <row r="5" spans="2:5" s="1" customFormat="1" ht="22" customHeight="1" x14ac:dyDescent="0.2">
      <c r="B5" s="218" t="s">
        <v>1200</v>
      </c>
      <c r="C5" s="218"/>
      <c r="D5" s="218"/>
      <c r="E5" s="218"/>
    </row>
    <row r="6" spans="2:5" s="1" customFormat="1" ht="4.6500000000000004" customHeight="1" x14ac:dyDescent="0.2"/>
    <row r="7" spans="2:5" s="1" customFormat="1" ht="3.5" customHeight="1" x14ac:dyDescent="0.2">
      <c r="B7" s="223" t="s">
        <v>1066</v>
      </c>
    </row>
    <row r="8" spans="2:5" s="1" customFormat="1" ht="14.25" customHeight="1" x14ac:dyDescent="0.2">
      <c r="B8" s="223"/>
      <c r="D8" s="3">
        <v>44834</v>
      </c>
    </row>
    <row r="9" spans="2:5" s="1" customFormat="1" ht="1.75" customHeight="1" x14ac:dyDescent="0.2">
      <c r="B9" s="223"/>
    </row>
    <row r="10" spans="2:5" s="1" customFormat="1" ht="1.4" customHeight="1" x14ac:dyDescent="0.2"/>
    <row r="11" spans="2:5" s="1" customFormat="1" ht="12.75" customHeight="1" x14ac:dyDescent="0.2">
      <c r="B11" s="229" t="s">
        <v>1201</v>
      </c>
      <c r="C11" s="229"/>
      <c r="D11" s="229"/>
      <c r="E11" s="229"/>
    </row>
    <row r="12" spans="2:5" s="1" customFormat="1" ht="158.9" customHeight="1" x14ac:dyDescent="0.2"/>
    <row r="13" spans="2:5" s="1" customFormat="1" ht="12.75" customHeight="1" x14ac:dyDescent="0.2">
      <c r="B13" s="229" t="s">
        <v>1202</v>
      </c>
      <c r="C13" s="229"/>
      <c r="D13" s="229"/>
      <c r="E13" s="229"/>
    </row>
    <row r="14" spans="2:5" s="1" customFormat="1" ht="247.4" customHeight="1" x14ac:dyDescent="0.2"/>
    <row r="15" spans="2:5" s="1" customFormat="1" ht="12.75" customHeight="1" x14ac:dyDescent="0.2">
      <c r="B15" s="229" t="s">
        <v>1203</v>
      </c>
      <c r="C15" s="229"/>
      <c r="D15" s="229"/>
      <c r="E15" s="229"/>
    </row>
    <row r="16" spans="2:5" s="1" customFormat="1" ht="236.4" customHeight="1" x14ac:dyDescent="0.2"/>
    <row r="17" spans="2:5" s="1" customFormat="1" ht="12.75" customHeight="1" x14ac:dyDescent="0.2">
      <c r="B17" s="229" t="s">
        <v>1204</v>
      </c>
      <c r="C17" s="229"/>
      <c r="D17" s="229"/>
      <c r="E17" s="229"/>
    </row>
    <row r="18" spans="2:5" s="1" customFormat="1" ht="243.5" customHeight="1" x14ac:dyDescent="0.2"/>
    <row r="19" spans="2:5" s="1" customFormat="1" ht="12.75" customHeight="1" x14ac:dyDescent="0.2">
      <c r="B19" s="229" t="s">
        <v>1205</v>
      </c>
      <c r="C19" s="229"/>
      <c r="D19" s="229"/>
      <c r="E19" s="229"/>
    </row>
    <row r="20" spans="2:5" s="1" customFormat="1" ht="235" customHeight="1" x14ac:dyDescent="0.2"/>
    <row r="21" spans="2:5" s="1" customFormat="1" ht="12.75" customHeight="1" x14ac:dyDescent="0.2">
      <c r="B21" s="229" t="s">
        <v>1206</v>
      </c>
      <c r="C21" s="229"/>
      <c r="D21" s="229"/>
      <c r="E21" s="229"/>
    </row>
    <row r="22" spans="2:5" s="1" customFormat="1" ht="249.9" customHeight="1" x14ac:dyDescent="0.2"/>
    <row r="23" spans="2:5" s="1" customFormat="1" ht="13.15" customHeight="1" x14ac:dyDescent="0.2">
      <c r="B23" s="229" t="s">
        <v>1207</v>
      </c>
      <c r="C23" s="229"/>
      <c r="D23" s="229"/>
      <c r="E23" s="229"/>
    </row>
    <row r="24" spans="2:5" s="1" customFormat="1" ht="175.65" customHeight="1" x14ac:dyDescent="0.2"/>
    <row r="25" spans="2:5" s="1" customFormat="1" ht="12.75" customHeight="1" x14ac:dyDescent="0.2">
      <c r="B25" s="229" t="s">
        <v>1208</v>
      </c>
      <c r="C25" s="229"/>
      <c r="D25" s="229"/>
      <c r="E25" s="229"/>
    </row>
    <row r="26" spans="2:5" s="1" customFormat="1" ht="117.25" customHeight="1" x14ac:dyDescent="0.2"/>
    <row r="27" spans="2:5" s="1" customFormat="1" ht="12.75" customHeight="1" x14ac:dyDescent="0.2">
      <c r="B27" s="229" t="s">
        <v>1209</v>
      </c>
      <c r="C27" s="229"/>
      <c r="D27" s="229"/>
      <c r="E27" s="229"/>
    </row>
    <row r="28" spans="2:5" s="1" customFormat="1" ht="171" customHeight="1" x14ac:dyDescent="0.2"/>
    <row r="29" spans="2:5" s="1" customFormat="1" ht="12.75" customHeight="1" x14ac:dyDescent="0.2">
      <c r="B29" s="229" t="s">
        <v>1210</v>
      </c>
      <c r="C29" s="229"/>
      <c r="D29" s="229"/>
      <c r="E29" s="229"/>
    </row>
    <row r="30" spans="2:5" s="1" customFormat="1" ht="130.15" customHeight="1" x14ac:dyDescent="0.2"/>
    <row r="31" spans="2:5" s="1" customFormat="1" ht="12.75" customHeight="1" x14ac:dyDescent="0.2">
      <c r="B31" s="229" t="s">
        <v>1211</v>
      </c>
      <c r="C31" s="229"/>
      <c r="D31" s="229"/>
      <c r="E31" s="229"/>
    </row>
    <row r="32" spans="2:5" s="1" customFormat="1" ht="128.75" customHeight="1" x14ac:dyDescent="0.2"/>
    <row r="33" spans="2:5" s="1" customFormat="1" ht="12.75" customHeight="1" x14ac:dyDescent="0.2">
      <c r="B33" s="229" t="s">
        <v>1212</v>
      </c>
      <c r="C33" s="229"/>
      <c r="D33" s="229"/>
      <c r="E33" s="229"/>
    </row>
    <row r="34" spans="2:5" s="1" customFormat="1" ht="208.65" customHeight="1" x14ac:dyDescent="0.2"/>
    <row r="35" spans="2:5" s="1" customFormat="1" ht="12.75" customHeight="1" x14ac:dyDescent="0.2">
      <c r="B35" s="229" t="s">
        <v>1213</v>
      </c>
      <c r="C35" s="229"/>
      <c r="D35" s="229"/>
      <c r="E35" s="229"/>
    </row>
    <row r="36" spans="2:5" s="1" customFormat="1" ht="212.65" customHeight="1" x14ac:dyDescent="0.2"/>
    <row r="37" spans="2:5" s="1" customFormat="1" ht="12.75" customHeight="1" x14ac:dyDescent="0.2">
      <c r="B37" s="229" t="s">
        <v>1214</v>
      </c>
      <c r="C37" s="229"/>
      <c r="D37" s="229"/>
      <c r="E37" s="229"/>
    </row>
    <row r="38" spans="2:5" s="1" customFormat="1" ht="185.9" customHeight="1" x14ac:dyDescent="0.2"/>
    <row r="39" spans="2:5" s="1" customFormat="1" ht="12.75" customHeight="1" x14ac:dyDescent="0.2">
      <c r="B39" s="229" t="s">
        <v>1215</v>
      </c>
      <c r="C39" s="229"/>
      <c r="D39" s="229"/>
      <c r="E39" s="229"/>
    </row>
    <row r="40" spans="2:5" s="1" customFormat="1" ht="243.15" customHeight="1" x14ac:dyDescent="0.2"/>
    <row r="41" spans="2:5" s="1" customFormat="1" ht="12.75" customHeight="1" x14ac:dyDescent="0.2">
      <c r="B41" s="229" t="s">
        <v>1216</v>
      </c>
      <c r="C41" s="229"/>
      <c r="D41" s="229"/>
      <c r="E41" s="229"/>
    </row>
    <row r="42" spans="2:5" s="1" customFormat="1" ht="267.75" customHeight="1" x14ac:dyDescent="0.2"/>
    <row r="43" spans="2:5" s="1" customFormat="1" ht="12.75" customHeight="1" x14ac:dyDescent="0.2">
      <c r="B43" s="229" t="s">
        <v>1217</v>
      </c>
      <c r="C43" s="229"/>
      <c r="D43" s="229"/>
      <c r="E43" s="229"/>
    </row>
    <row r="44" spans="2:5" s="1" customFormat="1" ht="120.9" customHeight="1" x14ac:dyDescent="0.2"/>
    <row r="45" spans="2:5" s="1" customFormat="1" ht="12.75" customHeight="1" x14ac:dyDescent="0.2">
      <c r="B45" s="229" t="s">
        <v>1218</v>
      </c>
      <c r="C45" s="229"/>
      <c r="D45" s="229"/>
      <c r="E45" s="229"/>
    </row>
    <row r="46" spans="2:5" s="1" customFormat="1" ht="134.4" customHeight="1" x14ac:dyDescent="0.2"/>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71" orientation="portrait" r:id="rId1"/>
  <headerFooter alignWithMargins="0">
    <oddFooter>&amp;R&amp;1#&amp;"Calibri"&amp;10&amp;K0078D7Classification : Internal</oddFooter>
  </headerFooter>
  <rowBreaks count="4" manualBreakCount="4">
    <brk id="16" max="7" man="1"/>
    <brk id="22" max="7" man="1"/>
    <brk id="30" max="7" man="1"/>
    <brk id="40"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sqref="A1:XFD1048576"/>
    </sheetView>
  </sheetViews>
  <sheetFormatPr defaultRowHeight="13.5" customHeight="1"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13.5" customHeight="1" x14ac:dyDescent="0.2">
      <c r="B1" s="217"/>
      <c r="C1" s="217"/>
    </row>
    <row r="2" spans="2:8" s="1" customFormat="1" ht="13.5" customHeight="1" x14ac:dyDescent="0.2">
      <c r="B2" s="217"/>
      <c r="C2" s="217"/>
      <c r="D2" s="222" t="s">
        <v>910</v>
      </c>
      <c r="E2" s="222"/>
      <c r="F2" s="222"/>
      <c r="G2" s="222"/>
      <c r="H2" s="222"/>
    </row>
    <row r="3" spans="2:8" s="1" customFormat="1" ht="13.5" customHeight="1" x14ac:dyDescent="0.2">
      <c r="B3" s="217"/>
      <c r="C3" s="217"/>
    </row>
    <row r="4" spans="2:8" s="1" customFormat="1" ht="13.5" customHeight="1" x14ac:dyDescent="0.2"/>
    <row r="5" spans="2:8" s="1" customFormat="1" ht="13.5" customHeight="1" x14ac:dyDescent="0.2">
      <c r="B5" s="218" t="s">
        <v>1224</v>
      </c>
      <c r="C5" s="218"/>
      <c r="D5" s="218"/>
      <c r="E5" s="218"/>
      <c r="F5" s="218"/>
      <c r="G5" s="218"/>
      <c r="H5" s="218"/>
    </row>
    <row r="6" spans="2:8" s="1" customFormat="1" ht="13.5" customHeight="1" x14ac:dyDescent="0.2"/>
    <row r="7" spans="2:8" s="1" customFormat="1" ht="13.5" customHeight="1" x14ac:dyDescent="0.2">
      <c r="B7" s="9" t="s">
        <v>1066</v>
      </c>
      <c r="D7" s="3">
        <v>44834</v>
      </c>
    </row>
    <row r="8" spans="2:8" s="1" customFormat="1" ht="13.5" customHeight="1" x14ac:dyDescent="0.2"/>
    <row r="9" spans="2:8" s="1" customFormat="1" ht="13.5" customHeight="1" x14ac:dyDescent="0.2">
      <c r="B9" s="258" t="s">
        <v>1225</v>
      </c>
      <c r="C9" s="258"/>
      <c r="D9" s="258"/>
      <c r="E9" s="258"/>
      <c r="F9" s="258"/>
      <c r="G9" s="258"/>
    </row>
    <row r="10" spans="2:8" s="1" customFormat="1" ht="13.5" customHeight="1" x14ac:dyDescent="0.2"/>
    <row r="11" spans="2:8" s="1" customFormat="1" ht="13.5" customHeight="1" x14ac:dyDescent="0.2">
      <c r="B11" s="4"/>
      <c r="C11" s="259" t="s">
        <v>1074</v>
      </c>
      <c r="D11" s="259"/>
      <c r="E11" s="25" t="s">
        <v>1075</v>
      </c>
      <c r="F11" s="25" t="s">
        <v>1076</v>
      </c>
      <c r="G11" s="25" t="s">
        <v>1075</v>
      </c>
    </row>
    <row r="12" spans="2:8" s="1" customFormat="1" ht="13.5" customHeight="1" x14ac:dyDescent="0.2">
      <c r="B12" s="7" t="s">
        <v>1219</v>
      </c>
      <c r="C12" s="256">
        <v>15225880988.500099</v>
      </c>
      <c r="D12" s="256"/>
      <c r="E12" s="52">
        <v>0.99722624840538199</v>
      </c>
      <c r="F12" s="53">
        <v>227207</v>
      </c>
      <c r="G12" s="52">
        <v>0.99820749950574394</v>
      </c>
    </row>
    <row r="13" spans="2:8" s="1" customFormat="1" ht="13.5" customHeight="1" x14ac:dyDescent="0.2"/>
    <row r="14" spans="2:8" s="1" customFormat="1" ht="13.5" customHeight="1" x14ac:dyDescent="0.2">
      <c r="B14" s="7" t="s">
        <v>1220</v>
      </c>
      <c r="C14" s="256">
        <v>23963432.02</v>
      </c>
      <c r="D14" s="256"/>
      <c r="E14" s="52">
        <v>1.56949626956046E-3</v>
      </c>
      <c r="F14" s="53">
        <v>235</v>
      </c>
      <c r="G14" s="52">
        <v>1.0324451376227399E-3</v>
      </c>
    </row>
    <row r="15" spans="2:8" s="1" customFormat="1" ht="13.5" customHeight="1" x14ac:dyDescent="0.2">
      <c r="B15" s="7" t="s">
        <v>1221</v>
      </c>
      <c r="C15" s="256">
        <v>9070087.6600000001</v>
      </c>
      <c r="D15" s="256"/>
      <c r="E15" s="52">
        <v>5.9404966429997996E-4</v>
      </c>
      <c r="F15" s="53">
        <v>75</v>
      </c>
      <c r="G15" s="52">
        <v>3.2950376732640601E-4</v>
      </c>
    </row>
    <row r="16" spans="2:8" s="1" customFormat="1" ht="13.5" customHeight="1" x14ac:dyDescent="0.2">
      <c r="B16" s="7" t="s">
        <v>1222</v>
      </c>
      <c r="C16" s="256">
        <v>1411900.06</v>
      </c>
      <c r="D16" s="256"/>
      <c r="E16" s="52">
        <v>9.2473059589825594E-5</v>
      </c>
      <c r="F16" s="53">
        <v>10</v>
      </c>
      <c r="G16" s="52">
        <v>4.39338356435209E-5</v>
      </c>
    </row>
    <row r="17" spans="2:7" s="1" customFormat="1" ht="13.5" customHeight="1" x14ac:dyDescent="0.2">
      <c r="B17" s="7" t="s">
        <v>1223</v>
      </c>
      <c r="C17" s="256">
        <v>7904861.0899999999</v>
      </c>
      <c r="D17" s="256"/>
      <c r="E17" s="52">
        <v>5.1773260114803296E-4</v>
      </c>
      <c r="F17" s="53">
        <v>88</v>
      </c>
      <c r="G17" s="52">
        <v>3.8661775366298398E-4</v>
      </c>
    </row>
    <row r="18" spans="2:7" s="1" customFormat="1" ht="13.5" customHeight="1" x14ac:dyDescent="0.2">
      <c r="B18" s="5" t="s">
        <v>67</v>
      </c>
      <c r="C18" s="257">
        <v>15268231269.3304</v>
      </c>
      <c r="D18" s="257"/>
      <c r="E18" s="54">
        <v>1</v>
      </c>
      <c r="F18" s="55">
        <v>227615</v>
      </c>
      <c r="G18" s="54">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70"/>
  <sheetViews>
    <sheetView view="pageBreakPreview" zoomScale="60" zoomScaleNormal="100" workbookViewId="0">
      <selection activeCell="B7" sqref="B7:D8"/>
    </sheetView>
  </sheetViews>
  <sheetFormatPr defaultRowHeight="16.5" customHeight="1" x14ac:dyDescent="0.25"/>
  <cols>
    <col min="1" max="1" width="0.453125" customWidth="1"/>
    <col min="2" max="2" width="0.54296875" customWidth="1"/>
    <col min="3" max="3" width="9.26953125" customWidth="1"/>
    <col min="4" max="4" width="5.26953125" customWidth="1"/>
    <col min="5" max="5" width="0.6328125" customWidth="1"/>
    <col min="6" max="6" width="11.26953125" customWidth="1"/>
    <col min="7" max="7" width="4.54296875" customWidth="1"/>
    <col min="8" max="12" width="14.08984375" customWidth="1"/>
    <col min="13" max="13" width="7" customWidth="1"/>
    <col min="14" max="14" width="4.6328125" customWidth="1"/>
  </cols>
  <sheetData>
    <row r="1" spans="2:12" s="1" customFormat="1" ht="16.5" customHeight="1" x14ac:dyDescent="0.2">
      <c r="B1" s="217"/>
      <c r="C1" s="217"/>
      <c r="D1" s="217"/>
      <c r="E1" s="217"/>
      <c r="F1" s="217"/>
    </row>
    <row r="2" spans="2:12" s="1" customFormat="1" ht="16.5" customHeight="1" x14ac:dyDescent="0.2">
      <c r="B2" s="217"/>
      <c r="C2" s="217"/>
      <c r="D2" s="217"/>
      <c r="E2" s="217"/>
      <c r="F2" s="217"/>
      <c r="H2" s="222" t="s">
        <v>910</v>
      </c>
      <c r="I2" s="222"/>
      <c r="J2" s="222"/>
      <c r="K2" s="222"/>
      <c r="L2" s="222"/>
    </row>
    <row r="3" spans="2:12" s="1" customFormat="1" ht="16.5" customHeight="1" x14ac:dyDescent="0.2">
      <c r="B3" s="217"/>
      <c r="C3" s="217"/>
      <c r="D3" s="217"/>
      <c r="E3" s="217"/>
      <c r="F3" s="217"/>
    </row>
    <row r="4" spans="2:12" s="1" customFormat="1" ht="16.5" customHeight="1" x14ac:dyDescent="0.2"/>
    <row r="5" spans="2:12" s="1" customFormat="1" ht="16.5" customHeight="1" x14ac:dyDescent="0.2">
      <c r="B5" s="218" t="s">
        <v>1235</v>
      </c>
      <c r="C5" s="218"/>
      <c r="D5" s="218"/>
      <c r="E5" s="218"/>
      <c r="F5" s="218"/>
      <c r="G5" s="218"/>
      <c r="H5" s="218"/>
      <c r="I5" s="218"/>
      <c r="J5" s="218"/>
      <c r="K5" s="218"/>
      <c r="L5" s="218"/>
    </row>
    <row r="6" spans="2:12" s="1" customFormat="1" ht="16.5" customHeight="1" x14ac:dyDescent="0.2"/>
    <row r="7" spans="2:12" s="1" customFormat="1" ht="16.5" customHeight="1" x14ac:dyDescent="0.2">
      <c r="B7" s="223" t="s">
        <v>1066</v>
      </c>
      <c r="C7" s="223"/>
      <c r="D7" s="223"/>
    </row>
    <row r="8" spans="2:12" s="1" customFormat="1" ht="16.5" customHeight="1" x14ac:dyDescent="0.2">
      <c r="B8" s="223"/>
      <c r="C8" s="223"/>
      <c r="D8" s="223"/>
      <c r="G8" s="266">
        <v>44805</v>
      </c>
      <c r="H8" s="266"/>
    </row>
    <row r="9" spans="2:12" s="1" customFormat="1" ht="16.5" customHeight="1" x14ac:dyDescent="0.2"/>
    <row r="10" spans="2:12" s="1" customFormat="1" ht="16.5" customHeight="1" x14ac:dyDescent="0.2">
      <c r="B10" s="264" t="s">
        <v>1236</v>
      </c>
      <c r="C10" s="264"/>
      <c r="D10" s="264"/>
      <c r="E10" s="264"/>
      <c r="F10" s="265" t="s">
        <v>1237</v>
      </c>
      <c r="G10" s="265"/>
      <c r="H10" s="267" t="s">
        <v>1238</v>
      </c>
      <c r="I10" s="267"/>
      <c r="J10" s="267"/>
      <c r="K10" s="267"/>
      <c r="L10" s="267"/>
    </row>
    <row r="11" spans="2:12" s="1" customFormat="1" ht="16.5" customHeight="1" x14ac:dyDescent="0.2">
      <c r="B11" s="56" t="s">
        <v>1226</v>
      </c>
      <c r="C11" s="25" t="s">
        <v>1227</v>
      </c>
      <c r="D11" s="25" t="s">
        <v>1228</v>
      </c>
      <c r="E11" s="56" t="s">
        <v>1229</v>
      </c>
      <c r="F11" s="263" t="s">
        <v>1230</v>
      </c>
      <c r="G11" s="263"/>
      <c r="H11" s="259" t="s">
        <v>1231</v>
      </c>
      <c r="I11" s="259"/>
      <c r="J11" s="25" t="s">
        <v>1232</v>
      </c>
      <c r="K11" s="25" t="s">
        <v>1233</v>
      </c>
      <c r="L11" s="25" t="s">
        <v>1234</v>
      </c>
    </row>
    <row r="12" spans="2:12" s="1" customFormat="1" ht="16.5" customHeight="1" x14ac:dyDescent="0.2">
      <c r="B12" s="57">
        <v>44805</v>
      </c>
      <c r="C12" s="58">
        <v>44835</v>
      </c>
      <c r="D12" s="13">
        <v>1</v>
      </c>
      <c r="E12" s="59">
        <v>30</v>
      </c>
      <c r="F12" s="261">
        <v>11500000000</v>
      </c>
      <c r="G12" s="261"/>
      <c r="H12" s="232">
        <v>15045006998.757601</v>
      </c>
      <c r="I12" s="232"/>
      <c r="J12" s="13">
        <v>15020312020.9902</v>
      </c>
      <c r="K12" s="13">
        <v>14983343008.3864</v>
      </c>
      <c r="L12" s="13">
        <v>14921923364.985201</v>
      </c>
    </row>
    <row r="13" spans="2:12" s="1" customFormat="1" ht="16.5" customHeight="1" x14ac:dyDescent="0.2">
      <c r="B13" s="57">
        <v>44805</v>
      </c>
      <c r="C13" s="58">
        <v>44866</v>
      </c>
      <c r="D13" s="13">
        <v>2</v>
      </c>
      <c r="E13" s="59">
        <v>61</v>
      </c>
      <c r="F13" s="261">
        <v>11500000000</v>
      </c>
      <c r="G13" s="261"/>
      <c r="H13" s="232">
        <v>14948388745.1395</v>
      </c>
      <c r="I13" s="232"/>
      <c r="J13" s="13">
        <v>14898540399.245199</v>
      </c>
      <c r="K13" s="13">
        <v>14824074302.384899</v>
      </c>
      <c r="L13" s="13">
        <v>14700776879.553801</v>
      </c>
    </row>
    <row r="14" spans="2:12" s="1" customFormat="1" ht="16.5" customHeight="1" x14ac:dyDescent="0.2">
      <c r="B14" s="57">
        <v>44805</v>
      </c>
      <c r="C14" s="58">
        <v>44896</v>
      </c>
      <c r="D14" s="13">
        <v>3</v>
      </c>
      <c r="E14" s="59">
        <v>91</v>
      </c>
      <c r="F14" s="261">
        <v>11500000000</v>
      </c>
      <c r="G14" s="261"/>
      <c r="H14" s="232">
        <v>14846807673.7057</v>
      </c>
      <c r="I14" s="232"/>
      <c r="J14" s="13">
        <v>14773009683.266199</v>
      </c>
      <c r="K14" s="13">
        <v>14662992417.2789</v>
      </c>
      <c r="L14" s="13">
        <v>14481428237.568001</v>
      </c>
    </row>
    <row r="15" spans="2:12" s="1" customFormat="1" ht="16.5" customHeight="1" x14ac:dyDescent="0.2">
      <c r="B15" s="57">
        <v>44805</v>
      </c>
      <c r="C15" s="58">
        <v>44927</v>
      </c>
      <c r="D15" s="13">
        <v>4</v>
      </c>
      <c r="E15" s="59">
        <v>122</v>
      </c>
      <c r="F15" s="261">
        <v>11500000000</v>
      </c>
      <c r="G15" s="261"/>
      <c r="H15" s="232">
        <v>14747094328.264</v>
      </c>
      <c r="I15" s="232"/>
      <c r="J15" s="13">
        <v>14648904138.909599</v>
      </c>
      <c r="K15" s="13">
        <v>14502833377.270901</v>
      </c>
      <c r="L15" s="13">
        <v>14262585583.8923</v>
      </c>
    </row>
    <row r="16" spans="2:12" s="1" customFormat="1" ht="16.5" customHeight="1" x14ac:dyDescent="0.2">
      <c r="B16" s="57">
        <v>44805</v>
      </c>
      <c r="C16" s="58">
        <v>44958</v>
      </c>
      <c r="D16" s="13">
        <v>5</v>
      </c>
      <c r="E16" s="59">
        <v>153</v>
      </c>
      <c r="F16" s="261">
        <v>11500000000</v>
      </c>
      <c r="G16" s="261"/>
      <c r="H16" s="232">
        <v>14646720298.431999</v>
      </c>
      <c r="I16" s="232"/>
      <c r="J16" s="13">
        <v>14524521909.633499</v>
      </c>
      <c r="K16" s="13">
        <v>14343120904.035999</v>
      </c>
      <c r="L16" s="13">
        <v>14045774280.5112</v>
      </c>
    </row>
    <row r="17" spans="2:12" s="1" customFormat="1" ht="16.5" customHeight="1" x14ac:dyDescent="0.2">
      <c r="B17" s="57">
        <v>44805</v>
      </c>
      <c r="C17" s="58">
        <v>44986</v>
      </c>
      <c r="D17" s="13">
        <v>6</v>
      </c>
      <c r="E17" s="59">
        <v>181</v>
      </c>
      <c r="F17" s="261">
        <v>11500000000</v>
      </c>
      <c r="G17" s="261"/>
      <c r="H17" s="232">
        <v>14546134809.367001</v>
      </c>
      <c r="I17" s="232"/>
      <c r="J17" s="13">
        <v>14402675937.019501</v>
      </c>
      <c r="K17" s="13">
        <v>14190121645.7824</v>
      </c>
      <c r="L17" s="13">
        <v>13842774853.3449</v>
      </c>
    </row>
    <row r="18" spans="2:12" s="1" customFormat="1" ht="16.5" customHeight="1" x14ac:dyDescent="0.2">
      <c r="B18" s="57">
        <v>44805</v>
      </c>
      <c r="C18" s="58">
        <v>45017</v>
      </c>
      <c r="D18" s="13">
        <v>7</v>
      </c>
      <c r="E18" s="59">
        <v>212</v>
      </c>
      <c r="F18" s="261">
        <v>11500000000</v>
      </c>
      <c r="G18" s="261"/>
      <c r="H18" s="232">
        <v>14449661146.438</v>
      </c>
      <c r="I18" s="232"/>
      <c r="J18" s="13">
        <v>14282887738.3092</v>
      </c>
      <c r="K18" s="13">
        <v>14036313028.3269</v>
      </c>
      <c r="L18" s="13">
        <v>13634734995.4168</v>
      </c>
    </row>
    <row r="19" spans="2:12" s="1" customFormat="1" ht="16.5" customHeight="1" x14ac:dyDescent="0.2">
      <c r="B19" s="57">
        <v>44805</v>
      </c>
      <c r="C19" s="58">
        <v>45047</v>
      </c>
      <c r="D19" s="13">
        <v>8</v>
      </c>
      <c r="E19" s="59">
        <v>242</v>
      </c>
      <c r="F19" s="261">
        <v>11500000000</v>
      </c>
      <c r="G19" s="261"/>
      <c r="H19" s="232">
        <v>14348766899.174601</v>
      </c>
      <c r="I19" s="232"/>
      <c r="J19" s="13">
        <v>14159877647.5898</v>
      </c>
      <c r="K19" s="13">
        <v>13881176946.8216</v>
      </c>
      <c r="L19" s="13">
        <v>13428763650.179199</v>
      </c>
    </row>
    <row r="20" spans="2:12" s="1" customFormat="1" ht="16.5" customHeight="1" x14ac:dyDescent="0.2">
      <c r="B20" s="57">
        <v>44805</v>
      </c>
      <c r="C20" s="58">
        <v>45078</v>
      </c>
      <c r="D20" s="13">
        <v>9</v>
      </c>
      <c r="E20" s="59">
        <v>273</v>
      </c>
      <c r="F20" s="261">
        <v>11500000000</v>
      </c>
      <c r="G20" s="261"/>
      <c r="H20" s="232">
        <v>14247854079.1991</v>
      </c>
      <c r="I20" s="232"/>
      <c r="J20" s="13">
        <v>14036445960.7785</v>
      </c>
      <c r="K20" s="13">
        <v>13725179738.5198</v>
      </c>
      <c r="L20" s="13">
        <v>13221611746.556299</v>
      </c>
    </row>
    <row r="21" spans="2:12" s="1" customFormat="1" ht="16.5" customHeight="1" x14ac:dyDescent="0.2">
      <c r="B21" s="57">
        <v>44805</v>
      </c>
      <c r="C21" s="58">
        <v>45108</v>
      </c>
      <c r="D21" s="13">
        <v>10</v>
      </c>
      <c r="E21" s="59">
        <v>303</v>
      </c>
      <c r="F21" s="261">
        <v>11500000000</v>
      </c>
      <c r="G21" s="261"/>
      <c r="H21" s="232">
        <v>14146676351.003</v>
      </c>
      <c r="I21" s="232"/>
      <c r="J21" s="13">
        <v>13913893587.650499</v>
      </c>
      <c r="K21" s="13">
        <v>13571858634.695999</v>
      </c>
      <c r="L21" s="13">
        <v>13020323365.6441</v>
      </c>
    </row>
    <row r="22" spans="2:12" s="1" customFormat="1" ht="16.5" customHeight="1" x14ac:dyDescent="0.2">
      <c r="B22" s="57">
        <v>44805</v>
      </c>
      <c r="C22" s="58">
        <v>45139</v>
      </c>
      <c r="D22" s="13">
        <v>11</v>
      </c>
      <c r="E22" s="59">
        <v>334</v>
      </c>
      <c r="F22" s="261">
        <v>11500000000</v>
      </c>
      <c r="G22" s="261"/>
      <c r="H22" s="232">
        <v>14048862845.7565</v>
      </c>
      <c r="I22" s="232"/>
      <c r="J22" s="13">
        <v>13794253774.0352</v>
      </c>
      <c r="K22" s="13">
        <v>13420940597.5107</v>
      </c>
      <c r="L22" s="13">
        <v>12821003437.080999</v>
      </c>
    </row>
    <row r="23" spans="2:12" s="1" customFormat="1" ht="16.5" customHeight="1" x14ac:dyDescent="0.2">
      <c r="B23" s="57">
        <v>44805</v>
      </c>
      <c r="C23" s="58">
        <v>45170</v>
      </c>
      <c r="D23" s="13">
        <v>12</v>
      </c>
      <c r="E23" s="59">
        <v>365</v>
      </c>
      <c r="F23" s="261">
        <v>11500000000</v>
      </c>
      <c r="G23" s="261"/>
      <c r="H23" s="232">
        <v>13948266013.9104</v>
      </c>
      <c r="I23" s="232"/>
      <c r="J23" s="13">
        <v>13672251521.841101</v>
      </c>
      <c r="K23" s="13">
        <v>13268409751.757799</v>
      </c>
      <c r="L23" s="13">
        <v>12621604195.299</v>
      </c>
    </row>
    <row r="24" spans="2:12" s="1" customFormat="1" ht="16.5" customHeight="1" x14ac:dyDescent="0.2">
      <c r="B24" s="57">
        <v>44805</v>
      </c>
      <c r="C24" s="58">
        <v>45200</v>
      </c>
      <c r="D24" s="13">
        <v>13</v>
      </c>
      <c r="E24" s="59">
        <v>395</v>
      </c>
      <c r="F24" s="261">
        <v>11500000000</v>
      </c>
      <c r="G24" s="261"/>
      <c r="H24" s="232">
        <v>13850389078.7178</v>
      </c>
      <c r="I24" s="232"/>
      <c r="J24" s="13">
        <v>13554027168.217199</v>
      </c>
      <c r="K24" s="13">
        <v>13121302704.8724</v>
      </c>
      <c r="L24" s="13">
        <v>12430503499.6499</v>
      </c>
    </row>
    <row r="25" spans="2:12" s="1" customFormat="1" ht="16.5" customHeight="1" x14ac:dyDescent="0.2">
      <c r="B25" s="57">
        <v>44805</v>
      </c>
      <c r="C25" s="58">
        <v>45231</v>
      </c>
      <c r="D25" s="13">
        <v>14</v>
      </c>
      <c r="E25" s="59">
        <v>426</v>
      </c>
      <c r="F25" s="261">
        <v>11500000000</v>
      </c>
      <c r="G25" s="261"/>
      <c r="H25" s="232">
        <v>13749885429.057501</v>
      </c>
      <c r="I25" s="232"/>
      <c r="J25" s="13">
        <v>13432852213.508301</v>
      </c>
      <c r="K25" s="13">
        <v>12970924530.130699</v>
      </c>
      <c r="L25" s="13">
        <v>12235995751.649799</v>
      </c>
    </row>
    <row r="26" spans="2:12" s="1" customFormat="1" ht="16.5" customHeight="1" x14ac:dyDescent="0.2">
      <c r="B26" s="57">
        <v>44805</v>
      </c>
      <c r="C26" s="58">
        <v>45261</v>
      </c>
      <c r="D26" s="13">
        <v>15</v>
      </c>
      <c r="E26" s="59">
        <v>456</v>
      </c>
      <c r="F26" s="261">
        <v>11500000000</v>
      </c>
      <c r="G26" s="261"/>
      <c r="H26" s="232">
        <v>13647854154.421801</v>
      </c>
      <c r="I26" s="232"/>
      <c r="J26" s="13">
        <v>13311288327.1141</v>
      </c>
      <c r="K26" s="13">
        <v>12821904962.992701</v>
      </c>
      <c r="L26" s="13">
        <v>12045838107.046</v>
      </c>
    </row>
    <row r="27" spans="2:12" s="1" customFormat="1" ht="16.5" customHeight="1" x14ac:dyDescent="0.2">
      <c r="B27" s="57">
        <v>44805</v>
      </c>
      <c r="C27" s="58">
        <v>45292</v>
      </c>
      <c r="D27" s="13">
        <v>16</v>
      </c>
      <c r="E27" s="59">
        <v>487</v>
      </c>
      <c r="F27" s="261">
        <v>11500000000</v>
      </c>
      <c r="G27" s="261"/>
      <c r="H27" s="232">
        <v>13551598451.217899</v>
      </c>
      <c r="I27" s="232"/>
      <c r="J27" s="13">
        <v>13194988658.9758</v>
      </c>
      <c r="K27" s="13">
        <v>12677557155.2799</v>
      </c>
      <c r="L27" s="13">
        <v>11859780884.6583</v>
      </c>
    </row>
    <row r="28" spans="2:12" s="1" customFormat="1" ht="16.5" customHeight="1" x14ac:dyDescent="0.2">
      <c r="B28" s="57">
        <v>44805</v>
      </c>
      <c r="C28" s="58">
        <v>45323</v>
      </c>
      <c r="D28" s="13">
        <v>17</v>
      </c>
      <c r="E28" s="59">
        <v>518</v>
      </c>
      <c r="F28" s="261">
        <v>11500000000</v>
      </c>
      <c r="G28" s="261"/>
      <c r="H28" s="232">
        <v>13451269885.1071</v>
      </c>
      <c r="I28" s="232"/>
      <c r="J28" s="13">
        <v>13075086244.800699</v>
      </c>
      <c r="K28" s="13">
        <v>12530407965.335501</v>
      </c>
      <c r="L28" s="13">
        <v>11672474092.543501</v>
      </c>
    </row>
    <row r="29" spans="2:12" s="1" customFormat="1" ht="16.5" customHeight="1" x14ac:dyDescent="0.2">
      <c r="B29" s="57">
        <v>44805</v>
      </c>
      <c r="C29" s="58">
        <v>45352</v>
      </c>
      <c r="D29" s="13">
        <v>18</v>
      </c>
      <c r="E29" s="59">
        <v>547</v>
      </c>
      <c r="F29" s="261">
        <v>11500000000</v>
      </c>
      <c r="G29" s="261"/>
      <c r="H29" s="232">
        <v>13353109929.552</v>
      </c>
      <c r="I29" s="232"/>
      <c r="J29" s="13">
        <v>12959076148.647499</v>
      </c>
      <c r="K29" s="13">
        <v>12389681219.7187</v>
      </c>
      <c r="L29" s="13">
        <v>11495646153.726801</v>
      </c>
    </row>
    <row r="30" spans="2:12" s="1" customFormat="1" ht="16.5" customHeight="1" x14ac:dyDescent="0.2">
      <c r="B30" s="57">
        <v>44805</v>
      </c>
      <c r="C30" s="58">
        <v>45383</v>
      </c>
      <c r="D30" s="13">
        <v>19</v>
      </c>
      <c r="E30" s="59">
        <v>578</v>
      </c>
      <c r="F30" s="261">
        <v>11500000000</v>
      </c>
      <c r="G30" s="261"/>
      <c r="H30" s="232">
        <v>13255023192.224501</v>
      </c>
      <c r="I30" s="232"/>
      <c r="J30" s="13">
        <v>12842065730.8591</v>
      </c>
      <c r="K30" s="13">
        <v>12246586994.2707</v>
      </c>
      <c r="L30" s="13">
        <v>11314749578.731501</v>
      </c>
    </row>
    <row r="31" spans="2:12" s="1" customFormat="1" ht="16.5" customHeight="1" x14ac:dyDescent="0.2">
      <c r="B31" s="57">
        <v>44805</v>
      </c>
      <c r="C31" s="58">
        <v>45413</v>
      </c>
      <c r="D31" s="13">
        <v>20</v>
      </c>
      <c r="E31" s="59">
        <v>608</v>
      </c>
      <c r="F31" s="261">
        <v>11500000000</v>
      </c>
      <c r="G31" s="261"/>
      <c r="H31" s="232">
        <v>13156239325.511299</v>
      </c>
      <c r="I31" s="232"/>
      <c r="J31" s="13">
        <v>12725437492.84</v>
      </c>
      <c r="K31" s="13">
        <v>12105498347.1127</v>
      </c>
      <c r="L31" s="13">
        <v>11138549284.2444</v>
      </c>
    </row>
    <row r="32" spans="2:12" s="1" customFormat="1" ht="16.5" customHeight="1" x14ac:dyDescent="0.2">
      <c r="B32" s="57">
        <v>44805</v>
      </c>
      <c r="C32" s="58">
        <v>45444</v>
      </c>
      <c r="D32" s="13">
        <v>21</v>
      </c>
      <c r="E32" s="59">
        <v>639</v>
      </c>
      <c r="F32" s="261">
        <v>11500000000</v>
      </c>
      <c r="G32" s="261"/>
      <c r="H32" s="232">
        <v>13049948118.5338</v>
      </c>
      <c r="I32" s="232"/>
      <c r="J32" s="13">
        <v>12601217888.556499</v>
      </c>
      <c r="K32" s="13">
        <v>11956844042.817101</v>
      </c>
      <c r="L32" s="13">
        <v>10955170529.9806</v>
      </c>
    </row>
    <row r="33" spans="2:12" s="1" customFormat="1" ht="16.5" customHeight="1" x14ac:dyDescent="0.2">
      <c r="B33" s="57">
        <v>44805</v>
      </c>
      <c r="C33" s="58">
        <v>45474</v>
      </c>
      <c r="D33" s="13">
        <v>22</v>
      </c>
      <c r="E33" s="59">
        <v>669</v>
      </c>
      <c r="F33" s="261">
        <v>11500000000</v>
      </c>
      <c r="G33" s="261"/>
      <c r="H33" s="232">
        <v>12949260005.0837</v>
      </c>
      <c r="I33" s="232"/>
      <c r="J33" s="13">
        <v>12483467857.4925</v>
      </c>
      <c r="K33" s="13">
        <v>11815961255.7808</v>
      </c>
      <c r="L33" s="13">
        <v>10781711814.3731</v>
      </c>
    </row>
    <row r="34" spans="2:12" s="1" customFormat="1" ht="16.5" customHeight="1" x14ac:dyDescent="0.2">
      <c r="B34" s="57">
        <v>44805</v>
      </c>
      <c r="C34" s="58">
        <v>45505</v>
      </c>
      <c r="D34" s="13">
        <v>23</v>
      </c>
      <c r="E34" s="59">
        <v>700</v>
      </c>
      <c r="F34" s="261">
        <v>11500000000</v>
      </c>
      <c r="G34" s="261"/>
      <c r="H34" s="232">
        <v>12853156025.799101</v>
      </c>
      <c r="I34" s="232"/>
      <c r="J34" s="13">
        <v>12369805043.253901</v>
      </c>
      <c r="K34" s="13">
        <v>11678599323.888</v>
      </c>
      <c r="L34" s="13">
        <v>10611237605.564899</v>
      </c>
    </row>
    <row r="35" spans="2:12" s="1" customFormat="1" ht="16.5" customHeight="1" x14ac:dyDescent="0.2">
      <c r="B35" s="57">
        <v>44805</v>
      </c>
      <c r="C35" s="58">
        <v>45536</v>
      </c>
      <c r="D35" s="13">
        <v>24</v>
      </c>
      <c r="E35" s="59">
        <v>731</v>
      </c>
      <c r="F35" s="261">
        <v>11500000000</v>
      </c>
      <c r="G35" s="261"/>
      <c r="H35" s="232">
        <v>12754572964.430201</v>
      </c>
      <c r="I35" s="232"/>
      <c r="J35" s="13">
        <v>12254110071.259701</v>
      </c>
      <c r="K35" s="13">
        <v>11539945922.4196</v>
      </c>
      <c r="L35" s="13">
        <v>10440845610.9135</v>
      </c>
    </row>
    <row r="36" spans="2:12" s="1" customFormat="1" ht="16.5" customHeight="1" x14ac:dyDescent="0.2">
      <c r="B36" s="57">
        <v>44805</v>
      </c>
      <c r="C36" s="58">
        <v>45566</v>
      </c>
      <c r="D36" s="13">
        <v>25</v>
      </c>
      <c r="E36" s="59">
        <v>761</v>
      </c>
      <c r="F36" s="261">
        <v>11500000000</v>
      </c>
      <c r="G36" s="261"/>
      <c r="H36" s="232">
        <v>12648707559.044201</v>
      </c>
      <c r="I36" s="232"/>
      <c r="J36" s="13">
        <v>12132451573.519899</v>
      </c>
      <c r="K36" s="13">
        <v>11397256712.6604</v>
      </c>
      <c r="L36" s="13">
        <v>10269476705.8801</v>
      </c>
    </row>
    <row r="37" spans="2:12" s="1" customFormat="1" ht="16.5" customHeight="1" x14ac:dyDescent="0.2">
      <c r="B37" s="57">
        <v>44805</v>
      </c>
      <c r="C37" s="58">
        <v>45597</v>
      </c>
      <c r="D37" s="13">
        <v>26</v>
      </c>
      <c r="E37" s="59">
        <v>792</v>
      </c>
      <c r="F37" s="261">
        <v>11500000000</v>
      </c>
      <c r="G37" s="261"/>
      <c r="H37" s="232">
        <v>12545370530.517</v>
      </c>
      <c r="I37" s="232"/>
      <c r="J37" s="13">
        <v>12012922815.567499</v>
      </c>
      <c r="K37" s="13">
        <v>11256271081.1194</v>
      </c>
      <c r="L37" s="13">
        <v>10099483099.3864</v>
      </c>
    </row>
    <row r="38" spans="2:12" s="1" customFormat="1" ht="16.5" customHeight="1" x14ac:dyDescent="0.2">
      <c r="B38" s="57">
        <v>44805</v>
      </c>
      <c r="C38" s="58">
        <v>45627</v>
      </c>
      <c r="D38" s="13">
        <v>27</v>
      </c>
      <c r="E38" s="59">
        <v>822</v>
      </c>
      <c r="F38" s="261">
        <v>11500000000</v>
      </c>
      <c r="G38" s="261"/>
      <c r="H38" s="232">
        <v>12439649191.1947</v>
      </c>
      <c r="I38" s="232"/>
      <c r="J38" s="13">
        <v>11892136549.644501</v>
      </c>
      <c r="K38" s="13">
        <v>11115666580.049</v>
      </c>
      <c r="L38" s="13">
        <v>9932445669.0436306</v>
      </c>
    </row>
    <row r="39" spans="2:12" s="1" customFormat="1" ht="16.5" customHeight="1" x14ac:dyDescent="0.2">
      <c r="B39" s="57">
        <v>44805</v>
      </c>
      <c r="C39" s="58">
        <v>45658</v>
      </c>
      <c r="D39" s="13">
        <v>28</v>
      </c>
      <c r="E39" s="59">
        <v>853</v>
      </c>
      <c r="F39" s="261">
        <v>11500000000</v>
      </c>
      <c r="G39" s="261"/>
      <c r="H39" s="232">
        <v>12339305370.689199</v>
      </c>
      <c r="I39" s="232"/>
      <c r="J39" s="13">
        <v>11776201969.2598</v>
      </c>
      <c r="K39" s="13">
        <v>10979307850.4937</v>
      </c>
      <c r="L39" s="13">
        <v>9769048568.3982296</v>
      </c>
    </row>
    <row r="40" spans="2:12" s="1" customFormat="1" ht="16.5" customHeight="1" x14ac:dyDescent="0.2">
      <c r="B40" s="57">
        <v>44805</v>
      </c>
      <c r="C40" s="58">
        <v>45689</v>
      </c>
      <c r="D40" s="13">
        <v>29</v>
      </c>
      <c r="E40" s="59">
        <v>884</v>
      </c>
      <c r="F40" s="261">
        <v>11500000000</v>
      </c>
      <c r="G40" s="261"/>
      <c r="H40" s="232">
        <v>12237775007.2374</v>
      </c>
      <c r="I40" s="232"/>
      <c r="J40" s="13">
        <v>11659495971.9037</v>
      </c>
      <c r="K40" s="13">
        <v>10842853416.421801</v>
      </c>
      <c r="L40" s="13">
        <v>9606772638.5479202</v>
      </c>
    </row>
    <row r="41" spans="2:12" s="1" customFormat="1" ht="16.5" customHeight="1" x14ac:dyDescent="0.2">
      <c r="B41" s="57">
        <v>44805</v>
      </c>
      <c r="C41" s="58">
        <v>45717</v>
      </c>
      <c r="D41" s="13">
        <v>30</v>
      </c>
      <c r="E41" s="59">
        <v>912</v>
      </c>
      <c r="F41" s="261">
        <v>11500000000</v>
      </c>
      <c r="G41" s="261"/>
      <c r="H41" s="232">
        <v>12140594120.710199</v>
      </c>
      <c r="I41" s="232"/>
      <c r="J41" s="13">
        <v>11549185995.3463</v>
      </c>
      <c r="K41" s="13">
        <v>10715595263.666401</v>
      </c>
      <c r="L41" s="13">
        <v>9457693568.7697906</v>
      </c>
    </row>
    <row r="42" spans="2:12" s="1" customFormat="1" ht="16.5" customHeight="1" x14ac:dyDescent="0.2">
      <c r="B42" s="57">
        <v>44805</v>
      </c>
      <c r="C42" s="58">
        <v>45748</v>
      </c>
      <c r="D42" s="13">
        <v>31</v>
      </c>
      <c r="E42" s="59">
        <v>943</v>
      </c>
      <c r="F42" s="261">
        <v>11500000000</v>
      </c>
      <c r="G42" s="261"/>
      <c r="H42" s="232">
        <v>12046522764.309999</v>
      </c>
      <c r="I42" s="232"/>
      <c r="J42" s="13">
        <v>11440260668.568001</v>
      </c>
      <c r="K42" s="13">
        <v>10587536949.508699</v>
      </c>
      <c r="L42" s="13">
        <v>9305088234.3265991</v>
      </c>
    </row>
    <row r="43" spans="2:12" s="1" customFormat="1" ht="16.5" customHeight="1" x14ac:dyDescent="0.2">
      <c r="B43" s="57">
        <v>44805</v>
      </c>
      <c r="C43" s="58">
        <v>45778</v>
      </c>
      <c r="D43" s="13">
        <v>32</v>
      </c>
      <c r="E43" s="59">
        <v>973</v>
      </c>
      <c r="F43" s="261">
        <v>11500000000</v>
      </c>
      <c r="G43" s="261"/>
      <c r="H43" s="232">
        <v>11948795370.3304</v>
      </c>
      <c r="I43" s="232"/>
      <c r="J43" s="13">
        <v>11328825789.8239</v>
      </c>
      <c r="K43" s="13">
        <v>10458603164.499901</v>
      </c>
      <c r="L43" s="13">
        <v>9154093094.7424297</v>
      </c>
    </row>
    <row r="44" spans="2:12" s="1" customFormat="1" ht="16.5" customHeight="1" x14ac:dyDescent="0.2">
      <c r="B44" s="57">
        <v>44805</v>
      </c>
      <c r="C44" s="58">
        <v>45809</v>
      </c>
      <c r="D44" s="13">
        <v>33</v>
      </c>
      <c r="E44" s="59">
        <v>1004</v>
      </c>
      <c r="F44" s="261">
        <v>11500000000</v>
      </c>
      <c r="G44" s="261"/>
      <c r="H44" s="232">
        <v>11848831162.571199</v>
      </c>
      <c r="I44" s="232"/>
      <c r="J44" s="13">
        <v>11214994500.7435</v>
      </c>
      <c r="K44" s="13">
        <v>10327184693.0415</v>
      </c>
      <c r="L44" s="13">
        <v>9000781183.1518497</v>
      </c>
    </row>
    <row r="45" spans="2:12" s="1" customFormat="1" ht="16.5" customHeight="1" x14ac:dyDescent="0.2">
      <c r="B45" s="57">
        <v>44805</v>
      </c>
      <c r="C45" s="58">
        <v>45839</v>
      </c>
      <c r="D45" s="13">
        <v>34</v>
      </c>
      <c r="E45" s="59">
        <v>1034</v>
      </c>
      <c r="F45" s="261">
        <v>11500000000</v>
      </c>
      <c r="G45" s="261"/>
      <c r="H45" s="232">
        <v>11749353526.153799</v>
      </c>
      <c r="I45" s="232"/>
      <c r="J45" s="13">
        <v>11102584461.149</v>
      </c>
      <c r="K45" s="13">
        <v>10198510141.781799</v>
      </c>
      <c r="L45" s="13">
        <v>8852197100.3610497</v>
      </c>
    </row>
    <row r="46" spans="2:12" s="1" customFormat="1" ht="16.5" customHeight="1" x14ac:dyDescent="0.2">
      <c r="B46" s="57">
        <v>44805</v>
      </c>
      <c r="C46" s="58">
        <v>45870</v>
      </c>
      <c r="D46" s="13">
        <v>35</v>
      </c>
      <c r="E46" s="59">
        <v>1065</v>
      </c>
      <c r="F46" s="261">
        <v>11500000000</v>
      </c>
      <c r="G46" s="261"/>
      <c r="H46" s="232">
        <v>11655522191.3414</v>
      </c>
      <c r="I46" s="232"/>
      <c r="J46" s="13">
        <v>10995237858.549999</v>
      </c>
      <c r="K46" s="13">
        <v>10074218548.506001</v>
      </c>
      <c r="L46" s="13">
        <v>8707276402.04632</v>
      </c>
    </row>
    <row r="47" spans="2:12" s="1" customFormat="1" ht="16.5" customHeight="1" x14ac:dyDescent="0.2">
      <c r="B47" s="57">
        <v>44805</v>
      </c>
      <c r="C47" s="58">
        <v>45901</v>
      </c>
      <c r="D47" s="13">
        <v>36</v>
      </c>
      <c r="E47" s="59">
        <v>1096</v>
      </c>
      <c r="F47" s="261">
        <v>11500000000</v>
      </c>
      <c r="G47" s="261"/>
      <c r="H47" s="232">
        <v>11552175136.0354</v>
      </c>
      <c r="I47" s="232"/>
      <c r="J47" s="13">
        <v>10879262022.4049</v>
      </c>
      <c r="K47" s="13">
        <v>9942606894.8652802</v>
      </c>
      <c r="L47" s="13">
        <v>8557124508.3974705</v>
      </c>
    </row>
    <row r="48" spans="2:12" s="1" customFormat="1" ht="16.5" customHeight="1" x14ac:dyDescent="0.2">
      <c r="B48" s="57">
        <v>44805</v>
      </c>
      <c r="C48" s="58">
        <v>45931</v>
      </c>
      <c r="D48" s="13">
        <v>37</v>
      </c>
      <c r="E48" s="59">
        <v>1126</v>
      </c>
      <c r="F48" s="261">
        <v>11500000000</v>
      </c>
      <c r="G48" s="261"/>
      <c r="H48" s="232">
        <v>11460390378.1716</v>
      </c>
      <c r="I48" s="232"/>
      <c r="J48" s="13">
        <v>10775108303.1015</v>
      </c>
      <c r="K48" s="13">
        <v>9823183198.4159603</v>
      </c>
      <c r="L48" s="13">
        <v>8419686268.4270096</v>
      </c>
    </row>
    <row r="49" spans="2:12" s="1" customFormat="1" ht="16.5" customHeight="1" x14ac:dyDescent="0.2">
      <c r="B49" s="57">
        <v>44805</v>
      </c>
      <c r="C49" s="58">
        <v>45962</v>
      </c>
      <c r="D49" s="13">
        <v>38</v>
      </c>
      <c r="E49" s="59">
        <v>1157</v>
      </c>
      <c r="F49" s="261">
        <v>11500000000</v>
      </c>
      <c r="G49" s="261"/>
      <c r="H49" s="232">
        <v>11368063173.0903</v>
      </c>
      <c r="I49" s="232"/>
      <c r="J49" s="13">
        <v>10670173717.0359</v>
      </c>
      <c r="K49" s="13">
        <v>9702779957.5653591</v>
      </c>
      <c r="L49" s="13">
        <v>8281260909.2656803</v>
      </c>
    </row>
    <row r="50" spans="2:12" s="1" customFormat="1" ht="16.5" customHeight="1" x14ac:dyDescent="0.2">
      <c r="B50" s="57">
        <v>44805</v>
      </c>
      <c r="C50" s="58">
        <v>45992</v>
      </c>
      <c r="D50" s="13">
        <v>39</v>
      </c>
      <c r="E50" s="59">
        <v>1187</v>
      </c>
      <c r="F50" s="261">
        <v>11500000000</v>
      </c>
      <c r="G50" s="261"/>
      <c r="H50" s="232">
        <v>11263958493.2528</v>
      </c>
      <c r="I50" s="232"/>
      <c r="J50" s="13">
        <v>10555106352.133499</v>
      </c>
      <c r="K50" s="13">
        <v>9574521379.4923897</v>
      </c>
      <c r="L50" s="13">
        <v>8138295257.1982098</v>
      </c>
    </row>
    <row r="51" spans="2:12" s="1" customFormat="1" ht="16.5" customHeight="1" x14ac:dyDescent="0.2">
      <c r="B51" s="57">
        <v>44805</v>
      </c>
      <c r="C51" s="58">
        <v>46023</v>
      </c>
      <c r="D51" s="13">
        <v>40</v>
      </c>
      <c r="E51" s="59">
        <v>1218</v>
      </c>
      <c r="F51" s="261">
        <v>11500000000</v>
      </c>
      <c r="G51" s="261"/>
      <c r="H51" s="232">
        <v>11171425097.412201</v>
      </c>
      <c r="I51" s="232"/>
      <c r="J51" s="13">
        <v>10450641000.578899</v>
      </c>
      <c r="K51" s="13">
        <v>9455652030.1832504</v>
      </c>
      <c r="L51" s="13">
        <v>8003214742.1388798</v>
      </c>
    </row>
    <row r="52" spans="2:12" s="1" customFormat="1" ht="16.5" customHeight="1" x14ac:dyDescent="0.2">
      <c r="B52" s="57">
        <v>44805</v>
      </c>
      <c r="C52" s="58">
        <v>46054</v>
      </c>
      <c r="D52" s="13">
        <v>41</v>
      </c>
      <c r="E52" s="59">
        <v>1249</v>
      </c>
      <c r="F52" s="261">
        <v>9000000000</v>
      </c>
      <c r="G52" s="261"/>
      <c r="H52" s="232">
        <v>11079875223.8442</v>
      </c>
      <c r="I52" s="232"/>
      <c r="J52" s="13">
        <v>10347418152.0187</v>
      </c>
      <c r="K52" s="13">
        <v>9338446719.47122</v>
      </c>
      <c r="L52" s="13">
        <v>7870534974.6839399</v>
      </c>
    </row>
    <row r="53" spans="2:12" s="1" customFormat="1" ht="16.5" customHeight="1" x14ac:dyDescent="0.2">
      <c r="B53" s="57">
        <v>44805</v>
      </c>
      <c r="C53" s="58">
        <v>46082</v>
      </c>
      <c r="D53" s="13">
        <v>42</v>
      </c>
      <c r="E53" s="59">
        <v>1277</v>
      </c>
      <c r="F53" s="261">
        <v>9000000000</v>
      </c>
      <c r="G53" s="261"/>
      <c r="H53" s="232">
        <v>10986459557.2048</v>
      </c>
      <c r="I53" s="232"/>
      <c r="J53" s="13">
        <v>10244458667.627199</v>
      </c>
      <c r="K53" s="13">
        <v>9224286346.7553005</v>
      </c>
      <c r="L53" s="13">
        <v>7744571529.2908897</v>
      </c>
    </row>
    <row r="54" spans="2:12" s="1" customFormat="1" ht="16.5" customHeight="1" x14ac:dyDescent="0.2">
      <c r="B54" s="57">
        <v>44805</v>
      </c>
      <c r="C54" s="58">
        <v>46113</v>
      </c>
      <c r="D54" s="13">
        <v>43</v>
      </c>
      <c r="E54" s="59">
        <v>1308</v>
      </c>
      <c r="F54" s="261">
        <v>9000000000</v>
      </c>
      <c r="G54" s="261"/>
      <c r="H54" s="232">
        <v>10895812464.075199</v>
      </c>
      <c r="I54" s="232"/>
      <c r="J54" s="13">
        <v>10142701676.9198</v>
      </c>
      <c r="K54" s="13">
        <v>9109436365.9429092</v>
      </c>
      <c r="L54" s="13">
        <v>7615751156.6610403</v>
      </c>
    </row>
    <row r="55" spans="2:12" s="1" customFormat="1" ht="16.5" customHeight="1" x14ac:dyDescent="0.2">
      <c r="B55" s="57">
        <v>44805</v>
      </c>
      <c r="C55" s="58">
        <v>46143</v>
      </c>
      <c r="D55" s="13">
        <v>44</v>
      </c>
      <c r="E55" s="59">
        <v>1338</v>
      </c>
      <c r="F55" s="261">
        <v>9000000000</v>
      </c>
      <c r="G55" s="261"/>
      <c r="H55" s="232">
        <v>10801803071.4118</v>
      </c>
      <c r="I55" s="232"/>
      <c r="J55" s="13">
        <v>10038685488.302</v>
      </c>
      <c r="K55" s="13">
        <v>8993825763.8907299</v>
      </c>
      <c r="L55" s="13">
        <v>7488275118.0780602</v>
      </c>
    </row>
    <row r="56" spans="2:12" s="1" customFormat="1" ht="16.5" customHeight="1" x14ac:dyDescent="0.2">
      <c r="B56" s="57">
        <v>44805</v>
      </c>
      <c r="C56" s="58">
        <v>46174</v>
      </c>
      <c r="D56" s="13">
        <v>45</v>
      </c>
      <c r="E56" s="59">
        <v>1369</v>
      </c>
      <c r="F56" s="261">
        <v>9000000000</v>
      </c>
      <c r="G56" s="261"/>
      <c r="H56" s="232">
        <v>10707100985.553699</v>
      </c>
      <c r="I56" s="232"/>
      <c r="J56" s="13">
        <v>9933796764.3041</v>
      </c>
      <c r="K56" s="13">
        <v>8877220045.7470207</v>
      </c>
      <c r="L56" s="13">
        <v>7359883279.1420002</v>
      </c>
    </row>
    <row r="57" spans="2:12" s="1" customFormat="1" ht="16.5" customHeight="1" x14ac:dyDescent="0.2">
      <c r="B57" s="57">
        <v>44805</v>
      </c>
      <c r="C57" s="58">
        <v>46204</v>
      </c>
      <c r="D57" s="13">
        <v>46</v>
      </c>
      <c r="E57" s="59">
        <v>1399</v>
      </c>
      <c r="F57" s="261">
        <v>9000000000</v>
      </c>
      <c r="G57" s="261"/>
      <c r="H57" s="232">
        <v>10614450783.5089</v>
      </c>
      <c r="I57" s="232"/>
      <c r="J57" s="13">
        <v>9831673774.3431606</v>
      </c>
      <c r="K57" s="13">
        <v>8764334443.5996895</v>
      </c>
      <c r="L57" s="13">
        <v>7236506672.4878502</v>
      </c>
    </row>
    <row r="58" spans="2:12" s="1" customFormat="1" ht="16.5" customHeight="1" x14ac:dyDescent="0.2">
      <c r="B58" s="57">
        <v>44805</v>
      </c>
      <c r="C58" s="58">
        <v>46235</v>
      </c>
      <c r="D58" s="13">
        <v>47</v>
      </c>
      <c r="E58" s="59">
        <v>1430</v>
      </c>
      <c r="F58" s="261">
        <v>9000000000</v>
      </c>
      <c r="G58" s="261"/>
      <c r="H58" s="232">
        <v>10521803545.533701</v>
      </c>
      <c r="I58" s="232"/>
      <c r="J58" s="13">
        <v>9729329234.1029892</v>
      </c>
      <c r="K58" s="13">
        <v>8651043080.4720592</v>
      </c>
      <c r="L58" s="13">
        <v>7112710286.6295795</v>
      </c>
    </row>
    <row r="59" spans="2:12" s="1" customFormat="1" ht="16.5" customHeight="1" x14ac:dyDescent="0.2">
      <c r="B59" s="57">
        <v>44805</v>
      </c>
      <c r="C59" s="58">
        <v>46266</v>
      </c>
      <c r="D59" s="13">
        <v>48</v>
      </c>
      <c r="E59" s="59">
        <v>1461</v>
      </c>
      <c r="F59" s="261">
        <v>9000000000</v>
      </c>
      <c r="G59" s="261"/>
      <c r="H59" s="232">
        <v>10427994913.4825</v>
      </c>
      <c r="I59" s="232"/>
      <c r="J59" s="13">
        <v>9626231479.7311592</v>
      </c>
      <c r="K59" s="13">
        <v>8537603243.7233696</v>
      </c>
      <c r="L59" s="13">
        <v>6989711214.3824596</v>
      </c>
    </row>
    <row r="60" spans="2:12" s="1" customFormat="1" ht="16.5" customHeight="1" x14ac:dyDescent="0.2">
      <c r="B60" s="57">
        <v>44805</v>
      </c>
      <c r="C60" s="58">
        <v>46296</v>
      </c>
      <c r="D60" s="13">
        <v>49</v>
      </c>
      <c r="E60" s="59">
        <v>1491</v>
      </c>
      <c r="F60" s="261">
        <v>9000000000</v>
      </c>
      <c r="G60" s="261"/>
      <c r="H60" s="232">
        <v>10337863100.934</v>
      </c>
      <c r="I60" s="232"/>
      <c r="J60" s="13">
        <v>9527365518.3287506</v>
      </c>
      <c r="K60" s="13">
        <v>8429120498.0636101</v>
      </c>
      <c r="L60" s="13">
        <v>6872608581.95683</v>
      </c>
    </row>
    <row r="61" spans="2:12" s="1" customFormat="1" ht="16.5" customHeight="1" x14ac:dyDescent="0.2">
      <c r="B61" s="57">
        <v>44805</v>
      </c>
      <c r="C61" s="58">
        <v>46327</v>
      </c>
      <c r="D61" s="13">
        <v>50</v>
      </c>
      <c r="E61" s="59">
        <v>1522</v>
      </c>
      <c r="F61" s="261">
        <v>9000000000</v>
      </c>
      <c r="G61" s="261"/>
      <c r="H61" s="232">
        <v>10244793250.180201</v>
      </c>
      <c r="I61" s="232"/>
      <c r="J61" s="13">
        <v>9425578786.4888191</v>
      </c>
      <c r="K61" s="13">
        <v>8317859032.6813402</v>
      </c>
      <c r="L61" s="13">
        <v>6753167522.92414</v>
      </c>
    </row>
    <row r="62" spans="2:12" s="1" customFormat="1" ht="16.5" customHeight="1" x14ac:dyDescent="0.2">
      <c r="B62" s="57">
        <v>44805</v>
      </c>
      <c r="C62" s="58">
        <v>46357</v>
      </c>
      <c r="D62" s="13">
        <v>51</v>
      </c>
      <c r="E62" s="59">
        <v>1552</v>
      </c>
      <c r="F62" s="261">
        <v>9000000000</v>
      </c>
      <c r="G62" s="261"/>
      <c r="H62" s="232">
        <v>10149957291.8162</v>
      </c>
      <c r="I62" s="232"/>
      <c r="J62" s="13">
        <v>9322998296.1225891</v>
      </c>
      <c r="K62" s="13">
        <v>8207084407.91611</v>
      </c>
      <c r="L62" s="13">
        <v>6635917084.0221996</v>
      </c>
    </row>
    <row r="63" spans="2:12" s="1" customFormat="1" ht="16.5" customHeight="1" x14ac:dyDescent="0.2">
      <c r="B63" s="57">
        <v>44805</v>
      </c>
      <c r="C63" s="58">
        <v>46388</v>
      </c>
      <c r="D63" s="13">
        <v>52</v>
      </c>
      <c r="E63" s="59">
        <v>1583</v>
      </c>
      <c r="F63" s="261">
        <v>9000000000</v>
      </c>
      <c r="G63" s="261"/>
      <c r="H63" s="232">
        <v>10057620700.8531</v>
      </c>
      <c r="I63" s="232"/>
      <c r="J63" s="13">
        <v>9222516104.1052399</v>
      </c>
      <c r="K63" s="13">
        <v>8097982060.6515999</v>
      </c>
      <c r="L63" s="13">
        <v>6519968247.7157097</v>
      </c>
    </row>
    <row r="64" spans="2:12" s="1" customFormat="1" ht="16.5" customHeight="1" x14ac:dyDescent="0.2">
      <c r="B64" s="57">
        <v>44805</v>
      </c>
      <c r="C64" s="58">
        <v>46419</v>
      </c>
      <c r="D64" s="13">
        <v>53</v>
      </c>
      <c r="E64" s="59">
        <v>1614</v>
      </c>
      <c r="F64" s="261">
        <v>9000000000</v>
      </c>
      <c r="G64" s="261"/>
      <c r="H64" s="232">
        <v>9968753643.0952091</v>
      </c>
      <c r="I64" s="232"/>
      <c r="J64" s="13">
        <v>9125523998.2602692</v>
      </c>
      <c r="K64" s="13">
        <v>7992438304.1496801</v>
      </c>
      <c r="L64" s="13">
        <v>6407735587.4139605</v>
      </c>
    </row>
    <row r="65" spans="2:12" s="1" customFormat="1" ht="16.5" customHeight="1" x14ac:dyDescent="0.2">
      <c r="B65" s="57">
        <v>44805</v>
      </c>
      <c r="C65" s="58">
        <v>46447</v>
      </c>
      <c r="D65" s="13">
        <v>54</v>
      </c>
      <c r="E65" s="59">
        <v>1642</v>
      </c>
      <c r="F65" s="261">
        <v>9000000000</v>
      </c>
      <c r="G65" s="261"/>
      <c r="H65" s="232">
        <v>9878932135.5181808</v>
      </c>
      <c r="I65" s="232"/>
      <c r="J65" s="13">
        <v>9029445335.4790001</v>
      </c>
      <c r="K65" s="13">
        <v>7890121123.4639397</v>
      </c>
      <c r="L65" s="13">
        <v>6301500447.1051998</v>
      </c>
    </row>
    <row r="66" spans="2:12" s="1" customFormat="1" ht="16.5" customHeight="1" x14ac:dyDescent="0.2">
      <c r="B66" s="57">
        <v>44805</v>
      </c>
      <c r="C66" s="58">
        <v>46478</v>
      </c>
      <c r="D66" s="13">
        <v>55</v>
      </c>
      <c r="E66" s="59">
        <v>1673</v>
      </c>
      <c r="F66" s="261">
        <v>9000000000</v>
      </c>
      <c r="G66" s="261"/>
      <c r="H66" s="232">
        <v>9790060152.1728802</v>
      </c>
      <c r="I66" s="232"/>
      <c r="J66" s="13">
        <v>8933038595.2671509</v>
      </c>
      <c r="K66" s="13">
        <v>7786026909.7037001</v>
      </c>
      <c r="L66" s="13">
        <v>6192026710.8348703</v>
      </c>
    </row>
    <row r="67" spans="2:12" s="1" customFormat="1" ht="16.5" customHeight="1" x14ac:dyDescent="0.2">
      <c r="B67" s="57">
        <v>44805</v>
      </c>
      <c r="C67" s="58">
        <v>46508</v>
      </c>
      <c r="D67" s="13">
        <v>56</v>
      </c>
      <c r="E67" s="59">
        <v>1703</v>
      </c>
      <c r="F67" s="261">
        <v>6500000000</v>
      </c>
      <c r="G67" s="261"/>
      <c r="H67" s="232">
        <v>9695302484.2817307</v>
      </c>
      <c r="I67" s="232"/>
      <c r="J67" s="13">
        <v>8832055180.04109</v>
      </c>
      <c r="K67" s="13">
        <v>7679063007.73102</v>
      </c>
      <c r="L67" s="13">
        <v>6081927450.1676502</v>
      </c>
    </row>
    <row r="68" spans="2:12" s="1" customFormat="1" ht="16.5" customHeight="1" x14ac:dyDescent="0.2">
      <c r="B68" s="57">
        <v>44805</v>
      </c>
      <c r="C68" s="58">
        <v>46539</v>
      </c>
      <c r="D68" s="13">
        <v>57</v>
      </c>
      <c r="E68" s="59">
        <v>1734</v>
      </c>
      <c r="F68" s="261">
        <v>6500000000</v>
      </c>
      <c r="G68" s="261"/>
      <c r="H68" s="232">
        <v>9610422607.7096405</v>
      </c>
      <c r="I68" s="232"/>
      <c r="J68" s="13">
        <v>8739884136.6042004</v>
      </c>
      <c r="K68" s="13">
        <v>7579598924.4411001</v>
      </c>
      <c r="L68" s="13">
        <v>5977723863.4829798</v>
      </c>
    </row>
    <row r="69" spans="2:12" s="1" customFormat="1" ht="16.5" customHeight="1" x14ac:dyDescent="0.2">
      <c r="B69" s="57">
        <v>44805</v>
      </c>
      <c r="C69" s="58">
        <v>46569</v>
      </c>
      <c r="D69" s="13">
        <v>58</v>
      </c>
      <c r="E69" s="59">
        <v>1764</v>
      </c>
      <c r="F69" s="261">
        <v>6500000000</v>
      </c>
      <c r="G69" s="261"/>
      <c r="H69" s="232">
        <v>9525967744.8584194</v>
      </c>
      <c r="I69" s="232"/>
      <c r="J69" s="13">
        <v>8648859789.1112595</v>
      </c>
      <c r="K69" s="13">
        <v>7482197611.2377901</v>
      </c>
      <c r="L69" s="13">
        <v>5876718408.0461903</v>
      </c>
    </row>
    <row r="70" spans="2:12" s="1" customFormat="1" ht="16.5" customHeight="1" x14ac:dyDescent="0.2">
      <c r="B70" s="57">
        <v>44805</v>
      </c>
      <c r="C70" s="58">
        <v>46600</v>
      </c>
      <c r="D70" s="13">
        <v>59</v>
      </c>
      <c r="E70" s="59">
        <v>1795</v>
      </c>
      <c r="F70" s="261">
        <v>6500000000</v>
      </c>
      <c r="G70" s="261"/>
      <c r="H70" s="232">
        <v>9441082765.2756901</v>
      </c>
      <c r="I70" s="232"/>
      <c r="J70" s="13">
        <v>8557252242.6615496</v>
      </c>
      <c r="K70" s="13">
        <v>7384119973.6147604</v>
      </c>
      <c r="L70" s="13">
        <v>5775120775.3664999</v>
      </c>
    </row>
    <row r="71" spans="2:12" s="1" customFormat="1" ht="16.5" customHeight="1" x14ac:dyDescent="0.2">
      <c r="B71" s="57">
        <v>44805</v>
      </c>
      <c r="C71" s="58">
        <v>46631</v>
      </c>
      <c r="D71" s="13">
        <v>60</v>
      </c>
      <c r="E71" s="59">
        <v>1826</v>
      </c>
      <c r="F71" s="261">
        <v>6500000000</v>
      </c>
      <c r="G71" s="261"/>
      <c r="H71" s="232">
        <v>9357010896.7347794</v>
      </c>
      <c r="I71" s="232"/>
      <c r="J71" s="13">
        <v>8466666304.0311804</v>
      </c>
      <c r="K71" s="13">
        <v>7287372116.5681105</v>
      </c>
      <c r="L71" s="13">
        <v>5675313974.4043102</v>
      </c>
    </row>
    <row r="72" spans="2:12" s="1" customFormat="1" ht="16.5" customHeight="1" x14ac:dyDescent="0.2">
      <c r="B72" s="57">
        <v>44805</v>
      </c>
      <c r="C72" s="58">
        <v>46661</v>
      </c>
      <c r="D72" s="13">
        <v>61</v>
      </c>
      <c r="E72" s="59">
        <v>1856</v>
      </c>
      <c r="F72" s="261">
        <v>6500000000</v>
      </c>
      <c r="G72" s="261"/>
      <c r="H72" s="232">
        <v>9271926791.4992104</v>
      </c>
      <c r="I72" s="232"/>
      <c r="J72" s="13">
        <v>8375907303.43396</v>
      </c>
      <c r="K72" s="13">
        <v>7191510732.1662102</v>
      </c>
      <c r="L72" s="13">
        <v>5577700140.8181</v>
      </c>
    </row>
    <row r="73" spans="2:12" s="1" customFormat="1" ht="16.5" customHeight="1" x14ac:dyDescent="0.2">
      <c r="B73" s="57">
        <v>44805</v>
      </c>
      <c r="C73" s="58">
        <v>46692</v>
      </c>
      <c r="D73" s="13">
        <v>62</v>
      </c>
      <c r="E73" s="59">
        <v>1887</v>
      </c>
      <c r="F73" s="261">
        <v>6500000000</v>
      </c>
      <c r="G73" s="261"/>
      <c r="H73" s="232">
        <v>9188939946.8947906</v>
      </c>
      <c r="I73" s="232"/>
      <c r="J73" s="13">
        <v>8286861124.0571203</v>
      </c>
      <c r="K73" s="13">
        <v>7096961090.5755396</v>
      </c>
      <c r="L73" s="13">
        <v>5481053908.8475304</v>
      </c>
    </row>
    <row r="74" spans="2:12" s="1" customFormat="1" ht="16.5" customHeight="1" x14ac:dyDescent="0.2">
      <c r="B74" s="57">
        <v>44805</v>
      </c>
      <c r="C74" s="58">
        <v>46722</v>
      </c>
      <c r="D74" s="13">
        <v>63</v>
      </c>
      <c r="E74" s="59">
        <v>1917</v>
      </c>
      <c r="F74" s="261">
        <v>5000000000</v>
      </c>
      <c r="G74" s="261"/>
      <c r="H74" s="232">
        <v>9102920966.7445202</v>
      </c>
      <c r="I74" s="232"/>
      <c r="J74" s="13">
        <v>8195811853.2615805</v>
      </c>
      <c r="K74" s="13">
        <v>7001709866.8040504</v>
      </c>
      <c r="L74" s="13">
        <v>5385324080.4261198</v>
      </c>
    </row>
    <row r="75" spans="2:12" s="1" customFormat="1" ht="16.5" customHeight="1" x14ac:dyDescent="0.2">
      <c r="B75" s="57">
        <v>44805</v>
      </c>
      <c r="C75" s="58">
        <v>46753</v>
      </c>
      <c r="D75" s="13">
        <v>64</v>
      </c>
      <c r="E75" s="59">
        <v>1948</v>
      </c>
      <c r="F75" s="261">
        <v>5000000000</v>
      </c>
      <c r="G75" s="261"/>
      <c r="H75" s="232">
        <v>9017723368.8791904</v>
      </c>
      <c r="I75" s="232"/>
      <c r="J75" s="13">
        <v>8105333622.8740501</v>
      </c>
      <c r="K75" s="13">
        <v>6906803797.7800703</v>
      </c>
      <c r="L75" s="13">
        <v>5289827031.4738903</v>
      </c>
    </row>
    <row r="76" spans="2:12" s="1" customFormat="1" ht="16.5" customHeight="1" x14ac:dyDescent="0.2">
      <c r="B76" s="57">
        <v>44805</v>
      </c>
      <c r="C76" s="58">
        <v>46784</v>
      </c>
      <c r="D76" s="13">
        <v>65</v>
      </c>
      <c r="E76" s="59">
        <v>1979</v>
      </c>
      <c r="F76" s="261">
        <v>5000000000</v>
      </c>
      <c r="G76" s="261"/>
      <c r="H76" s="232">
        <v>8934390155.2541409</v>
      </c>
      <c r="I76" s="232"/>
      <c r="J76" s="13">
        <v>8016811639.9185801</v>
      </c>
      <c r="K76" s="13">
        <v>6813997912.8263197</v>
      </c>
      <c r="L76" s="13">
        <v>5196644024.2659597</v>
      </c>
    </row>
    <row r="77" spans="2:12" s="1" customFormat="1" ht="16.5" customHeight="1" x14ac:dyDescent="0.2">
      <c r="B77" s="57">
        <v>44805</v>
      </c>
      <c r="C77" s="58">
        <v>46813</v>
      </c>
      <c r="D77" s="13">
        <v>66</v>
      </c>
      <c r="E77" s="59">
        <v>2008</v>
      </c>
      <c r="F77" s="261">
        <v>5000000000</v>
      </c>
      <c r="G77" s="261"/>
      <c r="H77" s="232">
        <v>8850193401.6940899</v>
      </c>
      <c r="I77" s="232"/>
      <c r="J77" s="13">
        <v>7928661357.6146698</v>
      </c>
      <c r="K77" s="13">
        <v>6723038948.6175203</v>
      </c>
      <c r="L77" s="13">
        <v>5106956358.4025698</v>
      </c>
    </row>
    <row r="78" spans="2:12" s="1" customFormat="1" ht="16.5" customHeight="1" x14ac:dyDescent="0.2">
      <c r="B78" s="57">
        <v>44805</v>
      </c>
      <c r="C78" s="58">
        <v>46844</v>
      </c>
      <c r="D78" s="13">
        <v>67</v>
      </c>
      <c r="E78" s="59">
        <v>2039</v>
      </c>
      <c r="F78" s="261">
        <v>5000000000</v>
      </c>
      <c r="G78" s="261"/>
      <c r="H78" s="232">
        <v>8767238153.5107307</v>
      </c>
      <c r="I78" s="232"/>
      <c r="J78" s="13">
        <v>7841022329.2117901</v>
      </c>
      <c r="K78" s="13">
        <v>6631817123.0699797</v>
      </c>
      <c r="L78" s="13">
        <v>5016325169.08039</v>
      </c>
    </row>
    <row r="79" spans="2:12" s="1" customFormat="1" ht="16.5" customHeight="1" x14ac:dyDescent="0.2">
      <c r="B79" s="57">
        <v>44805</v>
      </c>
      <c r="C79" s="58">
        <v>46874</v>
      </c>
      <c r="D79" s="13">
        <v>68</v>
      </c>
      <c r="E79" s="59">
        <v>2069</v>
      </c>
      <c r="F79" s="261">
        <v>5000000000</v>
      </c>
      <c r="G79" s="261"/>
      <c r="H79" s="232">
        <v>8683826335.7933006</v>
      </c>
      <c r="I79" s="232"/>
      <c r="J79" s="13">
        <v>7753674702.7038002</v>
      </c>
      <c r="K79" s="13">
        <v>6541798985.3405895</v>
      </c>
      <c r="L79" s="13">
        <v>4927951415.3815899</v>
      </c>
    </row>
    <row r="80" spans="2:12" s="1" customFormat="1" ht="16.5" customHeight="1" x14ac:dyDescent="0.2">
      <c r="B80" s="57">
        <v>44805</v>
      </c>
      <c r="C80" s="58">
        <v>46905</v>
      </c>
      <c r="D80" s="13">
        <v>69</v>
      </c>
      <c r="E80" s="59">
        <v>2100</v>
      </c>
      <c r="F80" s="261">
        <v>5000000000</v>
      </c>
      <c r="G80" s="261"/>
      <c r="H80" s="232">
        <v>8601744966.1200104</v>
      </c>
      <c r="I80" s="232"/>
      <c r="J80" s="13">
        <v>7667358821.8195</v>
      </c>
      <c r="K80" s="13">
        <v>6452522081.2259903</v>
      </c>
      <c r="L80" s="13">
        <v>4840111220.30023</v>
      </c>
    </row>
    <row r="81" spans="2:12" s="1" customFormat="1" ht="16.5" customHeight="1" x14ac:dyDescent="0.2">
      <c r="B81" s="57">
        <v>44805</v>
      </c>
      <c r="C81" s="58">
        <v>46935</v>
      </c>
      <c r="D81" s="13">
        <v>70</v>
      </c>
      <c r="E81" s="59">
        <v>2130</v>
      </c>
      <c r="F81" s="261">
        <v>5000000000</v>
      </c>
      <c r="G81" s="261"/>
      <c r="H81" s="232">
        <v>8520528101.52983</v>
      </c>
      <c r="I81" s="232"/>
      <c r="J81" s="13">
        <v>7582497916.4556398</v>
      </c>
      <c r="K81" s="13">
        <v>6365401150.0150604</v>
      </c>
      <c r="L81" s="13">
        <v>4755188129.9740105</v>
      </c>
    </row>
    <row r="82" spans="2:12" s="1" customFormat="1" ht="16.5" customHeight="1" x14ac:dyDescent="0.2">
      <c r="B82" s="57">
        <v>44805</v>
      </c>
      <c r="C82" s="58">
        <v>46966</v>
      </c>
      <c r="D82" s="13">
        <v>71</v>
      </c>
      <c r="E82" s="59">
        <v>2161</v>
      </c>
      <c r="F82" s="261">
        <v>5000000000</v>
      </c>
      <c r="G82" s="261"/>
      <c r="H82" s="232">
        <v>8438744238.2665901</v>
      </c>
      <c r="I82" s="232"/>
      <c r="J82" s="13">
        <v>7496980652.1219902</v>
      </c>
      <c r="K82" s="13">
        <v>6277604653.4079199</v>
      </c>
      <c r="L82" s="13">
        <v>4669737911.2009802</v>
      </c>
    </row>
    <row r="83" spans="2:12" s="1" customFormat="1" ht="16.5" customHeight="1" x14ac:dyDescent="0.2">
      <c r="B83" s="57">
        <v>44805</v>
      </c>
      <c r="C83" s="58">
        <v>46997</v>
      </c>
      <c r="D83" s="13">
        <v>72</v>
      </c>
      <c r="E83" s="59">
        <v>2192</v>
      </c>
      <c r="F83" s="261">
        <v>5000000000</v>
      </c>
      <c r="G83" s="261"/>
      <c r="H83" s="232">
        <v>8357275683.0086803</v>
      </c>
      <c r="I83" s="232"/>
      <c r="J83" s="13">
        <v>7412011307.2225704</v>
      </c>
      <c r="K83" s="13">
        <v>6190671189.2600098</v>
      </c>
      <c r="L83" s="13">
        <v>4585565508.60886</v>
      </c>
    </row>
    <row r="84" spans="2:12" s="1" customFormat="1" ht="16.5" customHeight="1" x14ac:dyDescent="0.2">
      <c r="B84" s="57">
        <v>44805</v>
      </c>
      <c r="C84" s="58">
        <v>47027</v>
      </c>
      <c r="D84" s="13">
        <v>73</v>
      </c>
      <c r="E84" s="59">
        <v>2222</v>
      </c>
      <c r="F84" s="261">
        <v>5000000000</v>
      </c>
      <c r="G84" s="261"/>
      <c r="H84" s="232">
        <v>8277688161.5110703</v>
      </c>
      <c r="I84" s="232"/>
      <c r="J84" s="13">
        <v>7329375405.9305897</v>
      </c>
      <c r="K84" s="13">
        <v>6106584882.31814</v>
      </c>
      <c r="L84" s="13">
        <v>4504739132.2960196</v>
      </c>
    </row>
    <row r="85" spans="2:12" s="1" customFormat="1" ht="16.5" customHeight="1" x14ac:dyDescent="0.2">
      <c r="B85" s="57">
        <v>44805</v>
      </c>
      <c r="C85" s="58">
        <v>47058</v>
      </c>
      <c r="D85" s="13">
        <v>74</v>
      </c>
      <c r="E85" s="59">
        <v>2253</v>
      </c>
      <c r="F85" s="261">
        <v>5000000000</v>
      </c>
      <c r="G85" s="261"/>
      <c r="H85" s="232">
        <v>8198583093.9316597</v>
      </c>
      <c r="I85" s="232"/>
      <c r="J85" s="13">
        <v>7247020448.0081701</v>
      </c>
      <c r="K85" s="13">
        <v>6022613749.1770296</v>
      </c>
      <c r="L85" s="13">
        <v>4423977187.4810495</v>
      </c>
    </row>
    <row r="86" spans="2:12" s="1" customFormat="1" ht="16.5" customHeight="1" x14ac:dyDescent="0.2">
      <c r="B86" s="57">
        <v>44805</v>
      </c>
      <c r="C86" s="58">
        <v>47088</v>
      </c>
      <c r="D86" s="13">
        <v>75</v>
      </c>
      <c r="E86" s="59">
        <v>2283</v>
      </c>
      <c r="F86" s="261">
        <v>5000000000</v>
      </c>
      <c r="G86" s="261"/>
      <c r="H86" s="232">
        <v>8119696053.7140799</v>
      </c>
      <c r="I86" s="232"/>
      <c r="J86" s="13">
        <v>7165508523.2843103</v>
      </c>
      <c r="K86" s="13">
        <v>5940216978.9184504</v>
      </c>
      <c r="L86" s="13">
        <v>4345565094.2588501</v>
      </c>
    </row>
    <row r="87" spans="2:12" s="1" customFormat="1" ht="16.5" customHeight="1" x14ac:dyDescent="0.2">
      <c r="B87" s="57">
        <v>44805</v>
      </c>
      <c r="C87" s="58">
        <v>47119</v>
      </c>
      <c r="D87" s="13">
        <v>76</v>
      </c>
      <c r="E87" s="59">
        <v>2314</v>
      </c>
      <c r="F87" s="261">
        <v>5000000000</v>
      </c>
      <c r="G87" s="261"/>
      <c r="H87" s="232">
        <v>8041523261.3302402</v>
      </c>
      <c r="I87" s="232"/>
      <c r="J87" s="13">
        <v>7084485993.7023802</v>
      </c>
      <c r="K87" s="13">
        <v>5858112811.3750896</v>
      </c>
      <c r="L87" s="13">
        <v>4267350363.7200799</v>
      </c>
    </row>
    <row r="88" spans="2:12" s="1" customFormat="1" ht="16.5" customHeight="1" x14ac:dyDescent="0.2">
      <c r="B88" s="57">
        <v>44805</v>
      </c>
      <c r="C88" s="58">
        <v>47150</v>
      </c>
      <c r="D88" s="13">
        <v>77</v>
      </c>
      <c r="E88" s="59">
        <v>2345</v>
      </c>
      <c r="F88" s="261">
        <v>2500000000</v>
      </c>
      <c r="G88" s="261"/>
      <c r="H88" s="232">
        <v>7962234645.8035002</v>
      </c>
      <c r="I88" s="232"/>
      <c r="J88" s="13">
        <v>7002736332.1684799</v>
      </c>
      <c r="K88" s="13">
        <v>5775788107.4303398</v>
      </c>
      <c r="L88" s="13">
        <v>4189560268.8446398</v>
      </c>
    </row>
    <row r="89" spans="2:12" s="1" customFormat="1" ht="16.5" customHeight="1" x14ac:dyDescent="0.2">
      <c r="B89" s="57">
        <v>44805</v>
      </c>
      <c r="C89" s="58">
        <v>47178</v>
      </c>
      <c r="D89" s="13">
        <v>78</v>
      </c>
      <c r="E89" s="59">
        <v>2373</v>
      </c>
      <c r="F89" s="261">
        <v>2500000000</v>
      </c>
      <c r="G89" s="261"/>
      <c r="H89" s="232">
        <v>7883126951.8428402</v>
      </c>
      <c r="I89" s="232"/>
      <c r="J89" s="13">
        <v>6922539557.9589701</v>
      </c>
      <c r="K89" s="13">
        <v>5696525422.8625498</v>
      </c>
      <c r="L89" s="13">
        <v>4116254716.1500802</v>
      </c>
    </row>
    <row r="90" spans="2:12" s="1" customFormat="1" ht="16.5" customHeight="1" x14ac:dyDescent="0.2">
      <c r="B90" s="57">
        <v>44805</v>
      </c>
      <c r="C90" s="58">
        <v>47209</v>
      </c>
      <c r="D90" s="13">
        <v>79</v>
      </c>
      <c r="E90" s="59">
        <v>2404</v>
      </c>
      <c r="F90" s="261">
        <v>2500000000</v>
      </c>
      <c r="G90" s="261"/>
      <c r="H90" s="232">
        <v>7806739556.8137999</v>
      </c>
      <c r="I90" s="232"/>
      <c r="J90" s="13">
        <v>6843832874.0780897</v>
      </c>
      <c r="K90" s="13">
        <v>5617435341.0480804</v>
      </c>
      <c r="L90" s="13">
        <v>4041912458.7938099</v>
      </c>
    </row>
    <row r="91" spans="2:12" s="1" customFormat="1" ht="16.5" customHeight="1" x14ac:dyDescent="0.2">
      <c r="B91" s="57">
        <v>44805</v>
      </c>
      <c r="C91" s="58">
        <v>47239</v>
      </c>
      <c r="D91" s="13">
        <v>80</v>
      </c>
      <c r="E91" s="59">
        <v>2434</v>
      </c>
      <c r="F91" s="261">
        <v>2500000000</v>
      </c>
      <c r="G91" s="261"/>
      <c r="H91" s="232">
        <v>7727899615.0344296</v>
      </c>
      <c r="I91" s="232"/>
      <c r="J91" s="13">
        <v>6763597219.8320904</v>
      </c>
      <c r="K91" s="13">
        <v>5537913792.7031803</v>
      </c>
      <c r="L91" s="13">
        <v>3968360291.6085601</v>
      </c>
    </row>
    <row r="92" spans="2:12" s="1" customFormat="1" ht="16.5" customHeight="1" x14ac:dyDescent="0.2">
      <c r="B92" s="57">
        <v>44805</v>
      </c>
      <c r="C92" s="58">
        <v>47270</v>
      </c>
      <c r="D92" s="13">
        <v>81</v>
      </c>
      <c r="E92" s="59">
        <v>2465</v>
      </c>
      <c r="F92" s="261">
        <v>2500000000</v>
      </c>
      <c r="G92" s="261"/>
      <c r="H92" s="232">
        <v>7648831529.8685703</v>
      </c>
      <c r="I92" s="232"/>
      <c r="J92" s="13">
        <v>6683041214.6327105</v>
      </c>
      <c r="K92" s="13">
        <v>5458039650.0788002</v>
      </c>
      <c r="L92" s="13">
        <v>3894558307.4871702</v>
      </c>
    </row>
    <row r="93" spans="2:12" s="1" customFormat="1" ht="16.5" customHeight="1" x14ac:dyDescent="0.2">
      <c r="B93" s="57">
        <v>44805</v>
      </c>
      <c r="C93" s="58">
        <v>47300</v>
      </c>
      <c r="D93" s="13">
        <v>82</v>
      </c>
      <c r="E93" s="59">
        <v>2495</v>
      </c>
      <c r="F93" s="261">
        <v>2500000000</v>
      </c>
      <c r="G93" s="261"/>
      <c r="H93" s="232">
        <v>7571525005.7659197</v>
      </c>
      <c r="I93" s="232"/>
      <c r="J93" s="13">
        <v>6604637185.5576401</v>
      </c>
      <c r="K93" s="13">
        <v>5380730984.0626698</v>
      </c>
      <c r="L93" s="13">
        <v>3823656646.7361798</v>
      </c>
    </row>
    <row r="94" spans="2:12" s="1" customFormat="1" ht="16.5" customHeight="1" x14ac:dyDescent="0.2">
      <c r="B94" s="57">
        <v>44805</v>
      </c>
      <c r="C94" s="58">
        <v>47331</v>
      </c>
      <c r="D94" s="13">
        <v>83</v>
      </c>
      <c r="E94" s="59">
        <v>2526</v>
      </c>
      <c r="F94" s="261">
        <v>2500000000</v>
      </c>
      <c r="G94" s="261"/>
      <c r="H94" s="232">
        <v>7496016589.6278296</v>
      </c>
      <c r="I94" s="232"/>
      <c r="J94" s="13">
        <v>6527680994.9228802</v>
      </c>
      <c r="K94" s="13">
        <v>5304510696.5285597</v>
      </c>
      <c r="L94" s="13">
        <v>3753527106.4719501</v>
      </c>
    </row>
    <row r="95" spans="2:12" s="1" customFormat="1" ht="16.5" customHeight="1" x14ac:dyDescent="0.2">
      <c r="B95" s="57">
        <v>44805</v>
      </c>
      <c r="C95" s="58">
        <v>47362</v>
      </c>
      <c r="D95" s="13">
        <v>84</v>
      </c>
      <c r="E95" s="59">
        <v>2557</v>
      </c>
      <c r="F95" s="261">
        <v>2500000000</v>
      </c>
      <c r="G95" s="261"/>
      <c r="H95" s="232">
        <v>7416917007.3447304</v>
      </c>
      <c r="I95" s="232"/>
      <c r="J95" s="13">
        <v>6447844896.5774803</v>
      </c>
      <c r="K95" s="13">
        <v>5226308981.84025</v>
      </c>
      <c r="L95" s="13">
        <v>3682526904.099</v>
      </c>
    </row>
    <row r="96" spans="2:12" s="1" customFormat="1" ht="16.5" customHeight="1" x14ac:dyDescent="0.2">
      <c r="B96" s="57">
        <v>44805</v>
      </c>
      <c r="C96" s="58">
        <v>47392</v>
      </c>
      <c r="D96" s="13">
        <v>85</v>
      </c>
      <c r="E96" s="59">
        <v>2587</v>
      </c>
      <c r="F96" s="261">
        <v>2500000000</v>
      </c>
      <c r="G96" s="261"/>
      <c r="H96" s="232">
        <v>7341985143.43081</v>
      </c>
      <c r="I96" s="232"/>
      <c r="J96" s="13">
        <v>6372226791.8743296</v>
      </c>
      <c r="K96" s="13">
        <v>5152304139.8213596</v>
      </c>
      <c r="L96" s="13">
        <v>3615500463.0805402</v>
      </c>
    </row>
    <row r="97" spans="2:12" s="1" customFormat="1" ht="16.5" customHeight="1" x14ac:dyDescent="0.2">
      <c r="B97" s="57">
        <v>44805</v>
      </c>
      <c r="C97" s="58">
        <v>47423</v>
      </c>
      <c r="D97" s="13">
        <v>86</v>
      </c>
      <c r="E97" s="59">
        <v>2618</v>
      </c>
      <c r="F97" s="261">
        <v>2500000000</v>
      </c>
      <c r="G97" s="261"/>
      <c r="H97" s="232">
        <v>7265848574.9520903</v>
      </c>
      <c r="I97" s="232"/>
      <c r="J97" s="13">
        <v>6295450950.2409201</v>
      </c>
      <c r="K97" s="13">
        <v>5077281055.4067497</v>
      </c>
      <c r="L97" s="13">
        <v>3547764259.3914099</v>
      </c>
    </row>
    <row r="98" spans="2:12" s="1" customFormat="1" ht="16.5" customHeight="1" x14ac:dyDescent="0.2">
      <c r="B98" s="57">
        <v>44805</v>
      </c>
      <c r="C98" s="58">
        <v>47453</v>
      </c>
      <c r="D98" s="13">
        <v>87</v>
      </c>
      <c r="E98" s="59">
        <v>2648</v>
      </c>
      <c r="F98" s="261">
        <v>2500000000</v>
      </c>
      <c r="G98" s="261"/>
      <c r="H98" s="232">
        <v>7190670188.7154303</v>
      </c>
      <c r="I98" s="232"/>
      <c r="J98" s="13">
        <v>6220086609.3922501</v>
      </c>
      <c r="K98" s="13">
        <v>5004152766.1582298</v>
      </c>
      <c r="L98" s="13">
        <v>3482332149.7874699</v>
      </c>
    </row>
    <row r="99" spans="2:12" s="1" customFormat="1" ht="16.5" customHeight="1" x14ac:dyDescent="0.2">
      <c r="B99" s="57">
        <v>44805</v>
      </c>
      <c r="C99" s="58">
        <v>47484</v>
      </c>
      <c r="D99" s="13">
        <v>88</v>
      </c>
      <c r="E99" s="59">
        <v>2679</v>
      </c>
      <c r="F99" s="261">
        <v>2500000000</v>
      </c>
      <c r="G99" s="261"/>
      <c r="H99" s="232">
        <v>7117648184.2137299</v>
      </c>
      <c r="I99" s="232"/>
      <c r="J99" s="13">
        <v>6146478388.5917397</v>
      </c>
      <c r="K99" s="13">
        <v>4932357866.4414501</v>
      </c>
      <c r="L99" s="13">
        <v>3417832946.44415</v>
      </c>
    </row>
    <row r="100" spans="2:12" s="1" customFormat="1" ht="16.5" customHeight="1" x14ac:dyDescent="0.2">
      <c r="B100" s="57">
        <v>44805</v>
      </c>
      <c r="C100" s="58">
        <v>47515</v>
      </c>
      <c r="D100" s="13">
        <v>89</v>
      </c>
      <c r="E100" s="59">
        <v>2710</v>
      </c>
      <c r="F100" s="261">
        <v>2500000000</v>
      </c>
      <c r="G100" s="261"/>
      <c r="H100" s="232">
        <v>7045235474.5861101</v>
      </c>
      <c r="I100" s="232"/>
      <c r="J100" s="13">
        <v>6073627231.6861401</v>
      </c>
      <c r="K100" s="13">
        <v>4861501753.9937401</v>
      </c>
      <c r="L100" s="13">
        <v>3354465418.0231199</v>
      </c>
    </row>
    <row r="101" spans="2:12" s="1" customFormat="1" ht="16.5" customHeight="1" x14ac:dyDescent="0.2">
      <c r="B101" s="57">
        <v>44805</v>
      </c>
      <c r="C101" s="58">
        <v>47543</v>
      </c>
      <c r="D101" s="13">
        <v>90</v>
      </c>
      <c r="E101" s="59">
        <v>2738</v>
      </c>
      <c r="F101" s="261">
        <v>2500000000</v>
      </c>
      <c r="G101" s="261"/>
      <c r="H101" s="232">
        <v>6970731390.3317404</v>
      </c>
      <c r="I101" s="232"/>
      <c r="J101" s="13">
        <v>6000191223.7768097</v>
      </c>
      <c r="K101" s="13">
        <v>4791687873.36026</v>
      </c>
      <c r="L101" s="13">
        <v>3293642091.5633502</v>
      </c>
    </row>
    <row r="102" spans="2:12" s="1" customFormat="1" ht="16.5" customHeight="1" x14ac:dyDescent="0.2">
      <c r="B102" s="57">
        <v>44805</v>
      </c>
      <c r="C102" s="58">
        <v>47574</v>
      </c>
      <c r="D102" s="13">
        <v>91</v>
      </c>
      <c r="E102" s="59">
        <v>2769</v>
      </c>
      <c r="F102" s="261">
        <v>2500000000</v>
      </c>
      <c r="G102" s="261"/>
      <c r="H102" s="232">
        <v>6899666480.0577698</v>
      </c>
      <c r="I102" s="232"/>
      <c r="J102" s="13">
        <v>5928947715.6662998</v>
      </c>
      <c r="K102" s="13">
        <v>4722752023.1289701</v>
      </c>
      <c r="L102" s="13">
        <v>3232508278.1866498</v>
      </c>
    </row>
    <row r="103" spans="2:12" s="1" customFormat="1" ht="16.5" customHeight="1" x14ac:dyDescent="0.2">
      <c r="B103" s="57">
        <v>44805</v>
      </c>
      <c r="C103" s="58">
        <v>47604</v>
      </c>
      <c r="D103" s="13">
        <v>92</v>
      </c>
      <c r="E103" s="59">
        <v>2799</v>
      </c>
      <c r="F103" s="261">
        <v>0</v>
      </c>
      <c r="G103" s="261"/>
      <c r="H103" s="232">
        <v>6825623041.8910503</v>
      </c>
      <c r="I103" s="232"/>
      <c r="J103" s="13">
        <v>5855694120.1444998</v>
      </c>
      <c r="K103" s="13">
        <v>4652920928.3064203</v>
      </c>
      <c r="L103" s="13">
        <v>3171657324.3651099</v>
      </c>
    </row>
    <row r="104" spans="2:12" s="1" customFormat="1" ht="16.5" customHeight="1" x14ac:dyDescent="0.2">
      <c r="B104" s="57">
        <v>44805</v>
      </c>
      <c r="C104" s="58">
        <v>47635</v>
      </c>
      <c r="D104" s="13">
        <v>93</v>
      </c>
      <c r="E104" s="59">
        <v>2830</v>
      </c>
      <c r="F104" s="261"/>
      <c r="G104" s="261"/>
      <c r="H104" s="232">
        <v>6754998321.9112196</v>
      </c>
      <c r="I104" s="232"/>
      <c r="J104" s="13">
        <v>5785276327.1251898</v>
      </c>
      <c r="K104" s="13">
        <v>4585276080.3084297</v>
      </c>
      <c r="L104" s="13">
        <v>3112308908.0976701</v>
      </c>
    </row>
    <row r="105" spans="2:12" s="1" customFormat="1" ht="16.5" customHeight="1" x14ac:dyDescent="0.2">
      <c r="B105" s="57">
        <v>44805</v>
      </c>
      <c r="C105" s="58">
        <v>47665</v>
      </c>
      <c r="D105" s="13">
        <v>94</v>
      </c>
      <c r="E105" s="59">
        <v>2860</v>
      </c>
      <c r="F105" s="261"/>
      <c r="G105" s="261"/>
      <c r="H105" s="232">
        <v>6683914548.0016403</v>
      </c>
      <c r="I105" s="232"/>
      <c r="J105" s="13">
        <v>5715001006.1330099</v>
      </c>
      <c r="K105" s="13">
        <v>4518428983.9476995</v>
      </c>
      <c r="L105" s="13">
        <v>3054363705.0506101</v>
      </c>
    </row>
    <row r="106" spans="2:12" s="1" customFormat="1" ht="16.5" customHeight="1" x14ac:dyDescent="0.2">
      <c r="B106" s="57">
        <v>44805</v>
      </c>
      <c r="C106" s="58">
        <v>47696</v>
      </c>
      <c r="D106" s="13">
        <v>95</v>
      </c>
      <c r="E106" s="59">
        <v>2891</v>
      </c>
      <c r="F106" s="261"/>
      <c r="G106" s="261"/>
      <c r="H106" s="232">
        <v>6613865787.6901398</v>
      </c>
      <c r="I106" s="232"/>
      <c r="J106" s="13">
        <v>5645515174.0146599</v>
      </c>
      <c r="K106" s="13">
        <v>4452140093.2399302</v>
      </c>
      <c r="L106" s="13">
        <v>2996806697.7727799</v>
      </c>
    </row>
    <row r="107" spans="2:12" s="1" customFormat="1" ht="16.5" customHeight="1" x14ac:dyDescent="0.2">
      <c r="B107" s="57">
        <v>44805</v>
      </c>
      <c r="C107" s="58">
        <v>47727</v>
      </c>
      <c r="D107" s="13">
        <v>96</v>
      </c>
      <c r="E107" s="59">
        <v>2922</v>
      </c>
      <c r="F107" s="261"/>
      <c r="G107" s="261"/>
      <c r="H107" s="232">
        <v>6544164410.0851498</v>
      </c>
      <c r="I107" s="232"/>
      <c r="J107" s="13">
        <v>5576544626.6870804</v>
      </c>
      <c r="K107" s="13">
        <v>4386564478.4377604</v>
      </c>
      <c r="L107" s="13">
        <v>2940160550.1403298</v>
      </c>
    </row>
    <row r="108" spans="2:12" s="1" customFormat="1" ht="16.5" customHeight="1" x14ac:dyDescent="0.2">
      <c r="B108" s="57">
        <v>44805</v>
      </c>
      <c r="C108" s="58">
        <v>47757</v>
      </c>
      <c r="D108" s="13">
        <v>97</v>
      </c>
      <c r="E108" s="59">
        <v>2952</v>
      </c>
      <c r="F108" s="261"/>
      <c r="G108" s="261"/>
      <c r="H108" s="232">
        <v>6474954615.3247805</v>
      </c>
      <c r="I108" s="232"/>
      <c r="J108" s="13">
        <v>5508511614.0054703</v>
      </c>
      <c r="K108" s="13">
        <v>4322384251.3236704</v>
      </c>
      <c r="L108" s="13">
        <v>2885266838.5446801</v>
      </c>
    </row>
    <row r="109" spans="2:12" s="1" customFormat="1" ht="16.5" customHeight="1" x14ac:dyDescent="0.2">
      <c r="B109" s="57">
        <v>44805</v>
      </c>
      <c r="C109" s="58">
        <v>47788</v>
      </c>
      <c r="D109" s="13">
        <v>98</v>
      </c>
      <c r="E109" s="59">
        <v>2983</v>
      </c>
      <c r="F109" s="261"/>
      <c r="G109" s="261"/>
      <c r="H109" s="232">
        <v>6406804798.0912104</v>
      </c>
      <c r="I109" s="232"/>
      <c r="J109" s="13">
        <v>5441289238.0806198</v>
      </c>
      <c r="K109" s="13">
        <v>4258778055.4955602</v>
      </c>
      <c r="L109" s="13">
        <v>2830767750.3729901</v>
      </c>
    </row>
    <row r="110" spans="2:12" s="1" customFormat="1" ht="16.5" customHeight="1" x14ac:dyDescent="0.2">
      <c r="B110" s="57">
        <v>44805</v>
      </c>
      <c r="C110" s="58">
        <v>47818</v>
      </c>
      <c r="D110" s="13">
        <v>99</v>
      </c>
      <c r="E110" s="59">
        <v>3013</v>
      </c>
      <c r="F110" s="261"/>
      <c r="G110" s="261"/>
      <c r="H110" s="232">
        <v>6337464664.5112</v>
      </c>
      <c r="I110" s="232"/>
      <c r="J110" s="13">
        <v>5373564065.4001999</v>
      </c>
      <c r="K110" s="13">
        <v>4195419514.8792</v>
      </c>
      <c r="L110" s="13">
        <v>2777222717.51649</v>
      </c>
    </row>
    <row r="111" spans="2:12" s="1" customFormat="1" ht="16.5" customHeight="1" x14ac:dyDescent="0.2">
      <c r="B111" s="57">
        <v>44805</v>
      </c>
      <c r="C111" s="58">
        <v>47849</v>
      </c>
      <c r="D111" s="13">
        <v>100</v>
      </c>
      <c r="E111" s="59">
        <v>3044</v>
      </c>
      <c r="F111" s="261"/>
      <c r="G111" s="261"/>
      <c r="H111" s="232">
        <v>6268883262.0063</v>
      </c>
      <c r="I111" s="232"/>
      <c r="J111" s="13">
        <v>5306398258.8264904</v>
      </c>
      <c r="K111" s="13">
        <v>4132443244.2613401</v>
      </c>
      <c r="L111" s="13">
        <v>2723948123.1254802</v>
      </c>
    </row>
    <row r="112" spans="2:12" s="1" customFormat="1" ht="16.5" customHeight="1" x14ac:dyDescent="0.2">
      <c r="B112" s="57">
        <v>44805</v>
      </c>
      <c r="C112" s="58">
        <v>47880</v>
      </c>
      <c r="D112" s="13">
        <v>101</v>
      </c>
      <c r="E112" s="59">
        <v>3075</v>
      </c>
      <c r="F112" s="261"/>
      <c r="G112" s="261"/>
      <c r="H112" s="232">
        <v>6200843501.8673401</v>
      </c>
      <c r="I112" s="232"/>
      <c r="J112" s="13">
        <v>5239902535.0310602</v>
      </c>
      <c r="K112" s="13">
        <v>4070280671.9734998</v>
      </c>
      <c r="L112" s="13">
        <v>2671609086.6455898</v>
      </c>
    </row>
    <row r="113" spans="2:12" s="1" customFormat="1" ht="16.5" customHeight="1" x14ac:dyDescent="0.2">
      <c r="B113" s="57">
        <v>44805</v>
      </c>
      <c r="C113" s="58">
        <v>47908</v>
      </c>
      <c r="D113" s="13">
        <v>102</v>
      </c>
      <c r="E113" s="59">
        <v>3103</v>
      </c>
      <c r="F113" s="261"/>
      <c r="G113" s="261"/>
      <c r="H113" s="232">
        <v>6132469056.7249804</v>
      </c>
      <c r="I113" s="232"/>
      <c r="J113" s="13">
        <v>5174184692.6398096</v>
      </c>
      <c r="K113" s="13">
        <v>4009998329.1086202</v>
      </c>
      <c r="L113" s="13">
        <v>2621970234.6430898</v>
      </c>
    </row>
    <row r="114" spans="2:12" s="1" customFormat="1" ht="16.5" customHeight="1" x14ac:dyDescent="0.2">
      <c r="B114" s="57">
        <v>44805</v>
      </c>
      <c r="C114" s="58">
        <v>47939</v>
      </c>
      <c r="D114" s="13">
        <v>103</v>
      </c>
      <c r="E114" s="59">
        <v>3134</v>
      </c>
      <c r="F114" s="261"/>
      <c r="G114" s="261"/>
      <c r="H114" s="232">
        <v>6064916271.1426001</v>
      </c>
      <c r="I114" s="232"/>
      <c r="J114" s="13">
        <v>5108508848.4682102</v>
      </c>
      <c r="K114" s="13">
        <v>3949030679.1811099</v>
      </c>
      <c r="L114" s="13">
        <v>2571169411.4078002</v>
      </c>
    </row>
    <row r="115" spans="2:12" s="1" customFormat="1" ht="16.5" customHeight="1" x14ac:dyDescent="0.2">
      <c r="B115" s="57">
        <v>44805</v>
      </c>
      <c r="C115" s="58">
        <v>47969</v>
      </c>
      <c r="D115" s="13">
        <v>104</v>
      </c>
      <c r="E115" s="59">
        <v>3164</v>
      </c>
      <c r="F115" s="261"/>
      <c r="G115" s="261"/>
      <c r="H115" s="232">
        <v>5994815025.4953899</v>
      </c>
      <c r="I115" s="232"/>
      <c r="J115" s="13">
        <v>5041174002.0120897</v>
      </c>
      <c r="K115" s="13">
        <v>3887387312.6344299</v>
      </c>
      <c r="L115" s="13">
        <v>2520658907.37814</v>
      </c>
    </row>
    <row r="116" spans="2:12" s="1" customFormat="1" ht="16.5" customHeight="1" x14ac:dyDescent="0.2">
      <c r="B116" s="57">
        <v>44805</v>
      </c>
      <c r="C116" s="58">
        <v>48000</v>
      </c>
      <c r="D116" s="13">
        <v>105</v>
      </c>
      <c r="E116" s="59">
        <v>3195</v>
      </c>
      <c r="F116" s="261"/>
      <c r="G116" s="261"/>
      <c r="H116" s="232">
        <v>5927452377.7454596</v>
      </c>
      <c r="I116" s="232"/>
      <c r="J116" s="13">
        <v>4976073118.1840401</v>
      </c>
      <c r="K116" s="13">
        <v>3827427484.17805</v>
      </c>
      <c r="L116" s="13">
        <v>2471268077.5469098</v>
      </c>
    </row>
    <row r="117" spans="2:12" s="1" customFormat="1" ht="16.5" customHeight="1" x14ac:dyDescent="0.2">
      <c r="B117" s="57">
        <v>44805</v>
      </c>
      <c r="C117" s="58">
        <v>48030</v>
      </c>
      <c r="D117" s="13">
        <v>106</v>
      </c>
      <c r="E117" s="59">
        <v>3225</v>
      </c>
      <c r="F117" s="261"/>
      <c r="G117" s="261"/>
      <c r="H117" s="232">
        <v>5860399420.99475</v>
      </c>
      <c r="I117" s="232"/>
      <c r="J117" s="13">
        <v>4911707058.2622404</v>
      </c>
      <c r="K117" s="13">
        <v>3768620811.78894</v>
      </c>
      <c r="L117" s="13">
        <v>2423323610.5577402</v>
      </c>
    </row>
    <row r="118" spans="2:12" s="1" customFormat="1" ht="16.5" customHeight="1" x14ac:dyDescent="0.2">
      <c r="B118" s="57">
        <v>44805</v>
      </c>
      <c r="C118" s="58">
        <v>48061</v>
      </c>
      <c r="D118" s="13">
        <v>107</v>
      </c>
      <c r="E118" s="59">
        <v>3256</v>
      </c>
      <c r="F118" s="261"/>
      <c r="G118" s="261"/>
      <c r="H118" s="232">
        <v>5793657541.4135904</v>
      </c>
      <c r="I118" s="232"/>
      <c r="J118" s="13">
        <v>4847533733.9629803</v>
      </c>
      <c r="K118" s="13">
        <v>3709923190.0985899</v>
      </c>
      <c r="L118" s="13">
        <v>2375475246.4611001</v>
      </c>
    </row>
    <row r="119" spans="2:12" s="1" customFormat="1" ht="16.5" customHeight="1" x14ac:dyDescent="0.2">
      <c r="B119" s="57">
        <v>44805</v>
      </c>
      <c r="C119" s="58">
        <v>48092</v>
      </c>
      <c r="D119" s="13">
        <v>108</v>
      </c>
      <c r="E119" s="59">
        <v>3287</v>
      </c>
      <c r="F119" s="261"/>
      <c r="G119" s="261"/>
      <c r="H119" s="232">
        <v>5728356243.2913303</v>
      </c>
      <c r="I119" s="232"/>
      <c r="J119" s="13">
        <v>4784767251.0539799</v>
      </c>
      <c r="K119" s="13">
        <v>3652573701.7608299</v>
      </c>
      <c r="L119" s="13">
        <v>2328848293.87609</v>
      </c>
    </row>
    <row r="120" spans="2:12" s="1" customFormat="1" ht="16.5" customHeight="1" x14ac:dyDescent="0.2">
      <c r="B120" s="57">
        <v>44805</v>
      </c>
      <c r="C120" s="58">
        <v>48122</v>
      </c>
      <c r="D120" s="13">
        <v>109</v>
      </c>
      <c r="E120" s="59">
        <v>3317</v>
      </c>
      <c r="F120" s="261"/>
      <c r="G120" s="261"/>
      <c r="H120" s="232">
        <v>5660496478.0001698</v>
      </c>
      <c r="I120" s="232"/>
      <c r="J120" s="13">
        <v>4720324801.9288397</v>
      </c>
      <c r="K120" s="13">
        <v>3594511036.68752</v>
      </c>
      <c r="L120" s="13">
        <v>2282433408.4980898</v>
      </c>
    </row>
    <row r="121" spans="2:12" s="1" customFormat="1" ht="16.5" customHeight="1" x14ac:dyDescent="0.2">
      <c r="B121" s="57">
        <v>44805</v>
      </c>
      <c r="C121" s="58">
        <v>48153</v>
      </c>
      <c r="D121" s="13">
        <v>110</v>
      </c>
      <c r="E121" s="59">
        <v>3348</v>
      </c>
      <c r="F121" s="261"/>
      <c r="G121" s="261"/>
      <c r="H121" s="232">
        <v>5596039590.3821697</v>
      </c>
      <c r="I121" s="232"/>
      <c r="J121" s="13">
        <v>4658658929.9496298</v>
      </c>
      <c r="K121" s="13">
        <v>3538530531.5282502</v>
      </c>
      <c r="L121" s="13">
        <v>2237370259.6241999</v>
      </c>
    </row>
    <row r="122" spans="2:12" s="1" customFormat="1" ht="16.5" customHeight="1" x14ac:dyDescent="0.2">
      <c r="B122" s="57">
        <v>44805</v>
      </c>
      <c r="C122" s="58">
        <v>48183</v>
      </c>
      <c r="D122" s="13">
        <v>111</v>
      </c>
      <c r="E122" s="59">
        <v>3378</v>
      </c>
      <c r="F122" s="261"/>
      <c r="G122" s="261"/>
      <c r="H122" s="232">
        <v>5531112803.9664097</v>
      </c>
      <c r="I122" s="232"/>
      <c r="J122" s="13">
        <v>4597049856.09377</v>
      </c>
      <c r="K122" s="13">
        <v>3483140654.4445801</v>
      </c>
      <c r="L122" s="13">
        <v>2193320053.7743001</v>
      </c>
    </row>
    <row r="123" spans="2:12" s="1" customFormat="1" ht="16.5" customHeight="1" x14ac:dyDescent="0.2">
      <c r="B123" s="57">
        <v>44805</v>
      </c>
      <c r="C123" s="58">
        <v>48214</v>
      </c>
      <c r="D123" s="13">
        <v>112</v>
      </c>
      <c r="E123" s="59">
        <v>3409</v>
      </c>
      <c r="F123" s="261"/>
      <c r="G123" s="261"/>
      <c r="H123" s="232">
        <v>5462958972.7027197</v>
      </c>
      <c r="I123" s="232"/>
      <c r="J123" s="13">
        <v>4532704593.5082197</v>
      </c>
      <c r="K123" s="13">
        <v>3425652512.5454302</v>
      </c>
      <c r="L123" s="13">
        <v>2147983416.81566</v>
      </c>
    </row>
    <row r="124" spans="2:12" s="1" customFormat="1" ht="16.5" customHeight="1" x14ac:dyDescent="0.2">
      <c r="B124" s="57">
        <v>44805</v>
      </c>
      <c r="C124" s="58">
        <v>48245</v>
      </c>
      <c r="D124" s="13">
        <v>113</v>
      </c>
      <c r="E124" s="59">
        <v>3440</v>
      </c>
      <c r="F124" s="261"/>
      <c r="G124" s="261"/>
      <c r="H124" s="232">
        <v>5399268892.0402699</v>
      </c>
      <c r="I124" s="232"/>
      <c r="J124" s="13">
        <v>4472261739.13556</v>
      </c>
      <c r="K124" s="13">
        <v>3371376047.27563</v>
      </c>
      <c r="L124" s="13">
        <v>2104996767.50738</v>
      </c>
    </row>
    <row r="125" spans="2:12" s="1" customFormat="1" ht="16.5" customHeight="1" x14ac:dyDescent="0.2">
      <c r="B125" s="57">
        <v>44805</v>
      </c>
      <c r="C125" s="58">
        <v>48274</v>
      </c>
      <c r="D125" s="13">
        <v>114</v>
      </c>
      <c r="E125" s="59">
        <v>3469</v>
      </c>
      <c r="F125" s="261"/>
      <c r="G125" s="261"/>
      <c r="H125" s="232">
        <v>5335386767.2033005</v>
      </c>
      <c r="I125" s="232"/>
      <c r="J125" s="13">
        <v>4412335274.1083298</v>
      </c>
      <c r="K125" s="13">
        <v>3318286889.26756</v>
      </c>
      <c r="L125" s="13">
        <v>2063638942.6108899</v>
      </c>
    </row>
    <row r="126" spans="2:12" s="1" customFormat="1" ht="16.5" customHeight="1" x14ac:dyDescent="0.2">
      <c r="B126" s="57">
        <v>44805</v>
      </c>
      <c r="C126" s="58">
        <v>48305</v>
      </c>
      <c r="D126" s="13">
        <v>115</v>
      </c>
      <c r="E126" s="59">
        <v>3500</v>
      </c>
      <c r="F126" s="261"/>
      <c r="G126" s="261"/>
      <c r="H126" s="232">
        <v>5272490313.7321396</v>
      </c>
      <c r="I126" s="232"/>
      <c r="J126" s="13">
        <v>4352924829.9948597</v>
      </c>
      <c r="K126" s="13">
        <v>3265281940.1122899</v>
      </c>
      <c r="L126" s="13">
        <v>2022074207.1954899</v>
      </c>
    </row>
    <row r="127" spans="2:12" s="1" customFormat="1" ht="16.5" customHeight="1" x14ac:dyDescent="0.2">
      <c r="B127" s="57">
        <v>44805</v>
      </c>
      <c r="C127" s="58">
        <v>48335</v>
      </c>
      <c r="D127" s="13">
        <v>116</v>
      </c>
      <c r="E127" s="59">
        <v>3530</v>
      </c>
      <c r="F127" s="261"/>
      <c r="G127" s="261"/>
      <c r="H127" s="232">
        <v>5210397340.2403603</v>
      </c>
      <c r="I127" s="232"/>
      <c r="J127" s="13">
        <v>4294600603.0013399</v>
      </c>
      <c r="K127" s="13">
        <v>3213601836.3540101</v>
      </c>
      <c r="L127" s="13">
        <v>1981912850.43225</v>
      </c>
    </row>
    <row r="128" spans="2:12" s="1" customFormat="1" ht="16.5" customHeight="1" x14ac:dyDescent="0.2">
      <c r="B128" s="57">
        <v>44805</v>
      </c>
      <c r="C128" s="58">
        <v>48366</v>
      </c>
      <c r="D128" s="13">
        <v>117</v>
      </c>
      <c r="E128" s="59">
        <v>3561</v>
      </c>
      <c r="F128" s="261"/>
      <c r="G128" s="261"/>
      <c r="H128" s="232">
        <v>5148109709.2515497</v>
      </c>
      <c r="I128" s="232"/>
      <c r="J128" s="13">
        <v>4236063968.4404602</v>
      </c>
      <c r="K128" s="13">
        <v>3161738071.6206398</v>
      </c>
      <c r="L128" s="13">
        <v>1941668097.49121</v>
      </c>
    </row>
    <row r="129" spans="2:12" s="1" customFormat="1" ht="16.5" customHeight="1" x14ac:dyDescent="0.2">
      <c r="B129" s="57">
        <v>44805</v>
      </c>
      <c r="C129" s="58">
        <v>48396</v>
      </c>
      <c r="D129" s="13">
        <v>118</v>
      </c>
      <c r="E129" s="59">
        <v>3591</v>
      </c>
      <c r="F129" s="261"/>
      <c r="G129" s="261"/>
      <c r="H129" s="232">
        <v>5086223901.6992702</v>
      </c>
      <c r="I129" s="232"/>
      <c r="J129" s="13">
        <v>4178272409.4963698</v>
      </c>
      <c r="K129" s="13">
        <v>3110927553.3181801</v>
      </c>
      <c r="L129" s="13">
        <v>1902633272.1612599</v>
      </c>
    </row>
    <row r="130" spans="2:12" s="1" customFormat="1" ht="16.5" customHeight="1" x14ac:dyDescent="0.2">
      <c r="B130" s="57">
        <v>44805</v>
      </c>
      <c r="C130" s="58">
        <v>48427</v>
      </c>
      <c r="D130" s="13">
        <v>119</v>
      </c>
      <c r="E130" s="59">
        <v>3622</v>
      </c>
      <c r="F130" s="261"/>
      <c r="G130" s="261"/>
      <c r="H130" s="232">
        <v>5024639950.9663</v>
      </c>
      <c r="I130" s="232"/>
      <c r="J130" s="13">
        <v>4120681072.8101802</v>
      </c>
      <c r="K130" s="13">
        <v>3060245317.36869</v>
      </c>
      <c r="L130" s="13">
        <v>1863708780.6884899</v>
      </c>
    </row>
    <row r="131" spans="2:12" s="1" customFormat="1" ht="16.5" customHeight="1" x14ac:dyDescent="0.2">
      <c r="B131" s="57">
        <v>44805</v>
      </c>
      <c r="C131" s="58">
        <v>48458</v>
      </c>
      <c r="D131" s="13">
        <v>120</v>
      </c>
      <c r="E131" s="59">
        <v>3653</v>
      </c>
      <c r="F131" s="261"/>
      <c r="G131" s="261"/>
      <c r="H131" s="232">
        <v>4962518782.84163</v>
      </c>
      <c r="I131" s="232"/>
      <c r="J131" s="13">
        <v>4062833253.0143199</v>
      </c>
      <c r="K131" s="13">
        <v>3009610756.8826599</v>
      </c>
      <c r="L131" s="13">
        <v>1825108800.8264501</v>
      </c>
    </row>
    <row r="132" spans="2:12" s="1" customFormat="1" ht="16.5" customHeight="1" x14ac:dyDescent="0.2">
      <c r="B132" s="57">
        <v>44805</v>
      </c>
      <c r="C132" s="58">
        <v>48488</v>
      </c>
      <c r="D132" s="13">
        <v>121</v>
      </c>
      <c r="E132" s="59">
        <v>3683</v>
      </c>
      <c r="F132" s="261"/>
      <c r="G132" s="261"/>
      <c r="H132" s="232">
        <v>4901367303.6143999</v>
      </c>
      <c r="I132" s="232"/>
      <c r="J132" s="13">
        <v>4006181715.8574901</v>
      </c>
      <c r="K132" s="13">
        <v>2960341026.1375198</v>
      </c>
      <c r="L132" s="13">
        <v>1787871313.7614501</v>
      </c>
    </row>
    <row r="133" spans="2:12" s="1" customFormat="1" ht="16.5" customHeight="1" x14ac:dyDescent="0.2">
      <c r="B133" s="57">
        <v>44805</v>
      </c>
      <c r="C133" s="58">
        <v>48519</v>
      </c>
      <c r="D133" s="13">
        <v>122</v>
      </c>
      <c r="E133" s="59">
        <v>3714</v>
      </c>
      <c r="F133" s="261"/>
      <c r="G133" s="261"/>
      <c r="H133" s="232">
        <v>4840927516.6151104</v>
      </c>
      <c r="I133" s="232"/>
      <c r="J133" s="13">
        <v>3950069657.08007</v>
      </c>
      <c r="K133" s="13">
        <v>2911454091.8737402</v>
      </c>
      <c r="L133" s="13">
        <v>1750898934.2692201</v>
      </c>
    </row>
    <row r="134" spans="2:12" s="1" customFormat="1" ht="16.5" customHeight="1" x14ac:dyDescent="0.2">
      <c r="B134" s="57">
        <v>44805</v>
      </c>
      <c r="C134" s="58">
        <v>48549</v>
      </c>
      <c r="D134" s="13">
        <v>123</v>
      </c>
      <c r="E134" s="59">
        <v>3744</v>
      </c>
      <c r="F134" s="261"/>
      <c r="G134" s="261"/>
      <c r="H134" s="232">
        <v>4780738403.3970604</v>
      </c>
      <c r="I134" s="232"/>
      <c r="J134" s="13">
        <v>3894553864.7058401</v>
      </c>
      <c r="K134" s="13">
        <v>2863470243.7978001</v>
      </c>
      <c r="L134" s="13">
        <v>1714983277.8940201</v>
      </c>
    </row>
    <row r="135" spans="2:12" s="1" customFormat="1" ht="16.5" customHeight="1" x14ac:dyDescent="0.2">
      <c r="B135" s="57">
        <v>44805</v>
      </c>
      <c r="C135" s="58">
        <v>48580</v>
      </c>
      <c r="D135" s="13">
        <v>124</v>
      </c>
      <c r="E135" s="59">
        <v>3775</v>
      </c>
      <c r="F135" s="261"/>
      <c r="G135" s="261"/>
      <c r="H135" s="232">
        <v>4721075782.9068499</v>
      </c>
      <c r="I135" s="232"/>
      <c r="J135" s="13">
        <v>3839427625.9616899</v>
      </c>
      <c r="K135" s="13">
        <v>2815759369.58321</v>
      </c>
      <c r="L135" s="13">
        <v>1679265527.8698101</v>
      </c>
    </row>
    <row r="136" spans="2:12" s="1" customFormat="1" ht="16.5" customHeight="1" x14ac:dyDescent="0.2">
      <c r="B136" s="57">
        <v>44805</v>
      </c>
      <c r="C136" s="58">
        <v>48611</v>
      </c>
      <c r="D136" s="13">
        <v>125</v>
      </c>
      <c r="E136" s="59">
        <v>3806</v>
      </c>
      <c r="F136" s="261"/>
      <c r="G136" s="261"/>
      <c r="H136" s="232">
        <v>4660694894.0283298</v>
      </c>
      <c r="I136" s="232"/>
      <c r="J136" s="13">
        <v>3783894037.2716899</v>
      </c>
      <c r="K136" s="13">
        <v>2767974669.35256</v>
      </c>
      <c r="L136" s="13">
        <v>1643775737.6381199</v>
      </c>
    </row>
    <row r="137" spans="2:12" s="1" customFormat="1" ht="16.5" customHeight="1" x14ac:dyDescent="0.2">
      <c r="B137" s="57">
        <v>44805</v>
      </c>
      <c r="C137" s="58">
        <v>48639</v>
      </c>
      <c r="D137" s="13">
        <v>126</v>
      </c>
      <c r="E137" s="59">
        <v>3834</v>
      </c>
      <c r="F137" s="261"/>
      <c r="G137" s="261"/>
      <c r="H137" s="232">
        <v>4601822666.2032099</v>
      </c>
      <c r="I137" s="232"/>
      <c r="J137" s="13">
        <v>3730373305.0549502</v>
      </c>
      <c r="K137" s="13">
        <v>2722554336.33845</v>
      </c>
      <c r="L137" s="13">
        <v>1610616047.12886</v>
      </c>
    </row>
    <row r="138" spans="2:12" s="1" customFormat="1" ht="16.5" customHeight="1" x14ac:dyDescent="0.2">
      <c r="B138" s="57">
        <v>44805</v>
      </c>
      <c r="C138" s="58">
        <v>48670</v>
      </c>
      <c r="D138" s="13">
        <v>127</v>
      </c>
      <c r="E138" s="59">
        <v>3865</v>
      </c>
      <c r="F138" s="261"/>
      <c r="G138" s="261"/>
      <c r="H138" s="232">
        <v>4542219118.0881395</v>
      </c>
      <c r="I138" s="232"/>
      <c r="J138" s="13">
        <v>3675811868.3805199</v>
      </c>
      <c r="K138" s="13">
        <v>2675910785.6950302</v>
      </c>
      <c r="L138" s="13">
        <v>1576317566.3628099</v>
      </c>
    </row>
    <row r="139" spans="2:12" s="1" customFormat="1" ht="16.5" customHeight="1" x14ac:dyDescent="0.2">
      <c r="B139" s="57">
        <v>44805</v>
      </c>
      <c r="C139" s="58">
        <v>48700</v>
      </c>
      <c r="D139" s="13">
        <v>128</v>
      </c>
      <c r="E139" s="59">
        <v>3895</v>
      </c>
      <c r="F139" s="261"/>
      <c r="G139" s="261"/>
      <c r="H139" s="232">
        <v>4483944410.4605904</v>
      </c>
      <c r="I139" s="232"/>
      <c r="J139" s="13">
        <v>3622696695.6069899</v>
      </c>
      <c r="K139" s="13">
        <v>2630753135.2030101</v>
      </c>
      <c r="L139" s="13">
        <v>1543363643.03812</v>
      </c>
    </row>
    <row r="140" spans="2:12" s="1" customFormat="1" ht="16.5" customHeight="1" x14ac:dyDescent="0.2">
      <c r="B140" s="57">
        <v>44805</v>
      </c>
      <c r="C140" s="58">
        <v>48731</v>
      </c>
      <c r="D140" s="13">
        <v>129</v>
      </c>
      <c r="E140" s="59">
        <v>3926</v>
      </c>
      <c r="F140" s="261"/>
      <c r="G140" s="261"/>
      <c r="H140" s="232">
        <v>4425887085.5377598</v>
      </c>
      <c r="I140" s="232"/>
      <c r="J140" s="13">
        <v>3569725849.30971</v>
      </c>
      <c r="K140" s="13">
        <v>2585693708.2105298</v>
      </c>
      <c r="L140" s="13">
        <v>1510503955.7904799</v>
      </c>
    </row>
    <row r="141" spans="2:12" s="1" customFormat="1" ht="16.5" customHeight="1" x14ac:dyDescent="0.2">
      <c r="B141" s="57">
        <v>44805</v>
      </c>
      <c r="C141" s="58">
        <v>48761</v>
      </c>
      <c r="D141" s="13">
        <v>130</v>
      </c>
      <c r="E141" s="59">
        <v>3956</v>
      </c>
      <c r="F141" s="261"/>
      <c r="G141" s="261"/>
      <c r="H141" s="232">
        <v>4367882322.4558201</v>
      </c>
      <c r="I141" s="232"/>
      <c r="J141" s="13">
        <v>3517159177.9767499</v>
      </c>
      <c r="K141" s="13">
        <v>2541347218.2618899</v>
      </c>
      <c r="L141" s="13">
        <v>1478512080.9105401</v>
      </c>
    </row>
    <row r="142" spans="2:12" s="1" customFormat="1" ht="16.5" customHeight="1" x14ac:dyDescent="0.2">
      <c r="B142" s="57">
        <v>44805</v>
      </c>
      <c r="C142" s="58">
        <v>48792</v>
      </c>
      <c r="D142" s="13">
        <v>131</v>
      </c>
      <c r="E142" s="59">
        <v>3987</v>
      </c>
      <c r="F142" s="261"/>
      <c r="G142" s="261"/>
      <c r="H142" s="232">
        <v>4310775657.5383596</v>
      </c>
      <c r="I142" s="232"/>
      <c r="J142" s="13">
        <v>3465287686.8845901</v>
      </c>
      <c r="K142" s="13">
        <v>2497499271.17344</v>
      </c>
      <c r="L142" s="13">
        <v>1446847844.08636</v>
      </c>
    </row>
    <row r="143" spans="2:12" s="1" customFormat="1" ht="16.5" customHeight="1" x14ac:dyDescent="0.2">
      <c r="B143" s="57">
        <v>44805</v>
      </c>
      <c r="C143" s="58">
        <v>48823</v>
      </c>
      <c r="D143" s="13">
        <v>132</v>
      </c>
      <c r="E143" s="59">
        <v>4018</v>
      </c>
      <c r="F143" s="261"/>
      <c r="G143" s="261"/>
      <c r="H143" s="232">
        <v>4253824211.9719601</v>
      </c>
      <c r="I143" s="232"/>
      <c r="J143" s="13">
        <v>3413706597.86304</v>
      </c>
      <c r="K143" s="13">
        <v>2454066681.6742201</v>
      </c>
      <c r="L143" s="13">
        <v>1415664918.8001699</v>
      </c>
    </row>
    <row r="144" spans="2:12" s="1" customFormat="1" ht="16.5" customHeight="1" x14ac:dyDescent="0.2">
      <c r="B144" s="57">
        <v>44805</v>
      </c>
      <c r="C144" s="58">
        <v>48853</v>
      </c>
      <c r="D144" s="13">
        <v>133</v>
      </c>
      <c r="E144" s="59">
        <v>4048</v>
      </c>
      <c r="F144" s="261"/>
      <c r="G144" s="261"/>
      <c r="H144" s="232">
        <v>4196540598.75669</v>
      </c>
      <c r="I144" s="232"/>
      <c r="J144" s="13">
        <v>3362208502.14218</v>
      </c>
      <c r="K144" s="13">
        <v>2411096413.1551399</v>
      </c>
      <c r="L144" s="13">
        <v>1385175403.93521</v>
      </c>
    </row>
    <row r="145" spans="2:12" s="1" customFormat="1" ht="16.5" customHeight="1" x14ac:dyDescent="0.2">
      <c r="B145" s="57">
        <v>44805</v>
      </c>
      <c r="C145" s="58">
        <v>48884</v>
      </c>
      <c r="D145" s="13">
        <v>134</v>
      </c>
      <c r="E145" s="59">
        <v>4079</v>
      </c>
      <c r="F145" s="261"/>
      <c r="G145" s="261"/>
      <c r="H145" s="232">
        <v>4140145713.8039699</v>
      </c>
      <c r="I145" s="232"/>
      <c r="J145" s="13">
        <v>3311399803.1848502</v>
      </c>
      <c r="K145" s="13">
        <v>2368621387.63623</v>
      </c>
      <c r="L145" s="13">
        <v>1355009875.3927901</v>
      </c>
    </row>
    <row r="146" spans="2:12" s="1" customFormat="1" ht="16.5" customHeight="1" x14ac:dyDescent="0.2">
      <c r="B146" s="57">
        <v>44805</v>
      </c>
      <c r="C146" s="58">
        <v>48914</v>
      </c>
      <c r="D146" s="13">
        <v>135</v>
      </c>
      <c r="E146" s="59">
        <v>4109</v>
      </c>
      <c r="F146" s="261"/>
      <c r="G146" s="261"/>
      <c r="H146" s="232">
        <v>4084411876.9616199</v>
      </c>
      <c r="I146" s="232"/>
      <c r="J146" s="13">
        <v>3261460198.01579</v>
      </c>
      <c r="K146" s="13">
        <v>2327158041.44877</v>
      </c>
      <c r="L146" s="13">
        <v>1325832850.33988</v>
      </c>
    </row>
    <row r="147" spans="2:12" s="1" customFormat="1" ht="16.5" customHeight="1" x14ac:dyDescent="0.2">
      <c r="B147" s="57">
        <v>44805</v>
      </c>
      <c r="C147" s="58">
        <v>48945</v>
      </c>
      <c r="D147" s="13">
        <v>136</v>
      </c>
      <c r="E147" s="59">
        <v>4140</v>
      </c>
      <c r="F147" s="261"/>
      <c r="G147" s="261"/>
      <c r="H147" s="232">
        <v>4028927233.2116799</v>
      </c>
      <c r="I147" s="232"/>
      <c r="J147" s="13">
        <v>3211698398.5572801</v>
      </c>
      <c r="K147" s="13">
        <v>2285823236.2514601</v>
      </c>
      <c r="L147" s="13">
        <v>1296767627.13182</v>
      </c>
    </row>
    <row r="148" spans="2:12" s="1" customFormat="1" ht="16.5" customHeight="1" x14ac:dyDescent="0.2">
      <c r="B148" s="57">
        <v>44805</v>
      </c>
      <c r="C148" s="58">
        <v>48976</v>
      </c>
      <c r="D148" s="13">
        <v>137</v>
      </c>
      <c r="E148" s="59">
        <v>4171</v>
      </c>
      <c r="F148" s="261"/>
      <c r="G148" s="261"/>
      <c r="H148" s="232">
        <v>3973480080.2662001</v>
      </c>
      <c r="I148" s="232"/>
      <c r="J148" s="13">
        <v>3162125851.8215399</v>
      </c>
      <c r="K148" s="13">
        <v>2244817977.0657902</v>
      </c>
      <c r="L148" s="13">
        <v>1268110995.3101001</v>
      </c>
    </row>
    <row r="149" spans="2:12" s="1" customFormat="1" ht="16.5" customHeight="1" x14ac:dyDescent="0.2">
      <c r="B149" s="57">
        <v>44805</v>
      </c>
      <c r="C149" s="58">
        <v>49004</v>
      </c>
      <c r="D149" s="13">
        <v>138</v>
      </c>
      <c r="E149" s="59">
        <v>4199</v>
      </c>
      <c r="F149" s="261"/>
      <c r="G149" s="261"/>
      <c r="H149" s="232">
        <v>3917940506.65698</v>
      </c>
      <c r="I149" s="232"/>
      <c r="J149" s="13">
        <v>3113150171.62431</v>
      </c>
      <c r="K149" s="13">
        <v>2204972450.4986601</v>
      </c>
      <c r="L149" s="13">
        <v>1240835801.03672</v>
      </c>
    </row>
    <row r="150" spans="2:12" s="1" customFormat="1" ht="16.5" customHeight="1" x14ac:dyDescent="0.2">
      <c r="B150" s="57">
        <v>44805</v>
      </c>
      <c r="C150" s="58">
        <v>49035</v>
      </c>
      <c r="D150" s="13">
        <v>139</v>
      </c>
      <c r="E150" s="59">
        <v>4230</v>
      </c>
      <c r="F150" s="261"/>
      <c r="G150" s="261"/>
      <c r="H150" s="232">
        <v>3863103367.0450301</v>
      </c>
      <c r="I150" s="232"/>
      <c r="J150" s="13">
        <v>3064370985.1840401</v>
      </c>
      <c r="K150" s="13">
        <v>2164903444.93224</v>
      </c>
      <c r="L150" s="13">
        <v>1213127084.12201</v>
      </c>
    </row>
    <row r="151" spans="2:12" s="1" customFormat="1" ht="16.5" customHeight="1" x14ac:dyDescent="0.2">
      <c r="B151" s="57">
        <v>44805</v>
      </c>
      <c r="C151" s="58">
        <v>49065</v>
      </c>
      <c r="D151" s="13">
        <v>140</v>
      </c>
      <c r="E151" s="59">
        <v>4260</v>
      </c>
      <c r="F151" s="261"/>
      <c r="G151" s="261"/>
      <c r="H151" s="232">
        <v>3808400596.5003099</v>
      </c>
      <c r="I151" s="232"/>
      <c r="J151" s="13">
        <v>3016019863.9536901</v>
      </c>
      <c r="K151" s="13">
        <v>2125500222.4543099</v>
      </c>
      <c r="L151" s="13">
        <v>1186164727.74593</v>
      </c>
    </row>
    <row r="152" spans="2:12" s="1" customFormat="1" ht="16.5" customHeight="1" x14ac:dyDescent="0.2">
      <c r="B152" s="57">
        <v>44805</v>
      </c>
      <c r="C152" s="58">
        <v>49096</v>
      </c>
      <c r="D152" s="13">
        <v>141</v>
      </c>
      <c r="E152" s="59">
        <v>4291</v>
      </c>
      <c r="F152" s="261"/>
      <c r="G152" s="261"/>
      <c r="H152" s="232">
        <v>3754430160.12182</v>
      </c>
      <c r="I152" s="232"/>
      <c r="J152" s="13">
        <v>2968235685.5606599</v>
      </c>
      <c r="K152" s="13">
        <v>2086505011.5692301</v>
      </c>
      <c r="L152" s="13">
        <v>1159471031.3448999</v>
      </c>
    </row>
    <row r="153" spans="2:12" s="1" customFormat="1" ht="16.5" customHeight="1" x14ac:dyDescent="0.2">
      <c r="B153" s="57">
        <v>44805</v>
      </c>
      <c r="C153" s="58">
        <v>49126</v>
      </c>
      <c r="D153" s="13">
        <v>142</v>
      </c>
      <c r="E153" s="59">
        <v>4321</v>
      </c>
      <c r="F153" s="261"/>
      <c r="G153" s="261"/>
      <c r="H153" s="232">
        <v>3701078346.3007898</v>
      </c>
      <c r="I153" s="232"/>
      <c r="J153" s="13">
        <v>2921253131.9015198</v>
      </c>
      <c r="K153" s="13">
        <v>2048424721.1377001</v>
      </c>
      <c r="L153" s="13">
        <v>1133643656.58622</v>
      </c>
    </row>
    <row r="154" spans="2:12" s="1" customFormat="1" ht="16.5" customHeight="1" x14ac:dyDescent="0.2">
      <c r="B154" s="57">
        <v>44805</v>
      </c>
      <c r="C154" s="58">
        <v>49157</v>
      </c>
      <c r="D154" s="13">
        <v>143</v>
      </c>
      <c r="E154" s="59">
        <v>4352</v>
      </c>
      <c r="F154" s="261"/>
      <c r="G154" s="261"/>
      <c r="H154" s="232">
        <v>3647946943.41326</v>
      </c>
      <c r="I154" s="232"/>
      <c r="J154" s="13">
        <v>2874433096.4653802</v>
      </c>
      <c r="K154" s="13">
        <v>2010467768.78807</v>
      </c>
      <c r="L154" s="13">
        <v>1107924811.7093599</v>
      </c>
    </row>
    <row r="155" spans="2:12" s="1" customFormat="1" ht="16.5" customHeight="1" x14ac:dyDescent="0.2">
      <c r="B155" s="57">
        <v>44805</v>
      </c>
      <c r="C155" s="58">
        <v>49188</v>
      </c>
      <c r="D155" s="13">
        <v>144</v>
      </c>
      <c r="E155" s="59">
        <v>4383</v>
      </c>
      <c r="F155" s="261"/>
      <c r="G155" s="261"/>
      <c r="H155" s="232">
        <v>3595487655.9089198</v>
      </c>
      <c r="I155" s="232"/>
      <c r="J155" s="13">
        <v>2828292179.2585502</v>
      </c>
      <c r="K155" s="13">
        <v>1973164420.48895</v>
      </c>
      <c r="L155" s="13">
        <v>1082762157.4012001</v>
      </c>
    </row>
    <row r="156" spans="2:12" s="1" customFormat="1" ht="16.5" customHeight="1" x14ac:dyDescent="0.2">
      <c r="B156" s="57">
        <v>44805</v>
      </c>
      <c r="C156" s="58">
        <v>49218</v>
      </c>
      <c r="D156" s="13">
        <v>145</v>
      </c>
      <c r="E156" s="59">
        <v>4413</v>
      </c>
      <c r="F156" s="261"/>
      <c r="G156" s="261"/>
      <c r="H156" s="232">
        <v>3543714963.3622098</v>
      </c>
      <c r="I156" s="232"/>
      <c r="J156" s="13">
        <v>2782991073.5104098</v>
      </c>
      <c r="K156" s="13">
        <v>1936781302.4393101</v>
      </c>
      <c r="L156" s="13">
        <v>1058440526.66531</v>
      </c>
    </row>
    <row r="157" spans="2:12" s="1" customFormat="1" ht="16.5" customHeight="1" x14ac:dyDescent="0.2">
      <c r="B157" s="57">
        <v>44805</v>
      </c>
      <c r="C157" s="58">
        <v>49249</v>
      </c>
      <c r="D157" s="13">
        <v>146</v>
      </c>
      <c r="E157" s="59">
        <v>4444</v>
      </c>
      <c r="F157" s="261"/>
      <c r="G157" s="261"/>
      <c r="H157" s="232">
        <v>3492192627.1960802</v>
      </c>
      <c r="I157" s="232"/>
      <c r="J157" s="13">
        <v>2737877426.6522899</v>
      </c>
      <c r="K157" s="13">
        <v>1900539343.4492099</v>
      </c>
      <c r="L157" s="13">
        <v>1034235308.62549</v>
      </c>
    </row>
    <row r="158" spans="2:12" s="1" customFormat="1" ht="16.5" customHeight="1" x14ac:dyDescent="0.2">
      <c r="B158" s="57">
        <v>44805</v>
      </c>
      <c r="C158" s="58">
        <v>49279</v>
      </c>
      <c r="D158" s="13">
        <v>147</v>
      </c>
      <c r="E158" s="59">
        <v>4474</v>
      </c>
      <c r="F158" s="261"/>
      <c r="G158" s="261"/>
      <c r="H158" s="232">
        <v>3441490544.2548499</v>
      </c>
      <c r="I158" s="232"/>
      <c r="J158" s="13">
        <v>2693698292.54847</v>
      </c>
      <c r="K158" s="13">
        <v>1865269468.83216</v>
      </c>
      <c r="L158" s="13">
        <v>1010881296.18381</v>
      </c>
    </row>
    <row r="159" spans="2:12" s="1" customFormat="1" ht="16.5" customHeight="1" x14ac:dyDescent="0.2">
      <c r="B159" s="57">
        <v>44805</v>
      </c>
      <c r="C159" s="58">
        <v>49310</v>
      </c>
      <c r="D159" s="13">
        <v>148</v>
      </c>
      <c r="E159" s="59">
        <v>4505</v>
      </c>
      <c r="F159" s="261"/>
      <c r="G159" s="261"/>
      <c r="H159" s="232">
        <v>3390845331.52667</v>
      </c>
      <c r="I159" s="232"/>
      <c r="J159" s="13">
        <v>2649556164.1178098</v>
      </c>
      <c r="K159" s="13">
        <v>1830036928.41275</v>
      </c>
      <c r="L159" s="13">
        <v>987586290.45093799</v>
      </c>
    </row>
    <row r="160" spans="2:12" s="1" customFormat="1" ht="16.5" customHeight="1" x14ac:dyDescent="0.2">
      <c r="B160" s="57">
        <v>44805</v>
      </c>
      <c r="C160" s="58">
        <v>49341</v>
      </c>
      <c r="D160" s="13">
        <v>149</v>
      </c>
      <c r="E160" s="59">
        <v>4536</v>
      </c>
      <c r="F160" s="261"/>
      <c r="G160" s="261"/>
      <c r="H160" s="232">
        <v>3341513816.20538</v>
      </c>
      <c r="I160" s="232"/>
      <c r="J160" s="13">
        <v>2606580786.05691</v>
      </c>
      <c r="K160" s="13">
        <v>1795775350.74575</v>
      </c>
      <c r="L160" s="13">
        <v>964992248.09036005</v>
      </c>
    </row>
    <row r="161" spans="2:12" s="1" customFormat="1" ht="16.5" customHeight="1" x14ac:dyDescent="0.2">
      <c r="B161" s="57">
        <v>44805</v>
      </c>
      <c r="C161" s="58">
        <v>49369</v>
      </c>
      <c r="D161" s="13">
        <v>150</v>
      </c>
      <c r="E161" s="59">
        <v>4564</v>
      </c>
      <c r="F161" s="261"/>
      <c r="G161" s="261"/>
      <c r="H161" s="232">
        <v>3292553192.0596399</v>
      </c>
      <c r="I161" s="232"/>
      <c r="J161" s="13">
        <v>2564453633.9786501</v>
      </c>
      <c r="K161" s="13">
        <v>1762693422.25927</v>
      </c>
      <c r="L161" s="13">
        <v>943590617.10601401</v>
      </c>
    </row>
    <row r="162" spans="2:12" s="1" customFormat="1" ht="16.5" customHeight="1" x14ac:dyDescent="0.2">
      <c r="B162" s="57">
        <v>44805</v>
      </c>
      <c r="C162" s="58">
        <v>49400</v>
      </c>
      <c r="D162" s="13">
        <v>151</v>
      </c>
      <c r="E162" s="59">
        <v>4595</v>
      </c>
      <c r="F162" s="261"/>
      <c r="G162" s="261"/>
      <c r="H162" s="232">
        <v>3244085673.33673</v>
      </c>
      <c r="I162" s="232"/>
      <c r="J162" s="13">
        <v>2522418514.9506998</v>
      </c>
      <c r="K162" s="13">
        <v>1729390906.345</v>
      </c>
      <c r="L162" s="13">
        <v>921842274.37838304</v>
      </c>
    </row>
    <row r="163" spans="2:12" s="1" customFormat="1" ht="16.5" customHeight="1" x14ac:dyDescent="0.2">
      <c r="B163" s="57">
        <v>44805</v>
      </c>
      <c r="C163" s="58">
        <v>49430</v>
      </c>
      <c r="D163" s="13">
        <v>152</v>
      </c>
      <c r="E163" s="59">
        <v>4625</v>
      </c>
      <c r="F163" s="261"/>
      <c r="G163" s="261"/>
      <c r="H163" s="232">
        <v>3195965618.94807</v>
      </c>
      <c r="I163" s="232"/>
      <c r="J163" s="13">
        <v>2480924166.6849599</v>
      </c>
      <c r="K163" s="13">
        <v>1696755565.33217</v>
      </c>
      <c r="L163" s="13">
        <v>900738684.83397102</v>
      </c>
    </row>
    <row r="164" spans="2:12" s="1" customFormat="1" ht="16.5" customHeight="1" x14ac:dyDescent="0.2">
      <c r="B164" s="57">
        <v>44805</v>
      </c>
      <c r="C164" s="58">
        <v>49461</v>
      </c>
      <c r="D164" s="13">
        <v>153</v>
      </c>
      <c r="E164" s="59">
        <v>4656</v>
      </c>
      <c r="F164" s="261"/>
      <c r="G164" s="261"/>
      <c r="H164" s="232">
        <v>3148067911.1187501</v>
      </c>
      <c r="I164" s="232"/>
      <c r="J164" s="13">
        <v>2439597965.3695998</v>
      </c>
      <c r="K164" s="13">
        <v>1664248400.1031001</v>
      </c>
      <c r="L164" s="13">
        <v>879739922.24703896</v>
      </c>
    </row>
    <row r="165" spans="2:12" s="1" customFormat="1" ht="16.5" customHeight="1" x14ac:dyDescent="0.2">
      <c r="B165" s="57">
        <v>44805</v>
      </c>
      <c r="C165" s="58">
        <v>49491</v>
      </c>
      <c r="D165" s="13">
        <v>154</v>
      </c>
      <c r="E165" s="59">
        <v>4686</v>
      </c>
      <c r="F165" s="261"/>
      <c r="G165" s="261"/>
      <c r="H165" s="232">
        <v>3100343657.2589998</v>
      </c>
      <c r="I165" s="232"/>
      <c r="J165" s="13">
        <v>2398670346.2038798</v>
      </c>
      <c r="K165" s="13">
        <v>1632300896.31389</v>
      </c>
      <c r="L165" s="13">
        <v>859315122.998716</v>
      </c>
    </row>
    <row r="166" spans="2:12" s="1" customFormat="1" ht="16.5" customHeight="1" x14ac:dyDescent="0.2">
      <c r="B166" s="57">
        <v>44805</v>
      </c>
      <c r="C166" s="58">
        <v>49522</v>
      </c>
      <c r="D166" s="13">
        <v>155</v>
      </c>
      <c r="E166" s="59">
        <v>4717</v>
      </c>
      <c r="F166" s="261"/>
      <c r="G166" s="261"/>
      <c r="H166" s="232">
        <v>3053173120.3568001</v>
      </c>
      <c r="I166" s="232"/>
      <c r="J166" s="13">
        <v>2358169074.5383101</v>
      </c>
      <c r="K166" s="13">
        <v>1600658500.9874401</v>
      </c>
      <c r="L166" s="13">
        <v>839088059.36070597</v>
      </c>
    </row>
    <row r="167" spans="2:12" s="1" customFormat="1" ht="16.5" customHeight="1" x14ac:dyDescent="0.2">
      <c r="B167" s="57">
        <v>44805</v>
      </c>
      <c r="C167" s="58">
        <v>49553</v>
      </c>
      <c r="D167" s="13">
        <v>156</v>
      </c>
      <c r="E167" s="59">
        <v>4748</v>
      </c>
      <c r="F167" s="261"/>
      <c r="G167" s="261"/>
      <c r="H167" s="232">
        <v>3005952172.6903501</v>
      </c>
      <c r="I167" s="232"/>
      <c r="J167" s="13">
        <v>2317759419.4495702</v>
      </c>
      <c r="K167" s="13">
        <v>1569228522.9444799</v>
      </c>
      <c r="L167" s="13">
        <v>819127805.55928504</v>
      </c>
    </row>
    <row r="168" spans="2:12" s="1" customFormat="1" ht="16.5" customHeight="1" x14ac:dyDescent="0.2">
      <c r="B168" s="57">
        <v>44805</v>
      </c>
      <c r="C168" s="58">
        <v>49583</v>
      </c>
      <c r="D168" s="13">
        <v>157</v>
      </c>
      <c r="E168" s="59">
        <v>4778</v>
      </c>
      <c r="F168" s="261"/>
      <c r="G168" s="261"/>
      <c r="H168" s="232">
        <v>2959095846.21245</v>
      </c>
      <c r="I168" s="232"/>
      <c r="J168" s="13">
        <v>2277885453.18679</v>
      </c>
      <c r="K168" s="13">
        <v>1538436188.30603</v>
      </c>
      <c r="L168" s="13">
        <v>799762516.48682702</v>
      </c>
    </row>
    <row r="169" spans="2:12" s="1" customFormat="1" ht="16.5" customHeight="1" x14ac:dyDescent="0.2">
      <c r="B169" s="57">
        <v>44805</v>
      </c>
      <c r="C169" s="58">
        <v>49614</v>
      </c>
      <c r="D169" s="13">
        <v>158</v>
      </c>
      <c r="E169" s="59">
        <v>4809</v>
      </c>
      <c r="F169" s="261"/>
      <c r="G169" s="261"/>
      <c r="H169" s="232">
        <v>2912004965.3154702</v>
      </c>
      <c r="I169" s="232"/>
      <c r="J169" s="13">
        <v>2237833335.8769102</v>
      </c>
      <c r="K169" s="13">
        <v>1507542060.8436301</v>
      </c>
      <c r="L169" s="13">
        <v>780382669.14218795</v>
      </c>
    </row>
    <row r="170" spans="2:12" s="1" customFormat="1" ht="16.5" customHeight="1" x14ac:dyDescent="0.2">
      <c r="B170" s="57">
        <v>44805</v>
      </c>
      <c r="C170" s="58">
        <v>49644</v>
      </c>
      <c r="D170" s="13">
        <v>159</v>
      </c>
      <c r="E170" s="59">
        <v>4839</v>
      </c>
      <c r="F170" s="261"/>
      <c r="G170" s="261"/>
      <c r="H170" s="232">
        <v>2866003725.9102702</v>
      </c>
      <c r="I170" s="232"/>
      <c r="J170" s="13">
        <v>2198866885.2908001</v>
      </c>
      <c r="K170" s="13">
        <v>1477646008.8552101</v>
      </c>
      <c r="L170" s="13">
        <v>761771405.49437797</v>
      </c>
    </row>
    <row r="171" spans="2:12" s="1" customFormat="1" ht="16.5" customHeight="1" x14ac:dyDescent="0.2">
      <c r="B171" s="57">
        <v>44805</v>
      </c>
      <c r="C171" s="58">
        <v>49675</v>
      </c>
      <c r="D171" s="13">
        <v>160</v>
      </c>
      <c r="E171" s="59">
        <v>4870</v>
      </c>
      <c r="F171" s="261"/>
      <c r="G171" s="261"/>
      <c r="H171" s="232">
        <v>2819945899.11093</v>
      </c>
      <c r="I171" s="232"/>
      <c r="J171" s="13">
        <v>2159860707.1473999</v>
      </c>
      <c r="K171" s="13">
        <v>1447742430.10005</v>
      </c>
      <c r="L171" s="13">
        <v>743193981.21560597</v>
      </c>
    </row>
    <row r="172" spans="2:12" s="1" customFormat="1" ht="16.5" customHeight="1" x14ac:dyDescent="0.2">
      <c r="B172" s="57">
        <v>44805</v>
      </c>
      <c r="C172" s="58">
        <v>49706</v>
      </c>
      <c r="D172" s="13">
        <v>161</v>
      </c>
      <c r="E172" s="59">
        <v>4901</v>
      </c>
      <c r="F172" s="261"/>
      <c r="G172" s="261"/>
      <c r="H172" s="232">
        <v>2774635854.1774902</v>
      </c>
      <c r="I172" s="232"/>
      <c r="J172" s="13">
        <v>2121552290.0510001</v>
      </c>
      <c r="K172" s="13">
        <v>1418447911.8117499</v>
      </c>
      <c r="L172" s="13">
        <v>725071596.88568401</v>
      </c>
    </row>
    <row r="173" spans="2:12" s="1" customFormat="1" ht="16.5" customHeight="1" x14ac:dyDescent="0.2">
      <c r="B173" s="57">
        <v>44805</v>
      </c>
      <c r="C173" s="58">
        <v>49735</v>
      </c>
      <c r="D173" s="13">
        <v>162</v>
      </c>
      <c r="E173" s="59">
        <v>4930</v>
      </c>
      <c r="F173" s="261"/>
      <c r="G173" s="261"/>
      <c r="H173" s="232">
        <v>2728718458.4541602</v>
      </c>
      <c r="I173" s="232"/>
      <c r="J173" s="13">
        <v>2083132126.3756599</v>
      </c>
      <c r="K173" s="13">
        <v>1389446760.0557001</v>
      </c>
      <c r="L173" s="13">
        <v>707432419.56296301</v>
      </c>
    </row>
    <row r="174" spans="2:12" s="1" customFormat="1" ht="16.5" customHeight="1" x14ac:dyDescent="0.2">
      <c r="B174" s="57">
        <v>44805</v>
      </c>
      <c r="C174" s="58">
        <v>49766</v>
      </c>
      <c r="D174" s="13">
        <v>163</v>
      </c>
      <c r="E174" s="59">
        <v>4961</v>
      </c>
      <c r="F174" s="261"/>
      <c r="G174" s="261"/>
      <c r="H174" s="232">
        <v>2683504800.0055099</v>
      </c>
      <c r="I174" s="232"/>
      <c r="J174" s="13">
        <v>2045140944.45508</v>
      </c>
      <c r="K174" s="13">
        <v>1360637480.8663399</v>
      </c>
      <c r="L174" s="13">
        <v>689830032.05949795</v>
      </c>
    </row>
    <row r="175" spans="2:12" s="1" customFormat="1" ht="16.5" customHeight="1" x14ac:dyDescent="0.2">
      <c r="B175" s="57">
        <v>44805</v>
      </c>
      <c r="C175" s="58">
        <v>49796</v>
      </c>
      <c r="D175" s="13">
        <v>164</v>
      </c>
      <c r="E175" s="59">
        <v>4991</v>
      </c>
      <c r="F175" s="261"/>
      <c r="G175" s="261"/>
      <c r="H175" s="232">
        <v>2637724763.9333401</v>
      </c>
      <c r="I175" s="232"/>
      <c r="J175" s="13">
        <v>2006951623.3149099</v>
      </c>
      <c r="K175" s="13">
        <v>1331943669.33793</v>
      </c>
      <c r="L175" s="13">
        <v>672514432.58455598</v>
      </c>
    </row>
    <row r="176" spans="2:12" s="1" customFormat="1" ht="16.5" customHeight="1" x14ac:dyDescent="0.2">
      <c r="B176" s="57">
        <v>44805</v>
      </c>
      <c r="C176" s="58">
        <v>49827</v>
      </c>
      <c r="D176" s="13">
        <v>165</v>
      </c>
      <c r="E176" s="59">
        <v>5022</v>
      </c>
      <c r="F176" s="261"/>
      <c r="G176" s="261"/>
      <c r="H176" s="232">
        <v>2592726399.0945001</v>
      </c>
      <c r="I176" s="232"/>
      <c r="J176" s="13">
        <v>1969368087.74248</v>
      </c>
      <c r="K176" s="13">
        <v>1303676817.9547601</v>
      </c>
      <c r="L176" s="13">
        <v>655454143.93650806</v>
      </c>
    </row>
    <row r="177" spans="2:12" s="1" customFormat="1" ht="16.5" customHeight="1" x14ac:dyDescent="0.2">
      <c r="B177" s="57">
        <v>44805</v>
      </c>
      <c r="C177" s="58">
        <v>49857</v>
      </c>
      <c r="D177" s="13">
        <v>166</v>
      </c>
      <c r="E177" s="59">
        <v>5052</v>
      </c>
      <c r="F177" s="261"/>
      <c r="G177" s="261"/>
      <c r="H177" s="232">
        <v>2548581930.3569698</v>
      </c>
      <c r="I177" s="232"/>
      <c r="J177" s="13">
        <v>1932659591.80656</v>
      </c>
      <c r="K177" s="13">
        <v>1276227741.0543699</v>
      </c>
      <c r="L177" s="13">
        <v>639023213.07682395</v>
      </c>
    </row>
    <row r="178" spans="2:12" s="1" customFormat="1" ht="16.5" customHeight="1" x14ac:dyDescent="0.2">
      <c r="B178" s="57">
        <v>44805</v>
      </c>
      <c r="C178" s="58">
        <v>49888</v>
      </c>
      <c r="D178" s="13">
        <v>167</v>
      </c>
      <c r="E178" s="59">
        <v>5083</v>
      </c>
      <c r="F178" s="261"/>
      <c r="G178" s="261"/>
      <c r="H178" s="232">
        <v>2505308311.9149098</v>
      </c>
      <c r="I178" s="232"/>
      <c r="J178" s="13">
        <v>1896621743.78793</v>
      </c>
      <c r="K178" s="13">
        <v>1249245035.2694399</v>
      </c>
      <c r="L178" s="13">
        <v>622863247.47661495</v>
      </c>
    </row>
    <row r="179" spans="2:12" s="1" customFormat="1" ht="16.5" customHeight="1" x14ac:dyDescent="0.2">
      <c r="B179" s="57">
        <v>44805</v>
      </c>
      <c r="C179" s="58">
        <v>49919</v>
      </c>
      <c r="D179" s="13">
        <v>168</v>
      </c>
      <c r="E179" s="59">
        <v>5114</v>
      </c>
      <c r="F179" s="261"/>
      <c r="G179" s="261"/>
      <c r="H179" s="232">
        <v>2461916084.5320101</v>
      </c>
      <c r="I179" s="232"/>
      <c r="J179" s="13">
        <v>1860610942.2978599</v>
      </c>
      <c r="K179" s="13">
        <v>1222409089.51493</v>
      </c>
      <c r="L179" s="13">
        <v>606901573.83234894</v>
      </c>
    </row>
    <row r="180" spans="2:12" s="1" customFormat="1" ht="16.5" customHeight="1" x14ac:dyDescent="0.2">
      <c r="B180" s="57">
        <v>44805</v>
      </c>
      <c r="C180" s="58">
        <v>49949</v>
      </c>
      <c r="D180" s="13">
        <v>169</v>
      </c>
      <c r="E180" s="59">
        <v>5144</v>
      </c>
      <c r="F180" s="261"/>
      <c r="G180" s="261"/>
      <c r="H180" s="232">
        <v>2418967928.1378102</v>
      </c>
      <c r="I180" s="232"/>
      <c r="J180" s="13">
        <v>1825151819.3461599</v>
      </c>
      <c r="K180" s="13">
        <v>1196161342.52806</v>
      </c>
      <c r="L180" s="13">
        <v>591435705.09250903</v>
      </c>
    </row>
    <row r="181" spans="2:12" s="1" customFormat="1" ht="16.5" customHeight="1" x14ac:dyDescent="0.2">
      <c r="B181" s="57">
        <v>44805</v>
      </c>
      <c r="C181" s="58">
        <v>49980</v>
      </c>
      <c r="D181" s="13">
        <v>170</v>
      </c>
      <c r="E181" s="59">
        <v>5175</v>
      </c>
      <c r="F181" s="261"/>
      <c r="G181" s="261"/>
      <c r="H181" s="232">
        <v>2376724552.36379</v>
      </c>
      <c r="I181" s="232"/>
      <c r="J181" s="13">
        <v>1790236951.7344999</v>
      </c>
      <c r="K181" s="13">
        <v>1170295074.06545</v>
      </c>
      <c r="L181" s="13">
        <v>576195381.98014402</v>
      </c>
    </row>
    <row r="182" spans="2:12" s="1" customFormat="1" ht="16.5" customHeight="1" x14ac:dyDescent="0.2">
      <c r="B182" s="57">
        <v>44805</v>
      </c>
      <c r="C182" s="58">
        <v>50010</v>
      </c>
      <c r="D182" s="13">
        <v>171</v>
      </c>
      <c r="E182" s="59">
        <v>5205</v>
      </c>
      <c r="F182" s="261"/>
      <c r="G182" s="261"/>
      <c r="H182" s="232">
        <v>2334687595.7971301</v>
      </c>
      <c r="I182" s="232"/>
      <c r="J182" s="13">
        <v>1755686625.20891</v>
      </c>
      <c r="K182" s="13">
        <v>1144884374.2209899</v>
      </c>
      <c r="L182" s="13">
        <v>561373758.56674302</v>
      </c>
    </row>
    <row r="183" spans="2:12" s="1" customFormat="1" ht="16.5" customHeight="1" x14ac:dyDescent="0.2">
      <c r="B183" s="57">
        <v>44805</v>
      </c>
      <c r="C183" s="58">
        <v>50041</v>
      </c>
      <c r="D183" s="13">
        <v>172</v>
      </c>
      <c r="E183" s="59">
        <v>5236</v>
      </c>
      <c r="F183" s="261"/>
      <c r="G183" s="261"/>
      <c r="H183" s="232">
        <v>2293431479.1300201</v>
      </c>
      <c r="I183" s="232"/>
      <c r="J183" s="13">
        <v>1721736843.6523199</v>
      </c>
      <c r="K183" s="13">
        <v>1119890326.51489</v>
      </c>
      <c r="L183" s="13">
        <v>546792554.77190197</v>
      </c>
    </row>
    <row r="184" spans="2:12" s="1" customFormat="1" ht="16.5" customHeight="1" x14ac:dyDescent="0.2">
      <c r="B184" s="57">
        <v>44805</v>
      </c>
      <c r="C184" s="58">
        <v>50072</v>
      </c>
      <c r="D184" s="13">
        <v>173</v>
      </c>
      <c r="E184" s="59">
        <v>5267</v>
      </c>
      <c r="F184" s="261"/>
      <c r="G184" s="261"/>
      <c r="H184" s="232">
        <v>2252577322.2027798</v>
      </c>
      <c r="I184" s="232"/>
      <c r="J184" s="13">
        <v>1688198423.7568901</v>
      </c>
      <c r="K184" s="13">
        <v>1095282890.3426001</v>
      </c>
      <c r="L184" s="13">
        <v>532512764.37444401</v>
      </c>
    </row>
    <row r="185" spans="2:12" s="1" customFormat="1" ht="16.5" customHeight="1" x14ac:dyDescent="0.2">
      <c r="B185" s="57">
        <v>44805</v>
      </c>
      <c r="C185" s="58">
        <v>50100</v>
      </c>
      <c r="D185" s="13">
        <v>174</v>
      </c>
      <c r="E185" s="59">
        <v>5295</v>
      </c>
      <c r="F185" s="261"/>
      <c r="G185" s="261"/>
      <c r="H185" s="232">
        <v>2211778927.6600199</v>
      </c>
      <c r="I185" s="232"/>
      <c r="J185" s="13">
        <v>1655082405.8605399</v>
      </c>
      <c r="K185" s="13">
        <v>1071330702.46874</v>
      </c>
      <c r="L185" s="13">
        <v>518874444.26067197</v>
      </c>
    </row>
    <row r="186" spans="2:12" s="1" customFormat="1" ht="16.5" customHeight="1" x14ac:dyDescent="0.2">
      <c r="B186" s="57">
        <v>44805</v>
      </c>
      <c r="C186" s="58">
        <v>50131</v>
      </c>
      <c r="D186" s="13">
        <v>175</v>
      </c>
      <c r="E186" s="59">
        <v>5326</v>
      </c>
      <c r="F186" s="261"/>
      <c r="G186" s="261"/>
      <c r="H186" s="232">
        <v>2171332538.3712101</v>
      </c>
      <c r="I186" s="232"/>
      <c r="J186" s="13">
        <v>1622060413.6244199</v>
      </c>
      <c r="K186" s="13">
        <v>1047285396.16971</v>
      </c>
      <c r="L186" s="13">
        <v>505080262.10675502</v>
      </c>
    </row>
    <row r="187" spans="2:12" s="1" customFormat="1" ht="16.5" customHeight="1" x14ac:dyDescent="0.2">
      <c r="B187" s="57">
        <v>44805</v>
      </c>
      <c r="C187" s="58">
        <v>50161</v>
      </c>
      <c r="D187" s="13">
        <v>176</v>
      </c>
      <c r="E187" s="59">
        <v>5356</v>
      </c>
      <c r="F187" s="261"/>
      <c r="G187" s="261"/>
      <c r="H187" s="232">
        <v>2131393177.13095</v>
      </c>
      <c r="I187" s="232"/>
      <c r="J187" s="13">
        <v>1589610843.1479499</v>
      </c>
      <c r="K187" s="13">
        <v>1023808205.48471</v>
      </c>
      <c r="L187" s="13">
        <v>491733774.93286699</v>
      </c>
    </row>
    <row r="188" spans="2:12" s="1" customFormat="1" ht="16.5" customHeight="1" x14ac:dyDescent="0.2">
      <c r="B188" s="57">
        <v>44805</v>
      </c>
      <c r="C188" s="58">
        <v>50192</v>
      </c>
      <c r="D188" s="13">
        <v>177</v>
      </c>
      <c r="E188" s="59">
        <v>5387</v>
      </c>
      <c r="F188" s="261"/>
      <c r="G188" s="261"/>
      <c r="H188" s="232">
        <v>2091504783.3067701</v>
      </c>
      <c r="I188" s="232"/>
      <c r="J188" s="13">
        <v>1557216104.7407701</v>
      </c>
      <c r="K188" s="13">
        <v>1000393287.0914201</v>
      </c>
      <c r="L188" s="13">
        <v>478452492.58307201</v>
      </c>
    </row>
    <row r="189" spans="2:12" s="1" customFormat="1" ht="16.5" customHeight="1" x14ac:dyDescent="0.2">
      <c r="B189" s="57">
        <v>44805</v>
      </c>
      <c r="C189" s="58">
        <v>50222</v>
      </c>
      <c r="D189" s="13">
        <v>178</v>
      </c>
      <c r="E189" s="59">
        <v>5417</v>
      </c>
      <c r="F189" s="261"/>
      <c r="G189" s="261"/>
      <c r="H189" s="232">
        <v>2052027635.4535301</v>
      </c>
      <c r="I189" s="232"/>
      <c r="J189" s="13">
        <v>1525315874.20117</v>
      </c>
      <c r="K189" s="13">
        <v>977488011.49078703</v>
      </c>
      <c r="L189" s="13">
        <v>465581350.49841303</v>
      </c>
    </row>
    <row r="190" spans="2:12" s="1" customFormat="1" ht="16.5" customHeight="1" x14ac:dyDescent="0.2">
      <c r="B190" s="57">
        <v>44805</v>
      </c>
      <c r="C190" s="58">
        <v>50253</v>
      </c>
      <c r="D190" s="13">
        <v>179</v>
      </c>
      <c r="E190" s="59">
        <v>5448</v>
      </c>
      <c r="F190" s="261"/>
      <c r="G190" s="261"/>
      <c r="H190" s="232">
        <v>2012237270.2391701</v>
      </c>
      <c r="I190" s="232"/>
      <c r="J190" s="13">
        <v>1493201963.9526501</v>
      </c>
      <c r="K190" s="13">
        <v>954474422.606354</v>
      </c>
      <c r="L190" s="13">
        <v>452694325.41721803</v>
      </c>
    </row>
    <row r="191" spans="2:12" s="1" customFormat="1" ht="16.5" customHeight="1" x14ac:dyDescent="0.2">
      <c r="B191" s="57">
        <v>44805</v>
      </c>
      <c r="C191" s="58">
        <v>50284</v>
      </c>
      <c r="D191" s="13">
        <v>180</v>
      </c>
      <c r="E191" s="59">
        <v>5479</v>
      </c>
      <c r="F191" s="261"/>
      <c r="G191" s="261"/>
      <c r="H191" s="232">
        <v>1973300463.9527099</v>
      </c>
      <c r="I191" s="232"/>
      <c r="J191" s="13">
        <v>1461824919.1709001</v>
      </c>
      <c r="K191" s="13">
        <v>932041384.27248597</v>
      </c>
      <c r="L191" s="13">
        <v>440182296.06710601</v>
      </c>
    </row>
    <row r="192" spans="2:12" s="1" customFormat="1" ht="16.5" customHeight="1" x14ac:dyDescent="0.2">
      <c r="B192" s="57">
        <v>44805</v>
      </c>
      <c r="C192" s="58">
        <v>50314</v>
      </c>
      <c r="D192" s="13">
        <v>181</v>
      </c>
      <c r="E192" s="59">
        <v>5509</v>
      </c>
      <c r="F192" s="261"/>
      <c r="G192" s="261"/>
      <c r="H192" s="232">
        <v>1934431735.5430801</v>
      </c>
      <c r="I192" s="232"/>
      <c r="J192" s="13">
        <v>1430678700.9104099</v>
      </c>
      <c r="K192" s="13">
        <v>909937816.30545199</v>
      </c>
      <c r="L192" s="13">
        <v>427981673.92492402</v>
      </c>
    </row>
    <row r="193" spans="2:12" s="1" customFormat="1" ht="16.5" customHeight="1" x14ac:dyDescent="0.2">
      <c r="B193" s="57">
        <v>44805</v>
      </c>
      <c r="C193" s="58">
        <v>50345</v>
      </c>
      <c r="D193" s="13">
        <v>182</v>
      </c>
      <c r="E193" s="59">
        <v>5540</v>
      </c>
      <c r="F193" s="261"/>
      <c r="G193" s="261"/>
      <c r="H193" s="232">
        <v>1895706122.4159601</v>
      </c>
      <c r="I193" s="232"/>
      <c r="J193" s="13">
        <v>1399659818.3466001</v>
      </c>
      <c r="K193" s="13">
        <v>887945254.45310903</v>
      </c>
      <c r="L193" s="13">
        <v>415868732.54223102</v>
      </c>
    </row>
    <row r="194" spans="2:12" s="1" customFormat="1" ht="16.5" customHeight="1" x14ac:dyDescent="0.2">
      <c r="B194" s="57">
        <v>44805</v>
      </c>
      <c r="C194" s="58">
        <v>50375</v>
      </c>
      <c r="D194" s="13">
        <v>183</v>
      </c>
      <c r="E194" s="59">
        <v>5570</v>
      </c>
      <c r="F194" s="261"/>
      <c r="G194" s="261"/>
      <c r="H194" s="232">
        <v>1857557142.82126</v>
      </c>
      <c r="I194" s="232"/>
      <c r="J194" s="13">
        <v>1369242041.1312001</v>
      </c>
      <c r="K194" s="13">
        <v>866510217.46781301</v>
      </c>
      <c r="L194" s="13">
        <v>404166068.47889799</v>
      </c>
    </row>
    <row r="195" spans="2:12" s="1" customFormat="1" ht="16.5" customHeight="1" x14ac:dyDescent="0.2">
      <c r="B195" s="57">
        <v>44805</v>
      </c>
      <c r="C195" s="58">
        <v>50406</v>
      </c>
      <c r="D195" s="13">
        <v>184</v>
      </c>
      <c r="E195" s="59">
        <v>5601</v>
      </c>
      <c r="F195" s="261"/>
      <c r="G195" s="261"/>
      <c r="H195" s="232">
        <v>1819082620.8041799</v>
      </c>
      <c r="I195" s="232"/>
      <c r="J195" s="13">
        <v>1338607476.7932701</v>
      </c>
      <c r="K195" s="13">
        <v>844969050.96132398</v>
      </c>
      <c r="L195" s="13">
        <v>392449322.27369899</v>
      </c>
    </row>
    <row r="196" spans="2:12" s="1" customFormat="1" ht="16.5" customHeight="1" x14ac:dyDescent="0.2">
      <c r="B196" s="57">
        <v>44805</v>
      </c>
      <c r="C196" s="58">
        <v>50437</v>
      </c>
      <c r="D196" s="13">
        <v>185</v>
      </c>
      <c r="E196" s="59">
        <v>5632</v>
      </c>
      <c r="F196" s="261"/>
      <c r="G196" s="261"/>
      <c r="H196" s="232">
        <v>1781797585.8482399</v>
      </c>
      <c r="I196" s="232"/>
      <c r="J196" s="13">
        <v>1308946713.2792201</v>
      </c>
      <c r="K196" s="13">
        <v>824144976.09512496</v>
      </c>
      <c r="L196" s="13">
        <v>381156224.46728402</v>
      </c>
    </row>
    <row r="197" spans="2:12" s="1" customFormat="1" ht="16.5" customHeight="1" x14ac:dyDescent="0.2">
      <c r="B197" s="57">
        <v>44805</v>
      </c>
      <c r="C197" s="58">
        <v>50465</v>
      </c>
      <c r="D197" s="13">
        <v>186</v>
      </c>
      <c r="E197" s="59">
        <v>5660</v>
      </c>
      <c r="F197" s="261"/>
      <c r="G197" s="261"/>
      <c r="H197" s="232">
        <v>1744955027.2632999</v>
      </c>
      <c r="I197" s="232"/>
      <c r="J197" s="13">
        <v>1279917455.9219</v>
      </c>
      <c r="K197" s="13">
        <v>804016065.85691404</v>
      </c>
      <c r="L197" s="13">
        <v>370424018.64235401</v>
      </c>
    </row>
    <row r="198" spans="2:12" s="1" customFormat="1" ht="16.5" customHeight="1" x14ac:dyDescent="0.2">
      <c r="B198" s="57">
        <v>44805</v>
      </c>
      <c r="C198" s="58">
        <v>50496</v>
      </c>
      <c r="D198" s="13">
        <v>187</v>
      </c>
      <c r="E198" s="59">
        <v>5691</v>
      </c>
      <c r="F198" s="261"/>
      <c r="G198" s="261"/>
      <c r="H198" s="232">
        <v>1708530644.0792601</v>
      </c>
      <c r="I198" s="232"/>
      <c r="J198" s="13">
        <v>1251074797.67733</v>
      </c>
      <c r="K198" s="13">
        <v>783899041.02722299</v>
      </c>
      <c r="L198" s="13">
        <v>359626068.13065797</v>
      </c>
    </row>
    <row r="199" spans="2:12" s="1" customFormat="1" ht="16.5" customHeight="1" x14ac:dyDescent="0.2">
      <c r="B199" s="57">
        <v>44805</v>
      </c>
      <c r="C199" s="58">
        <v>50526</v>
      </c>
      <c r="D199" s="13">
        <v>188</v>
      </c>
      <c r="E199" s="59">
        <v>5721</v>
      </c>
      <c r="F199" s="261"/>
      <c r="G199" s="261"/>
      <c r="H199" s="232">
        <v>1672193486.7281899</v>
      </c>
      <c r="I199" s="232"/>
      <c r="J199" s="13">
        <v>1222456997.14991</v>
      </c>
      <c r="K199" s="13">
        <v>764082434.26078403</v>
      </c>
      <c r="L199" s="13">
        <v>349097975.91486901</v>
      </c>
    </row>
    <row r="200" spans="2:12" s="1" customFormat="1" ht="16.5" customHeight="1" x14ac:dyDescent="0.2">
      <c r="B200" s="57">
        <v>44805</v>
      </c>
      <c r="C200" s="58">
        <v>50557</v>
      </c>
      <c r="D200" s="13">
        <v>189</v>
      </c>
      <c r="E200" s="59">
        <v>5752</v>
      </c>
      <c r="F200" s="261"/>
      <c r="G200" s="261"/>
      <c r="H200" s="232">
        <v>1636007066.78089</v>
      </c>
      <c r="I200" s="232"/>
      <c r="J200" s="13">
        <v>1193974406.5060899</v>
      </c>
      <c r="K200" s="13">
        <v>744381781.50925803</v>
      </c>
      <c r="L200" s="13">
        <v>338656542.42328602</v>
      </c>
    </row>
    <row r="201" spans="2:12" s="1" customFormat="1" ht="16.5" customHeight="1" x14ac:dyDescent="0.2">
      <c r="B201" s="57">
        <v>44805</v>
      </c>
      <c r="C201" s="58">
        <v>50587</v>
      </c>
      <c r="D201" s="13">
        <v>190</v>
      </c>
      <c r="E201" s="59">
        <v>5782</v>
      </c>
      <c r="F201" s="261"/>
      <c r="G201" s="261"/>
      <c r="H201" s="232">
        <v>1600448146.9001801</v>
      </c>
      <c r="I201" s="232"/>
      <c r="J201" s="13">
        <v>1166105948.0360401</v>
      </c>
      <c r="K201" s="13">
        <v>725217867.95002306</v>
      </c>
      <c r="L201" s="13">
        <v>328585438.80160499</v>
      </c>
    </row>
    <row r="202" spans="2:12" s="1" customFormat="1" ht="16.5" customHeight="1" x14ac:dyDescent="0.2">
      <c r="B202" s="57">
        <v>44805</v>
      </c>
      <c r="C202" s="58">
        <v>50618</v>
      </c>
      <c r="D202" s="13">
        <v>191</v>
      </c>
      <c r="E202" s="59">
        <v>5813</v>
      </c>
      <c r="F202" s="261"/>
      <c r="G202" s="261"/>
      <c r="H202" s="232">
        <v>1565608104.1433001</v>
      </c>
      <c r="I202" s="232"/>
      <c r="J202" s="13">
        <v>1138786322.60198</v>
      </c>
      <c r="K202" s="13">
        <v>706426236.43549705</v>
      </c>
      <c r="L202" s="13">
        <v>318715553.73095697</v>
      </c>
    </row>
    <row r="203" spans="2:12" s="1" customFormat="1" ht="16.5" customHeight="1" x14ac:dyDescent="0.2">
      <c r="B203" s="57">
        <v>44805</v>
      </c>
      <c r="C203" s="58">
        <v>50649</v>
      </c>
      <c r="D203" s="13">
        <v>192</v>
      </c>
      <c r="E203" s="59">
        <v>5844</v>
      </c>
      <c r="F203" s="261"/>
      <c r="G203" s="261"/>
      <c r="H203" s="232">
        <v>1530768718.1776099</v>
      </c>
      <c r="I203" s="232"/>
      <c r="J203" s="13">
        <v>1111556491.80639</v>
      </c>
      <c r="K203" s="13">
        <v>687781057.13515496</v>
      </c>
      <c r="L203" s="13">
        <v>308989176.98416501</v>
      </c>
    </row>
    <row r="204" spans="2:12" s="1" customFormat="1" ht="16.5" customHeight="1" x14ac:dyDescent="0.2">
      <c r="B204" s="57">
        <v>44805</v>
      </c>
      <c r="C204" s="58">
        <v>50679</v>
      </c>
      <c r="D204" s="13">
        <v>193</v>
      </c>
      <c r="E204" s="59">
        <v>5874</v>
      </c>
      <c r="F204" s="261"/>
      <c r="G204" s="261"/>
      <c r="H204" s="232">
        <v>1496778028.5673001</v>
      </c>
      <c r="I204" s="232"/>
      <c r="J204" s="13">
        <v>1085090398.4243</v>
      </c>
      <c r="K204" s="13">
        <v>669752523.74163198</v>
      </c>
      <c r="L204" s="13">
        <v>299656359.845487</v>
      </c>
    </row>
    <row r="205" spans="2:12" s="1" customFormat="1" ht="16.5" customHeight="1" x14ac:dyDescent="0.2">
      <c r="B205" s="57">
        <v>44805</v>
      </c>
      <c r="C205" s="58">
        <v>50710</v>
      </c>
      <c r="D205" s="13">
        <v>194</v>
      </c>
      <c r="E205" s="59">
        <v>5905</v>
      </c>
      <c r="F205" s="261"/>
      <c r="G205" s="261"/>
      <c r="H205" s="232">
        <v>1463192268.15555</v>
      </c>
      <c r="I205" s="232"/>
      <c r="J205" s="13">
        <v>1058943277.67111</v>
      </c>
      <c r="K205" s="13">
        <v>651951409.82268798</v>
      </c>
      <c r="L205" s="13">
        <v>290456425.96566999</v>
      </c>
    </row>
    <row r="206" spans="2:12" s="1" customFormat="1" ht="16.5" customHeight="1" x14ac:dyDescent="0.2">
      <c r="B206" s="57">
        <v>44805</v>
      </c>
      <c r="C206" s="58">
        <v>50740</v>
      </c>
      <c r="D206" s="13">
        <v>195</v>
      </c>
      <c r="E206" s="59">
        <v>5935</v>
      </c>
      <c r="F206" s="261"/>
      <c r="G206" s="261"/>
      <c r="H206" s="232">
        <v>1429709002.14749</v>
      </c>
      <c r="I206" s="232"/>
      <c r="J206" s="13">
        <v>1033012346.6144201</v>
      </c>
      <c r="K206" s="13">
        <v>634421380.52897704</v>
      </c>
      <c r="L206" s="13">
        <v>281487850.30803001</v>
      </c>
    </row>
    <row r="207" spans="2:12" s="1" customFormat="1" ht="16.5" customHeight="1" x14ac:dyDescent="0.2">
      <c r="B207" s="57">
        <v>44805</v>
      </c>
      <c r="C207" s="58">
        <v>50771</v>
      </c>
      <c r="D207" s="13">
        <v>196</v>
      </c>
      <c r="E207" s="59">
        <v>5966</v>
      </c>
      <c r="F207" s="261"/>
      <c r="G207" s="261"/>
      <c r="H207" s="232">
        <v>1396346731.8903999</v>
      </c>
      <c r="I207" s="232"/>
      <c r="J207" s="13">
        <v>1007195814.85497</v>
      </c>
      <c r="K207" s="13">
        <v>616993095.08299005</v>
      </c>
      <c r="L207" s="13">
        <v>272595553.26465601</v>
      </c>
    </row>
    <row r="208" spans="2:12" s="1" customFormat="1" ht="16.5" customHeight="1" x14ac:dyDescent="0.2">
      <c r="B208" s="57">
        <v>44805</v>
      </c>
      <c r="C208" s="58">
        <v>50802</v>
      </c>
      <c r="D208" s="13">
        <v>197</v>
      </c>
      <c r="E208" s="59">
        <v>5997</v>
      </c>
      <c r="F208" s="261"/>
      <c r="G208" s="261"/>
      <c r="H208" s="232">
        <v>1363502298.5083399</v>
      </c>
      <c r="I208" s="232"/>
      <c r="J208" s="13">
        <v>981836771.22903204</v>
      </c>
      <c r="K208" s="13">
        <v>599928891.35419095</v>
      </c>
      <c r="L208" s="13">
        <v>263933708.53463799</v>
      </c>
    </row>
    <row r="209" spans="2:12" s="1" customFormat="1" ht="16.5" customHeight="1" x14ac:dyDescent="0.2">
      <c r="B209" s="57">
        <v>44805</v>
      </c>
      <c r="C209" s="58">
        <v>50830</v>
      </c>
      <c r="D209" s="13">
        <v>198</v>
      </c>
      <c r="E209" s="59">
        <v>6025</v>
      </c>
      <c r="F209" s="261"/>
      <c r="G209" s="261"/>
      <c r="H209" s="232">
        <v>1330883290.3082199</v>
      </c>
      <c r="I209" s="232"/>
      <c r="J209" s="13">
        <v>956880080.79876602</v>
      </c>
      <c r="K209" s="13">
        <v>583336450.00989199</v>
      </c>
      <c r="L209" s="13">
        <v>255652008.15083101</v>
      </c>
    </row>
    <row r="210" spans="2:12" s="1" customFormat="1" ht="16.5" customHeight="1" x14ac:dyDescent="0.2">
      <c r="B210" s="57">
        <v>44805</v>
      </c>
      <c r="C210" s="58">
        <v>50861</v>
      </c>
      <c r="D210" s="13">
        <v>199</v>
      </c>
      <c r="E210" s="59">
        <v>6056</v>
      </c>
      <c r="F210" s="261"/>
      <c r="G210" s="261"/>
      <c r="H210" s="232">
        <v>1298610321.6612999</v>
      </c>
      <c r="I210" s="232"/>
      <c r="J210" s="13">
        <v>932092838.38664997</v>
      </c>
      <c r="K210" s="13">
        <v>566780453.44167995</v>
      </c>
      <c r="L210" s="13">
        <v>247344112.86919001</v>
      </c>
    </row>
    <row r="211" spans="2:12" s="1" customFormat="1" ht="16.5" customHeight="1" x14ac:dyDescent="0.2">
      <c r="B211" s="57">
        <v>44805</v>
      </c>
      <c r="C211" s="58">
        <v>50891</v>
      </c>
      <c r="D211" s="13">
        <v>200</v>
      </c>
      <c r="E211" s="59">
        <v>6086</v>
      </c>
      <c r="F211" s="261"/>
      <c r="G211" s="261"/>
      <c r="H211" s="232">
        <v>1266104990.4359</v>
      </c>
      <c r="I211" s="232"/>
      <c r="J211" s="13">
        <v>907270106.64563096</v>
      </c>
      <c r="K211" s="13">
        <v>550328573.309304</v>
      </c>
      <c r="L211" s="13">
        <v>239179998.76939201</v>
      </c>
    </row>
    <row r="212" spans="2:12" s="1" customFormat="1" ht="16.5" customHeight="1" x14ac:dyDescent="0.2">
      <c r="B212" s="57">
        <v>44805</v>
      </c>
      <c r="C212" s="58">
        <v>50922</v>
      </c>
      <c r="D212" s="13">
        <v>201</v>
      </c>
      <c r="E212" s="59">
        <v>6117</v>
      </c>
      <c r="F212" s="261"/>
      <c r="G212" s="261"/>
      <c r="H212" s="232">
        <v>1234548470.97104</v>
      </c>
      <c r="I212" s="232"/>
      <c r="J212" s="13">
        <v>883156777.34720302</v>
      </c>
      <c r="K212" s="13">
        <v>534339598.04211199</v>
      </c>
      <c r="L212" s="13">
        <v>231247356.14739299</v>
      </c>
    </row>
    <row r="213" spans="2:12" s="1" customFormat="1" ht="16.5" customHeight="1" x14ac:dyDescent="0.2">
      <c r="B213" s="57">
        <v>44805</v>
      </c>
      <c r="C213" s="58">
        <v>50952</v>
      </c>
      <c r="D213" s="13">
        <v>202</v>
      </c>
      <c r="E213" s="59">
        <v>6147</v>
      </c>
      <c r="F213" s="261"/>
      <c r="G213" s="261"/>
      <c r="H213" s="232">
        <v>1202665820.3532701</v>
      </c>
      <c r="I213" s="232"/>
      <c r="J213" s="13">
        <v>858936758.75924599</v>
      </c>
      <c r="K213" s="13">
        <v>518406585.29614699</v>
      </c>
      <c r="L213" s="13">
        <v>223432327.655644</v>
      </c>
    </row>
    <row r="214" spans="2:12" s="1" customFormat="1" ht="16.5" customHeight="1" x14ac:dyDescent="0.2">
      <c r="B214" s="57">
        <v>44805</v>
      </c>
      <c r="C214" s="58">
        <v>50983</v>
      </c>
      <c r="D214" s="13">
        <v>203</v>
      </c>
      <c r="E214" s="59">
        <v>6178</v>
      </c>
      <c r="F214" s="261"/>
      <c r="G214" s="261"/>
      <c r="H214" s="232">
        <v>1171620869.5913</v>
      </c>
      <c r="I214" s="232"/>
      <c r="J214" s="13">
        <v>835345425.259354</v>
      </c>
      <c r="K214" s="13">
        <v>502885961.52284801</v>
      </c>
      <c r="L214" s="13">
        <v>215824941.49326199</v>
      </c>
    </row>
    <row r="215" spans="2:12" s="1" customFormat="1" ht="16.5" customHeight="1" x14ac:dyDescent="0.2">
      <c r="B215" s="57">
        <v>44805</v>
      </c>
      <c r="C215" s="58">
        <v>51014</v>
      </c>
      <c r="D215" s="13">
        <v>204</v>
      </c>
      <c r="E215" s="59">
        <v>6209</v>
      </c>
      <c r="F215" s="261"/>
      <c r="G215" s="261"/>
      <c r="H215" s="232">
        <v>1140496211.24898</v>
      </c>
      <c r="I215" s="232"/>
      <c r="J215" s="13">
        <v>811774912.44054306</v>
      </c>
      <c r="K215" s="13">
        <v>487453431.40335298</v>
      </c>
      <c r="L215" s="13">
        <v>208315637.10181099</v>
      </c>
    </row>
    <row r="216" spans="2:12" s="1" customFormat="1" ht="16.5" customHeight="1" x14ac:dyDescent="0.2">
      <c r="B216" s="57">
        <v>44805</v>
      </c>
      <c r="C216" s="58">
        <v>51044</v>
      </c>
      <c r="D216" s="13">
        <v>205</v>
      </c>
      <c r="E216" s="59">
        <v>6239</v>
      </c>
      <c r="F216" s="261"/>
      <c r="G216" s="261"/>
      <c r="H216" s="232">
        <v>1111064290.2708399</v>
      </c>
      <c r="I216" s="232"/>
      <c r="J216" s="13">
        <v>789527985.46628201</v>
      </c>
      <c r="K216" s="13">
        <v>472927754.78798199</v>
      </c>
      <c r="L216" s="13">
        <v>201279537.13345101</v>
      </c>
    </row>
    <row r="217" spans="2:12" s="1" customFormat="1" ht="16.5" customHeight="1" x14ac:dyDescent="0.2">
      <c r="B217" s="57">
        <v>44805</v>
      </c>
      <c r="C217" s="58">
        <v>51075</v>
      </c>
      <c r="D217" s="13">
        <v>206</v>
      </c>
      <c r="E217" s="59">
        <v>6270</v>
      </c>
      <c r="F217" s="261"/>
      <c r="G217" s="261"/>
      <c r="H217" s="232">
        <v>1082616493.8427999</v>
      </c>
      <c r="I217" s="232"/>
      <c r="J217" s="13">
        <v>768008023.86129999</v>
      </c>
      <c r="K217" s="13">
        <v>458867314.89809299</v>
      </c>
      <c r="L217" s="13">
        <v>194468187.45506299</v>
      </c>
    </row>
    <row r="218" spans="2:12" s="1" customFormat="1" ht="16.5" customHeight="1" x14ac:dyDescent="0.2">
      <c r="B218" s="57">
        <v>44805</v>
      </c>
      <c r="C218" s="58">
        <v>51105</v>
      </c>
      <c r="D218" s="13">
        <v>207</v>
      </c>
      <c r="E218" s="59">
        <v>6300</v>
      </c>
      <c r="F218" s="261"/>
      <c r="G218" s="261"/>
      <c r="H218" s="232">
        <v>1054796105.29522</v>
      </c>
      <c r="I218" s="232"/>
      <c r="J218" s="13">
        <v>747044024.03220701</v>
      </c>
      <c r="K218" s="13">
        <v>445243235.35396099</v>
      </c>
      <c r="L218" s="13">
        <v>187920801.332176</v>
      </c>
    </row>
    <row r="219" spans="2:12" s="1" customFormat="1" ht="16.5" customHeight="1" x14ac:dyDescent="0.2">
      <c r="B219" s="57">
        <v>44805</v>
      </c>
      <c r="C219" s="58">
        <v>51136</v>
      </c>
      <c r="D219" s="13">
        <v>208</v>
      </c>
      <c r="E219" s="59">
        <v>6331</v>
      </c>
      <c r="F219" s="261"/>
      <c r="G219" s="261"/>
      <c r="H219" s="232">
        <v>1028720520.00783</v>
      </c>
      <c r="I219" s="232"/>
      <c r="J219" s="13">
        <v>727340649.978392</v>
      </c>
      <c r="K219" s="13">
        <v>432397413.17741197</v>
      </c>
      <c r="L219" s="13">
        <v>181726069.096479</v>
      </c>
    </row>
    <row r="220" spans="2:12" s="1" customFormat="1" ht="16.5" customHeight="1" x14ac:dyDescent="0.2">
      <c r="B220" s="57">
        <v>44805</v>
      </c>
      <c r="C220" s="58">
        <v>51167</v>
      </c>
      <c r="D220" s="13">
        <v>209</v>
      </c>
      <c r="E220" s="59">
        <v>6362</v>
      </c>
      <c r="F220" s="261"/>
      <c r="G220" s="261"/>
      <c r="H220" s="232">
        <v>1003165844.27595</v>
      </c>
      <c r="I220" s="232"/>
      <c r="J220" s="13">
        <v>708069639.92433095</v>
      </c>
      <c r="K220" s="13">
        <v>419870433.12902099</v>
      </c>
      <c r="L220" s="13">
        <v>175713875.71271601</v>
      </c>
    </row>
    <row r="221" spans="2:12" s="1" customFormat="1" ht="16.5" customHeight="1" x14ac:dyDescent="0.2">
      <c r="B221" s="57">
        <v>44805</v>
      </c>
      <c r="C221" s="58">
        <v>51196</v>
      </c>
      <c r="D221" s="13">
        <v>210</v>
      </c>
      <c r="E221" s="59">
        <v>6391</v>
      </c>
      <c r="F221" s="261"/>
      <c r="G221" s="261"/>
      <c r="H221" s="232">
        <v>977939320.35526502</v>
      </c>
      <c r="I221" s="232"/>
      <c r="J221" s="13">
        <v>689168607.45005596</v>
      </c>
      <c r="K221" s="13">
        <v>407690177.35230601</v>
      </c>
      <c r="L221" s="13">
        <v>169940370.295165</v>
      </c>
    </row>
    <row r="222" spans="2:12" s="1" customFormat="1" ht="16.5" customHeight="1" x14ac:dyDescent="0.2">
      <c r="B222" s="57">
        <v>44805</v>
      </c>
      <c r="C222" s="58">
        <v>51227</v>
      </c>
      <c r="D222" s="13">
        <v>211</v>
      </c>
      <c r="E222" s="59">
        <v>6422</v>
      </c>
      <c r="F222" s="261"/>
      <c r="G222" s="261"/>
      <c r="H222" s="232">
        <v>953505335.98366594</v>
      </c>
      <c r="I222" s="232"/>
      <c r="J222" s="13">
        <v>670809933.40888596</v>
      </c>
      <c r="K222" s="13">
        <v>395820551.29006201</v>
      </c>
      <c r="L222" s="13">
        <v>164293836.524167</v>
      </c>
    </row>
    <row r="223" spans="2:12" s="1" customFormat="1" ht="16.5" customHeight="1" x14ac:dyDescent="0.2">
      <c r="B223" s="57">
        <v>44805</v>
      </c>
      <c r="C223" s="58">
        <v>51257</v>
      </c>
      <c r="D223" s="13">
        <v>212</v>
      </c>
      <c r="E223" s="59">
        <v>6452</v>
      </c>
      <c r="F223" s="261"/>
      <c r="G223" s="261"/>
      <c r="H223" s="232">
        <v>929479542.88603103</v>
      </c>
      <c r="I223" s="232"/>
      <c r="J223" s="13">
        <v>652833983.04148602</v>
      </c>
      <c r="K223" s="13">
        <v>384265482.69766003</v>
      </c>
      <c r="L223" s="13">
        <v>158843844.69665301</v>
      </c>
    </row>
    <row r="224" spans="2:12" s="1" customFormat="1" ht="16.5" customHeight="1" x14ac:dyDescent="0.2">
      <c r="B224" s="57">
        <v>44805</v>
      </c>
      <c r="C224" s="58">
        <v>51288</v>
      </c>
      <c r="D224" s="13">
        <v>213</v>
      </c>
      <c r="E224" s="59">
        <v>6483</v>
      </c>
      <c r="F224" s="261"/>
      <c r="G224" s="261"/>
      <c r="H224" s="232">
        <v>905832115.29564095</v>
      </c>
      <c r="I224" s="232"/>
      <c r="J224" s="13">
        <v>635145770.99068999</v>
      </c>
      <c r="K224" s="13">
        <v>372903212.913333</v>
      </c>
      <c r="L224" s="13">
        <v>153494125.93652001</v>
      </c>
    </row>
    <row r="225" spans="2:12" s="1" customFormat="1" ht="16.5" customHeight="1" x14ac:dyDescent="0.2">
      <c r="B225" s="57">
        <v>44805</v>
      </c>
      <c r="C225" s="58">
        <v>51318</v>
      </c>
      <c r="D225" s="13">
        <v>214</v>
      </c>
      <c r="E225" s="59">
        <v>6513</v>
      </c>
      <c r="F225" s="261"/>
      <c r="G225" s="261"/>
      <c r="H225" s="232">
        <v>882873522.10251701</v>
      </c>
      <c r="I225" s="232"/>
      <c r="J225" s="13">
        <v>618031697.01775801</v>
      </c>
      <c r="K225" s="13">
        <v>361962209.94793802</v>
      </c>
      <c r="L225" s="13">
        <v>148379857.43352699</v>
      </c>
    </row>
    <row r="226" spans="2:12" s="1" customFormat="1" ht="16.5" customHeight="1" x14ac:dyDescent="0.2">
      <c r="B226" s="57">
        <v>44805</v>
      </c>
      <c r="C226" s="58">
        <v>51349</v>
      </c>
      <c r="D226" s="13">
        <v>215</v>
      </c>
      <c r="E226" s="59">
        <v>6544</v>
      </c>
      <c r="F226" s="261"/>
      <c r="G226" s="261"/>
      <c r="H226" s="232">
        <v>860394157.47711205</v>
      </c>
      <c r="I226" s="232"/>
      <c r="J226" s="13">
        <v>601274088.698789</v>
      </c>
      <c r="K226" s="13">
        <v>351252208.39987397</v>
      </c>
      <c r="L226" s="13">
        <v>143379612.17780799</v>
      </c>
    </row>
    <row r="227" spans="2:12" s="1" customFormat="1" ht="16.5" customHeight="1" x14ac:dyDescent="0.2">
      <c r="B227" s="57">
        <v>44805</v>
      </c>
      <c r="C227" s="58">
        <v>51380</v>
      </c>
      <c r="D227" s="13">
        <v>216</v>
      </c>
      <c r="E227" s="59">
        <v>6575</v>
      </c>
      <c r="F227" s="261"/>
      <c r="G227" s="261"/>
      <c r="H227" s="232">
        <v>838084309.46318495</v>
      </c>
      <c r="I227" s="232"/>
      <c r="J227" s="13">
        <v>584689810.11900997</v>
      </c>
      <c r="K227" s="13">
        <v>340695339.42144501</v>
      </c>
      <c r="L227" s="13">
        <v>138481305.82648101</v>
      </c>
    </row>
    <row r="228" spans="2:12" s="1" customFormat="1" ht="16.5" customHeight="1" x14ac:dyDescent="0.2">
      <c r="B228" s="57">
        <v>44805</v>
      </c>
      <c r="C228" s="58">
        <v>51410</v>
      </c>
      <c r="D228" s="13">
        <v>217</v>
      </c>
      <c r="E228" s="59">
        <v>6605</v>
      </c>
      <c r="F228" s="261"/>
      <c r="G228" s="261"/>
      <c r="H228" s="232">
        <v>816378580.18406904</v>
      </c>
      <c r="I228" s="232"/>
      <c r="J228" s="13">
        <v>568611942.50647795</v>
      </c>
      <c r="K228" s="13">
        <v>330511375.63125998</v>
      </c>
      <c r="L228" s="13">
        <v>133791170.321713</v>
      </c>
    </row>
    <row r="229" spans="2:12" s="1" customFormat="1" ht="16.5" customHeight="1" x14ac:dyDescent="0.2">
      <c r="B229" s="57">
        <v>44805</v>
      </c>
      <c r="C229" s="58">
        <v>51441</v>
      </c>
      <c r="D229" s="13">
        <v>218</v>
      </c>
      <c r="E229" s="59">
        <v>6636</v>
      </c>
      <c r="F229" s="261"/>
      <c r="G229" s="261"/>
      <c r="H229" s="232">
        <v>795025441.113868</v>
      </c>
      <c r="I229" s="232"/>
      <c r="J229" s="13">
        <v>552800186.73423898</v>
      </c>
      <c r="K229" s="13">
        <v>320503450.02578503</v>
      </c>
      <c r="L229" s="13">
        <v>129190437.604423</v>
      </c>
    </row>
    <row r="230" spans="2:12" s="1" customFormat="1" ht="16.5" customHeight="1" x14ac:dyDescent="0.2">
      <c r="B230" s="57">
        <v>44805</v>
      </c>
      <c r="C230" s="58">
        <v>51471</v>
      </c>
      <c r="D230" s="13">
        <v>219</v>
      </c>
      <c r="E230" s="59">
        <v>6666</v>
      </c>
      <c r="F230" s="261"/>
      <c r="G230" s="261"/>
      <c r="H230" s="232">
        <v>774001340.90233803</v>
      </c>
      <c r="I230" s="232"/>
      <c r="J230" s="13">
        <v>537298252.45804298</v>
      </c>
      <c r="K230" s="13">
        <v>310748988.07532603</v>
      </c>
      <c r="L230" s="13">
        <v>124745091.82829601</v>
      </c>
    </row>
    <row r="231" spans="2:12" s="1" customFormat="1" ht="16.5" customHeight="1" x14ac:dyDescent="0.2">
      <c r="B231" s="57">
        <v>44805</v>
      </c>
      <c r="C231" s="58">
        <v>51502</v>
      </c>
      <c r="D231" s="13">
        <v>220</v>
      </c>
      <c r="E231" s="59">
        <v>6697</v>
      </c>
      <c r="F231" s="261"/>
      <c r="G231" s="261"/>
      <c r="H231" s="232">
        <v>753304923.15513301</v>
      </c>
      <c r="I231" s="232"/>
      <c r="J231" s="13">
        <v>522044229.71897</v>
      </c>
      <c r="K231" s="13">
        <v>301158889.93831402</v>
      </c>
      <c r="L231" s="13">
        <v>120383246.501192</v>
      </c>
    </row>
    <row r="232" spans="2:12" s="1" customFormat="1" ht="16.5" customHeight="1" x14ac:dyDescent="0.2">
      <c r="B232" s="57">
        <v>44805</v>
      </c>
      <c r="C232" s="58">
        <v>51533</v>
      </c>
      <c r="D232" s="13">
        <v>221</v>
      </c>
      <c r="E232" s="59">
        <v>6728</v>
      </c>
      <c r="F232" s="261"/>
      <c r="G232" s="261"/>
      <c r="H232" s="232">
        <v>732634316.16636801</v>
      </c>
      <c r="I232" s="232"/>
      <c r="J232" s="13">
        <v>506858261.90670198</v>
      </c>
      <c r="K232" s="13">
        <v>291654721.03882802</v>
      </c>
      <c r="L232" s="13">
        <v>116090316.14560799</v>
      </c>
    </row>
    <row r="233" spans="2:12" s="1" customFormat="1" ht="16.5" customHeight="1" x14ac:dyDescent="0.2">
      <c r="B233" s="57">
        <v>44805</v>
      </c>
      <c r="C233" s="58">
        <v>51561</v>
      </c>
      <c r="D233" s="13">
        <v>222</v>
      </c>
      <c r="E233" s="59">
        <v>6756</v>
      </c>
      <c r="F233" s="261"/>
      <c r="G233" s="261"/>
      <c r="H233" s="232">
        <v>712050718.29465795</v>
      </c>
      <c r="I233" s="232"/>
      <c r="J233" s="13">
        <v>491863193.26019198</v>
      </c>
      <c r="K233" s="13">
        <v>282376091.01939601</v>
      </c>
      <c r="L233" s="13">
        <v>111966967.570584</v>
      </c>
    </row>
    <row r="234" spans="2:12" s="1" customFormat="1" ht="16.5" customHeight="1" x14ac:dyDescent="0.2">
      <c r="B234" s="57">
        <v>44805</v>
      </c>
      <c r="C234" s="58">
        <v>51592</v>
      </c>
      <c r="D234" s="13">
        <v>223</v>
      </c>
      <c r="E234" s="59">
        <v>6787</v>
      </c>
      <c r="F234" s="261"/>
      <c r="G234" s="261"/>
      <c r="H234" s="232">
        <v>691983124.68431401</v>
      </c>
      <c r="I234" s="232"/>
      <c r="J234" s="13">
        <v>477190378.67127198</v>
      </c>
      <c r="K234" s="13">
        <v>273255787.17670202</v>
      </c>
      <c r="L234" s="13">
        <v>107891686.64794201</v>
      </c>
    </row>
    <row r="235" spans="2:12" s="1" customFormat="1" ht="16.5" customHeight="1" x14ac:dyDescent="0.2">
      <c r="B235" s="57">
        <v>44805</v>
      </c>
      <c r="C235" s="58">
        <v>51622</v>
      </c>
      <c r="D235" s="13">
        <v>224</v>
      </c>
      <c r="E235" s="59">
        <v>6817</v>
      </c>
      <c r="F235" s="261"/>
      <c r="G235" s="261"/>
      <c r="H235" s="232">
        <v>672114453.85563004</v>
      </c>
      <c r="I235" s="232"/>
      <c r="J235" s="13">
        <v>462728203.27777398</v>
      </c>
      <c r="K235" s="13">
        <v>264322070.55535001</v>
      </c>
      <c r="L235" s="13">
        <v>103936508.83724</v>
      </c>
    </row>
    <row r="236" spans="2:12" s="1" customFormat="1" ht="16.5" customHeight="1" x14ac:dyDescent="0.2">
      <c r="B236" s="57">
        <v>44805</v>
      </c>
      <c r="C236" s="58">
        <v>51653</v>
      </c>
      <c r="D236" s="13">
        <v>225</v>
      </c>
      <c r="E236" s="59">
        <v>6848</v>
      </c>
      <c r="F236" s="261"/>
      <c r="G236" s="261"/>
      <c r="H236" s="232">
        <v>652676090.27569795</v>
      </c>
      <c r="I236" s="232"/>
      <c r="J236" s="13">
        <v>448583420.22610003</v>
      </c>
      <c r="K236" s="13">
        <v>255590535.509359</v>
      </c>
      <c r="L236" s="13">
        <v>100077416.346674</v>
      </c>
    </row>
    <row r="237" spans="2:12" s="1" customFormat="1" ht="16.5" customHeight="1" x14ac:dyDescent="0.2">
      <c r="B237" s="57">
        <v>44805</v>
      </c>
      <c r="C237" s="58">
        <v>51683</v>
      </c>
      <c r="D237" s="13">
        <v>226</v>
      </c>
      <c r="E237" s="59">
        <v>6878</v>
      </c>
      <c r="F237" s="261"/>
      <c r="G237" s="261"/>
      <c r="H237" s="232">
        <v>633743524.53770101</v>
      </c>
      <c r="I237" s="232"/>
      <c r="J237" s="13">
        <v>434856143.26133901</v>
      </c>
      <c r="K237" s="13">
        <v>247159283.241972</v>
      </c>
      <c r="L237" s="13">
        <v>96379424.228602201</v>
      </c>
    </row>
    <row r="238" spans="2:12" s="1" customFormat="1" ht="16.5" customHeight="1" x14ac:dyDescent="0.2">
      <c r="B238" s="57">
        <v>44805</v>
      </c>
      <c r="C238" s="58">
        <v>51714</v>
      </c>
      <c r="D238" s="13">
        <v>227</v>
      </c>
      <c r="E238" s="59">
        <v>6909</v>
      </c>
      <c r="F238" s="261"/>
      <c r="G238" s="261"/>
      <c r="H238" s="232">
        <v>615298983.97657394</v>
      </c>
      <c r="I238" s="232"/>
      <c r="J238" s="13">
        <v>421483960.19028097</v>
      </c>
      <c r="K238" s="13">
        <v>238949684.89624</v>
      </c>
      <c r="L238" s="13">
        <v>92783442.546297893</v>
      </c>
    </row>
    <row r="239" spans="2:12" s="1" customFormat="1" ht="16.5" customHeight="1" x14ac:dyDescent="0.2">
      <c r="B239" s="57">
        <v>44805</v>
      </c>
      <c r="C239" s="58">
        <v>51745</v>
      </c>
      <c r="D239" s="13">
        <v>228</v>
      </c>
      <c r="E239" s="59">
        <v>6940</v>
      </c>
      <c r="F239" s="261"/>
      <c r="G239" s="261"/>
      <c r="H239" s="232">
        <v>597267473.70300102</v>
      </c>
      <c r="I239" s="232"/>
      <c r="J239" s="13">
        <v>408438335.27614701</v>
      </c>
      <c r="K239" s="13">
        <v>230964908.41123399</v>
      </c>
      <c r="L239" s="13">
        <v>89303121.614526793</v>
      </c>
    </row>
    <row r="240" spans="2:12" s="1" customFormat="1" ht="16.5" customHeight="1" x14ac:dyDescent="0.2">
      <c r="B240" s="57">
        <v>44805</v>
      </c>
      <c r="C240" s="58">
        <v>51775</v>
      </c>
      <c r="D240" s="13">
        <v>229</v>
      </c>
      <c r="E240" s="59">
        <v>6970</v>
      </c>
      <c r="F240" s="261"/>
      <c r="G240" s="261"/>
      <c r="H240" s="232">
        <v>579385970.546139</v>
      </c>
      <c r="I240" s="232"/>
      <c r="J240" s="13">
        <v>395559817.87930697</v>
      </c>
      <c r="K240" s="13">
        <v>223131784.45927</v>
      </c>
      <c r="L240" s="13">
        <v>85920770.244389802</v>
      </c>
    </row>
    <row r="241" spans="2:12" s="1" customFormat="1" ht="16.5" customHeight="1" x14ac:dyDescent="0.2">
      <c r="B241" s="57">
        <v>44805</v>
      </c>
      <c r="C241" s="58">
        <v>51806</v>
      </c>
      <c r="D241" s="13">
        <v>230</v>
      </c>
      <c r="E241" s="59">
        <v>7001</v>
      </c>
      <c r="F241" s="261"/>
      <c r="G241" s="261"/>
      <c r="H241" s="232">
        <v>562073400.82109797</v>
      </c>
      <c r="I241" s="232"/>
      <c r="J241" s="13">
        <v>383089285.93379599</v>
      </c>
      <c r="K241" s="13">
        <v>215547688.18208799</v>
      </c>
      <c r="L241" s="13">
        <v>82648830.357552707</v>
      </c>
    </row>
    <row r="242" spans="2:12" s="1" customFormat="1" ht="16.5" customHeight="1" x14ac:dyDescent="0.2">
      <c r="B242" s="57">
        <v>44805</v>
      </c>
      <c r="C242" s="58">
        <v>51836</v>
      </c>
      <c r="D242" s="13">
        <v>231</v>
      </c>
      <c r="E242" s="59">
        <v>7031</v>
      </c>
      <c r="F242" s="261"/>
      <c r="G242" s="261"/>
      <c r="H242" s="232">
        <v>544984176.46668696</v>
      </c>
      <c r="I242" s="232"/>
      <c r="J242" s="13">
        <v>370832189.74450803</v>
      </c>
      <c r="K242" s="13">
        <v>208137606.58030501</v>
      </c>
      <c r="L242" s="13">
        <v>79480388.675306201</v>
      </c>
    </row>
    <row r="243" spans="2:12" s="1" customFormat="1" ht="16.5" customHeight="1" x14ac:dyDescent="0.2">
      <c r="B243" s="57">
        <v>44805</v>
      </c>
      <c r="C243" s="58">
        <v>51867</v>
      </c>
      <c r="D243" s="13">
        <v>232</v>
      </c>
      <c r="E243" s="59">
        <v>7062</v>
      </c>
      <c r="F243" s="261"/>
      <c r="G243" s="261"/>
      <c r="H243" s="232">
        <v>528459707.58351898</v>
      </c>
      <c r="I243" s="232"/>
      <c r="J243" s="13">
        <v>358978296.252038</v>
      </c>
      <c r="K243" s="13">
        <v>200971935.677881</v>
      </c>
      <c r="L243" s="13">
        <v>76419019.487631202</v>
      </c>
    </row>
    <row r="244" spans="2:12" s="1" customFormat="1" ht="16.5" customHeight="1" x14ac:dyDescent="0.2">
      <c r="B244" s="57">
        <v>44805</v>
      </c>
      <c r="C244" s="58">
        <v>51898</v>
      </c>
      <c r="D244" s="13">
        <v>233</v>
      </c>
      <c r="E244" s="59">
        <v>7093</v>
      </c>
      <c r="F244" s="261"/>
      <c r="G244" s="261"/>
      <c r="H244" s="232">
        <v>512304715.67554402</v>
      </c>
      <c r="I244" s="232"/>
      <c r="J244" s="13">
        <v>347414103.119609</v>
      </c>
      <c r="K244" s="13">
        <v>194003140.720965</v>
      </c>
      <c r="L244" s="13">
        <v>73456702.019351795</v>
      </c>
    </row>
    <row r="245" spans="2:12" s="1" customFormat="1" ht="16.5" customHeight="1" x14ac:dyDescent="0.2">
      <c r="B245" s="57">
        <v>44805</v>
      </c>
      <c r="C245" s="58">
        <v>51926</v>
      </c>
      <c r="D245" s="13">
        <v>234</v>
      </c>
      <c r="E245" s="59">
        <v>7121</v>
      </c>
      <c r="F245" s="261"/>
      <c r="G245" s="261"/>
      <c r="H245" s="232">
        <v>496425129.23873299</v>
      </c>
      <c r="I245" s="232"/>
      <c r="J245" s="13">
        <v>336129764.73105401</v>
      </c>
      <c r="K245" s="13">
        <v>187270514.64904001</v>
      </c>
      <c r="L245" s="13">
        <v>70636159.8001986</v>
      </c>
    </row>
    <row r="246" spans="2:12" s="1" customFormat="1" ht="16.5" customHeight="1" x14ac:dyDescent="0.2">
      <c r="B246" s="57">
        <v>44805</v>
      </c>
      <c r="C246" s="58">
        <v>51957</v>
      </c>
      <c r="D246" s="13">
        <v>235</v>
      </c>
      <c r="E246" s="59">
        <v>7152</v>
      </c>
      <c r="F246" s="261"/>
      <c r="G246" s="261"/>
      <c r="H246" s="232">
        <v>480411752.91645497</v>
      </c>
      <c r="I246" s="232"/>
      <c r="J246" s="13">
        <v>324735386.64291602</v>
      </c>
      <c r="K246" s="13">
        <v>180462156.132402</v>
      </c>
      <c r="L246" s="13">
        <v>67779824.173430905</v>
      </c>
    </row>
    <row r="247" spans="2:12" s="1" customFormat="1" ht="16.5" customHeight="1" x14ac:dyDescent="0.2">
      <c r="B247" s="57">
        <v>44805</v>
      </c>
      <c r="C247" s="58">
        <v>51987</v>
      </c>
      <c r="D247" s="13">
        <v>236</v>
      </c>
      <c r="E247" s="59">
        <v>7182</v>
      </c>
      <c r="F247" s="261"/>
      <c r="G247" s="261"/>
      <c r="H247" s="232">
        <v>464614800.70394498</v>
      </c>
      <c r="I247" s="232"/>
      <c r="J247" s="13">
        <v>313541905.89021403</v>
      </c>
      <c r="K247" s="13">
        <v>173812852.33954301</v>
      </c>
      <c r="L247" s="13">
        <v>65014805.254088201</v>
      </c>
    </row>
    <row r="248" spans="2:12" s="1" customFormat="1" ht="16.5" customHeight="1" x14ac:dyDescent="0.2">
      <c r="B248" s="57">
        <v>44805</v>
      </c>
      <c r="C248" s="58">
        <v>52018</v>
      </c>
      <c r="D248" s="13">
        <v>237</v>
      </c>
      <c r="E248" s="59">
        <v>7213</v>
      </c>
      <c r="F248" s="261"/>
      <c r="G248" s="261"/>
      <c r="H248" s="232">
        <v>449346577.01219201</v>
      </c>
      <c r="I248" s="232"/>
      <c r="J248" s="13">
        <v>302723942.088682</v>
      </c>
      <c r="K248" s="13">
        <v>167389092.83588099</v>
      </c>
      <c r="L248" s="13">
        <v>62346798.1102302</v>
      </c>
    </row>
    <row r="249" spans="2:12" s="1" customFormat="1" ht="16.5" customHeight="1" x14ac:dyDescent="0.2">
      <c r="B249" s="57">
        <v>44805</v>
      </c>
      <c r="C249" s="58">
        <v>52048</v>
      </c>
      <c r="D249" s="13">
        <v>238</v>
      </c>
      <c r="E249" s="59">
        <v>7243</v>
      </c>
      <c r="F249" s="261"/>
      <c r="G249" s="261"/>
      <c r="H249" s="232">
        <v>434283172.13116097</v>
      </c>
      <c r="I249" s="232"/>
      <c r="J249" s="13">
        <v>292095518.75695699</v>
      </c>
      <c r="K249" s="13">
        <v>161114655.51515999</v>
      </c>
      <c r="L249" s="13">
        <v>59763789.789053299</v>
      </c>
    </row>
    <row r="250" spans="2:12" s="1" customFormat="1" ht="16.5" customHeight="1" x14ac:dyDescent="0.2">
      <c r="B250" s="57">
        <v>44805</v>
      </c>
      <c r="C250" s="58">
        <v>52079</v>
      </c>
      <c r="D250" s="13">
        <v>239</v>
      </c>
      <c r="E250" s="59">
        <v>7274</v>
      </c>
      <c r="F250" s="261"/>
      <c r="G250" s="261"/>
      <c r="H250" s="232">
        <v>419162862.81440997</v>
      </c>
      <c r="I250" s="232"/>
      <c r="J250" s="13">
        <v>281447548.22058898</v>
      </c>
      <c r="K250" s="13">
        <v>154846614.82121801</v>
      </c>
      <c r="L250" s="13">
        <v>57195441.600549802</v>
      </c>
    </row>
    <row r="251" spans="2:12" s="1" customFormat="1" ht="16.5" customHeight="1" x14ac:dyDescent="0.2">
      <c r="B251" s="57">
        <v>44805</v>
      </c>
      <c r="C251" s="58">
        <v>52110</v>
      </c>
      <c r="D251" s="13">
        <v>240</v>
      </c>
      <c r="E251" s="59">
        <v>7305</v>
      </c>
      <c r="F251" s="261"/>
      <c r="G251" s="261"/>
      <c r="H251" s="232">
        <v>404367077.15662497</v>
      </c>
      <c r="I251" s="232"/>
      <c r="J251" s="13">
        <v>271052389.24630898</v>
      </c>
      <c r="K251" s="13">
        <v>148748151.83868399</v>
      </c>
      <c r="L251" s="13">
        <v>54710149.310038298</v>
      </c>
    </row>
    <row r="252" spans="2:12" s="1" customFormat="1" ht="16.5" customHeight="1" x14ac:dyDescent="0.2">
      <c r="B252" s="57">
        <v>44805</v>
      </c>
      <c r="C252" s="58">
        <v>52140</v>
      </c>
      <c r="D252" s="13">
        <v>241</v>
      </c>
      <c r="E252" s="59">
        <v>7335</v>
      </c>
      <c r="F252" s="261"/>
      <c r="G252" s="261"/>
      <c r="H252" s="232">
        <v>389552261.25123101</v>
      </c>
      <c r="I252" s="232"/>
      <c r="J252" s="13">
        <v>260693222.760555</v>
      </c>
      <c r="K252" s="13">
        <v>142711130.64004499</v>
      </c>
      <c r="L252" s="13">
        <v>52274543.861904599</v>
      </c>
    </row>
    <row r="253" spans="2:12" s="1" customFormat="1" ht="16.5" customHeight="1" x14ac:dyDescent="0.2">
      <c r="B253" s="57">
        <v>44805</v>
      </c>
      <c r="C253" s="58">
        <v>52171</v>
      </c>
      <c r="D253" s="13">
        <v>242</v>
      </c>
      <c r="E253" s="59">
        <v>7366</v>
      </c>
      <c r="F253" s="261"/>
      <c r="G253" s="261"/>
      <c r="H253" s="232">
        <v>375069969.23948401</v>
      </c>
      <c r="I253" s="232"/>
      <c r="J253" s="13">
        <v>250575775.550284</v>
      </c>
      <c r="K253" s="13">
        <v>136823684.72785801</v>
      </c>
      <c r="L253" s="13">
        <v>49905717.816641599</v>
      </c>
    </row>
    <row r="254" spans="2:12" s="1" customFormat="1" ht="16.5" customHeight="1" x14ac:dyDescent="0.2">
      <c r="B254" s="57">
        <v>44805</v>
      </c>
      <c r="C254" s="58">
        <v>52201</v>
      </c>
      <c r="D254" s="13">
        <v>243</v>
      </c>
      <c r="E254" s="59">
        <v>7396</v>
      </c>
      <c r="F254" s="261"/>
      <c r="G254" s="261"/>
      <c r="H254" s="232">
        <v>360728896.75303602</v>
      </c>
      <c r="I254" s="232"/>
      <c r="J254" s="13">
        <v>240599258.346506</v>
      </c>
      <c r="K254" s="13">
        <v>131052783.739713</v>
      </c>
      <c r="L254" s="13">
        <v>47604867.253550202</v>
      </c>
    </row>
    <row r="255" spans="2:12" s="1" customFormat="1" ht="16.5" customHeight="1" x14ac:dyDescent="0.2">
      <c r="B255" s="57">
        <v>44805</v>
      </c>
      <c r="C255" s="58">
        <v>52232</v>
      </c>
      <c r="D255" s="13">
        <v>244</v>
      </c>
      <c r="E255" s="59">
        <v>7427</v>
      </c>
      <c r="F255" s="261"/>
      <c r="G255" s="261"/>
      <c r="H255" s="232">
        <v>346466878.38620901</v>
      </c>
      <c r="I255" s="232"/>
      <c r="J255" s="13">
        <v>230694825.26784101</v>
      </c>
      <c r="K255" s="13">
        <v>125338332.319223</v>
      </c>
      <c r="L255" s="13">
        <v>45336254.705945298</v>
      </c>
    </row>
    <row r="256" spans="2:12" s="1" customFormat="1" ht="16.5" customHeight="1" x14ac:dyDescent="0.2">
      <c r="B256" s="57">
        <v>44805</v>
      </c>
      <c r="C256" s="58">
        <v>52263</v>
      </c>
      <c r="D256" s="13">
        <v>245</v>
      </c>
      <c r="E256" s="59">
        <v>7458</v>
      </c>
      <c r="F256" s="261"/>
      <c r="G256" s="261"/>
      <c r="H256" s="232">
        <v>332281829.41005599</v>
      </c>
      <c r="I256" s="232"/>
      <c r="J256" s="13">
        <v>220874460.48067901</v>
      </c>
      <c r="K256" s="13">
        <v>119697658.12519901</v>
      </c>
      <c r="L256" s="13">
        <v>43112578.760652401</v>
      </c>
    </row>
    <row r="257" spans="2:12" s="1" customFormat="1" ht="16.5" customHeight="1" x14ac:dyDescent="0.2">
      <c r="B257" s="57">
        <v>44805</v>
      </c>
      <c r="C257" s="58">
        <v>52291</v>
      </c>
      <c r="D257" s="13">
        <v>246</v>
      </c>
      <c r="E257" s="59">
        <v>7486</v>
      </c>
      <c r="F257" s="261"/>
      <c r="G257" s="261"/>
      <c r="H257" s="232">
        <v>318410548.93847901</v>
      </c>
      <c r="I257" s="232"/>
      <c r="J257" s="13">
        <v>211329672.16916099</v>
      </c>
      <c r="K257" s="13">
        <v>114261980.484327</v>
      </c>
      <c r="L257" s="13">
        <v>40997285.829780303</v>
      </c>
    </row>
    <row r="258" spans="2:12" s="1" customFormat="1" ht="16.5" customHeight="1" x14ac:dyDescent="0.2">
      <c r="B258" s="57">
        <v>44805</v>
      </c>
      <c r="C258" s="58">
        <v>52322</v>
      </c>
      <c r="D258" s="13">
        <v>247</v>
      </c>
      <c r="E258" s="59">
        <v>7517</v>
      </c>
      <c r="F258" s="261"/>
      <c r="G258" s="261"/>
      <c r="H258" s="232">
        <v>304712146.31577498</v>
      </c>
      <c r="I258" s="232"/>
      <c r="J258" s="13">
        <v>201895006.28717101</v>
      </c>
      <c r="K258" s="13">
        <v>108883215.558521</v>
      </c>
      <c r="L258" s="13">
        <v>38901909.219678499</v>
      </c>
    </row>
    <row r="259" spans="2:12" s="1" customFormat="1" ht="16.5" customHeight="1" x14ac:dyDescent="0.2">
      <c r="B259" s="57">
        <v>44805</v>
      </c>
      <c r="C259" s="58">
        <v>52352</v>
      </c>
      <c r="D259" s="13">
        <v>248</v>
      </c>
      <c r="E259" s="59">
        <v>7547</v>
      </c>
      <c r="F259" s="261"/>
      <c r="G259" s="261"/>
      <c r="H259" s="232">
        <v>291149722.19681698</v>
      </c>
      <c r="I259" s="232"/>
      <c r="J259" s="13">
        <v>192592225.34491599</v>
      </c>
      <c r="K259" s="13">
        <v>103610526.249513</v>
      </c>
      <c r="L259" s="13">
        <v>36866332.9506668</v>
      </c>
    </row>
    <row r="260" spans="2:12" s="1" customFormat="1" ht="16.5" customHeight="1" x14ac:dyDescent="0.2">
      <c r="B260" s="57">
        <v>44805</v>
      </c>
      <c r="C260" s="58">
        <v>52383</v>
      </c>
      <c r="D260" s="13">
        <v>249</v>
      </c>
      <c r="E260" s="59">
        <v>7578</v>
      </c>
      <c r="F260" s="261"/>
      <c r="G260" s="261"/>
      <c r="H260" s="232">
        <v>277762347.90604502</v>
      </c>
      <c r="I260" s="232"/>
      <c r="J260" s="13">
        <v>183424998.79877701</v>
      </c>
      <c r="K260" s="13">
        <v>98427792.717494696</v>
      </c>
      <c r="L260" s="13">
        <v>34873892.704097003</v>
      </c>
    </row>
    <row r="261" spans="2:12" s="1" customFormat="1" ht="16.5" customHeight="1" x14ac:dyDescent="0.2">
      <c r="B261" s="57">
        <v>44805</v>
      </c>
      <c r="C261" s="58">
        <v>52413</v>
      </c>
      <c r="D261" s="13">
        <v>250</v>
      </c>
      <c r="E261" s="59">
        <v>7608</v>
      </c>
      <c r="F261" s="261"/>
      <c r="G261" s="261"/>
      <c r="H261" s="232">
        <v>264600838.41620001</v>
      </c>
      <c r="I261" s="232"/>
      <c r="J261" s="13">
        <v>174446767.61517599</v>
      </c>
      <c r="K261" s="13">
        <v>93379579.744765893</v>
      </c>
      <c r="L261" s="13">
        <v>32949640.424623899</v>
      </c>
    </row>
    <row r="262" spans="2:12" s="1" customFormat="1" ht="16.5" customHeight="1" x14ac:dyDescent="0.2">
      <c r="B262" s="57">
        <v>44805</v>
      </c>
      <c r="C262" s="58">
        <v>52444</v>
      </c>
      <c r="D262" s="13">
        <v>251</v>
      </c>
      <c r="E262" s="59">
        <v>7639</v>
      </c>
      <c r="F262" s="261"/>
      <c r="G262" s="261"/>
      <c r="H262" s="232">
        <v>251672391.65670699</v>
      </c>
      <c r="I262" s="232"/>
      <c r="J262" s="13">
        <v>165641847.58355701</v>
      </c>
      <c r="K262" s="13">
        <v>88440898.748009294</v>
      </c>
      <c r="L262" s="13">
        <v>31074813.536961202</v>
      </c>
    </row>
    <row r="263" spans="2:12" s="1" customFormat="1" ht="16.5" customHeight="1" x14ac:dyDescent="0.2">
      <c r="B263" s="57">
        <v>44805</v>
      </c>
      <c r="C263" s="58">
        <v>52475</v>
      </c>
      <c r="D263" s="13">
        <v>252</v>
      </c>
      <c r="E263" s="59">
        <v>7670</v>
      </c>
      <c r="F263" s="261"/>
      <c r="G263" s="261"/>
      <c r="H263" s="232">
        <v>238997120.178864</v>
      </c>
      <c r="I263" s="232"/>
      <c r="J263" s="13">
        <v>157032641.69658899</v>
      </c>
      <c r="K263" s="13">
        <v>83630965.542343706</v>
      </c>
      <c r="L263" s="13">
        <v>29260322.904401299</v>
      </c>
    </row>
    <row r="264" spans="2:12" s="1" customFormat="1" ht="16.5" customHeight="1" x14ac:dyDescent="0.2">
      <c r="B264" s="57">
        <v>44805</v>
      </c>
      <c r="C264" s="58">
        <v>52505</v>
      </c>
      <c r="D264" s="13">
        <v>253</v>
      </c>
      <c r="E264" s="59">
        <v>7700</v>
      </c>
      <c r="F264" s="261"/>
      <c r="G264" s="261"/>
      <c r="H264" s="232">
        <v>226216430.47374901</v>
      </c>
      <c r="I264" s="232"/>
      <c r="J264" s="13">
        <v>148391141.08544001</v>
      </c>
      <c r="K264" s="13">
        <v>78834245.577946603</v>
      </c>
      <c r="L264" s="13">
        <v>27469009.717587601</v>
      </c>
    </row>
    <row r="265" spans="2:12" s="1" customFormat="1" ht="16.5" customHeight="1" x14ac:dyDescent="0.2">
      <c r="B265" s="57">
        <v>44805</v>
      </c>
      <c r="C265" s="58">
        <v>52536</v>
      </c>
      <c r="D265" s="13">
        <v>254</v>
      </c>
      <c r="E265" s="59">
        <v>7731</v>
      </c>
      <c r="F265" s="261"/>
      <c r="G265" s="261"/>
      <c r="H265" s="232">
        <v>214029717.98601601</v>
      </c>
      <c r="I265" s="232"/>
      <c r="J265" s="13">
        <v>140158902.28642499</v>
      </c>
      <c r="K265" s="13">
        <v>74271419.062090904</v>
      </c>
      <c r="L265" s="13">
        <v>25769525.892808098</v>
      </c>
    </row>
    <row r="266" spans="2:12" s="1" customFormat="1" ht="16.5" customHeight="1" x14ac:dyDescent="0.2">
      <c r="B266" s="57">
        <v>44805</v>
      </c>
      <c r="C266" s="58">
        <v>52566</v>
      </c>
      <c r="D266" s="13">
        <v>255</v>
      </c>
      <c r="E266" s="59">
        <v>7761</v>
      </c>
      <c r="F266" s="261"/>
      <c r="G266" s="261"/>
      <c r="H266" s="232">
        <v>202087744.14903101</v>
      </c>
      <c r="I266" s="232"/>
      <c r="J266" s="13">
        <v>132121393.20133799</v>
      </c>
      <c r="K266" s="13">
        <v>69839954.258759305</v>
      </c>
      <c r="L266" s="13">
        <v>24132634.557442401</v>
      </c>
    </row>
    <row r="267" spans="2:12" s="1" customFormat="1" ht="16.5" customHeight="1" x14ac:dyDescent="0.2">
      <c r="B267" s="57">
        <v>44805</v>
      </c>
      <c r="C267" s="58">
        <v>52597</v>
      </c>
      <c r="D267" s="13">
        <v>256</v>
      </c>
      <c r="E267" s="59">
        <v>7792</v>
      </c>
      <c r="F267" s="261"/>
      <c r="G267" s="261"/>
      <c r="H267" s="232">
        <v>190325315.332389</v>
      </c>
      <c r="I267" s="232"/>
      <c r="J267" s="13">
        <v>124220280.523864</v>
      </c>
      <c r="K267" s="13">
        <v>65496395.547429003</v>
      </c>
      <c r="L267" s="13">
        <v>22535894.968097501</v>
      </c>
    </row>
    <row r="268" spans="2:12" s="1" customFormat="1" ht="16.5" customHeight="1" x14ac:dyDescent="0.2">
      <c r="B268" s="57">
        <v>44805</v>
      </c>
      <c r="C268" s="58">
        <v>52628</v>
      </c>
      <c r="D268" s="13">
        <v>257</v>
      </c>
      <c r="E268" s="59">
        <v>7823</v>
      </c>
      <c r="F268" s="261"/>
      <c r="G268" s="261"/>
      <c r="H268" s="232">
        <v>178698860.76451299</v>
      </c>
      <c r="I268" s="232"/>
      <c r="J268" s="13">
        <v>116434185.781921</v>
      </c>
      <c r="K268" s="13">
        <v>61234968.381257497</v>
      </c>
      <c r="L268" s="13">
        <v>20980388.563216198</v>
      </c>
    </row>
    <row r="269" spans="2:12" s="1" customFormat="1" ht="16.5" customHeight="1" x14ac:dyDescent="0.2">
      <c r="B269" s="57">
        <v>44805</v>
      </c>
      <c r="C269" s="58">
        <v>52657</v>
      </c>
      <c r="D269" s="13">
        <v>258</v>
      </c>
      <c r="E269" s="59">
        <v>7852</v>
      </c>
      <c r="F269" s="261"/>
      <c r="G269" s="261"/>
      <c r="H269" s="232">
        <v>167220915.42897201</v>
      </c>
      <c r="I269" s="232"/>
      <c r="J269" s="13">
        <v>108782657.70445301</v>
      </c>
      <c r="K269" s="13">
        <v>57074760.0232962</v>
      </c>
      <c r="L269" s="13">
        <v>19477520.528051</v>
      </c>
    </row>
    <row r="270" spans="2:12" s="1" customFormat="1" ht="16.5" customHeight="1" x14ac:dyDescent="0.2">
      <c r="B270" s="57">
        <v>44805</v>
      </c>
      <c r="C270" s="58">
        <v>52688</v>
      </c>
      <c r="D270" s="13">
        <v>259</v>
      </c>
      <c r="E270" s="59">
        <v>7883</v>
      </c>
      <c r="F270" s="261"/>
      <c r="G270" s="261"/>
      <c r="H270" s="232">
        <v>155905511.600357</v>
      </c>
      <c r="I270" s="232"/>
      <c r="J270" s="13">
        <v>101249600.006053</v>
      </c>
      <c r="K270" s="13">
        <v>52987305.838269003</v>
      </c>
      <c r="L270" s="13">
        <v>18006032.694141898</v>
      </c>
    </row>
    <row r="271" spans="2:12" s="1" customFormat="1" ht="16.5" customHeight="1" x14ac:dyDescent="0.2">
      <c r="B271" s="57">
        <v>44805</v>
      </c>
      <c r="C271" s="58">
        <v>52718</v>
      </c>
      <c r="D271" s="13">
        <v>260</v>
      </c>
      <c r="E271" s="59">
        <v>7913</v>
      </c>
      <c r="F271" s="261"/>
      <c r="G271" s="261"/>
      <c r="H271" s="232">
        <v>144767549.561169</v>
      </c>
      <c r="I271" s="232"/>
      <c r="J271" s="13">
        <v>93861962.664012805</v>
      </c>
      <c r="K271" s="13">
        <v>49000207.647318304</v>
      </c>
      <c r="L271" s="13">
        <v>16582889.2420302</v>
      </c>
    </row>
    <row r="272" spans="2:12" s="1" customFormat="1" ht="16.5" customHeight="1" x14ac:dyDescent="0.2">
      <c r="B272" s="57">
        <v>44805</v>
      </c>
      <c r="C272" s="58">
        <v>52749</v>
      </c>
      <c r="D272" s="13">
        <v>261</v>
      </c>
      <c r="E272" s="59">
        <v>7944</v>
      </c>
      <c r="F272" s="261"/>
      <c r="G272" s="261"/>
      <c r="H272" s="232">
        <v>133830881.373206</v>
      </c>
      <c r="I272" s="232"/>
      <c r="J272" s="13">
        <v>86623858.565437406</v>
      </c>
      <c r="K272" s="13">
        <v>45106580.752337001</v>
      </c>
      <c r="L272" s="13">
        <v>15200532.6447403</v>
      </c>
    </row>
    <row r="273" spans="2:12" s="1" customFormat="1" ht="16.5" customHeight="1" x14ac:dyDescent="0.2">
      <c r="B273" s="57">
        <v>44805</v>
      </c>
      <c r="C273" s="58">
        <v>52779</v>
      </c>
      <c r="D273" s="13">
        <v>262</v>
      </c>
      <c r="E273" s="59">
        <v>7974</v>
      </c>
      <c r="F273" s="261"/>
      <c r="G273" s="261"/>
      <c r="H273" s="232">
        <v>123207618.233404</v>
      </c>
      <c r="I273" s="232"/>
      <c r="J273" s="13">
        <v>79616908.384572193</v>
      </c>
      <c r="K273" s="13">
        <v>41355898.325152002</v>
      </c>
      <c r="L273" s="13">
        <v>13879455.908836</v>
      </c>
    </row>
    <row r="274" spans="2:12" s="1" customFormat="1" ht="16.5" customHeight="1" x14ac:dyDescent="0.2">
      <c r="B274" s="57">
        <v>44805</v>
      </c>
      <c r="C274" s="58">
        <v>52810</v>
      </c>
      <c r="D274" s="13">
        <v>263</v>
      </c>
      <c r="E274" s="59">
        <v>8005</v>
      </c>
      <c r="F274" s="261"/>
      <c r="G274" s="261"/>
      <c r="H274" s="232">
        <v>112945058.177316</v>
      </c>
      <c r="I274" s="232"/>
      <c r="J274" s="13">
        <v>72861441.607358098</v>
      </c>
      <c r="K274" s="13">
        <v>37750612.477766901</v>
      </c>
      <c r="L274" s="13">
        <v>12615823.498956401</v>
      </c>
    </row>
    <row r="275" spans="2:12" s="1" customFormat="1" ht="16.5" customHeight="1" x14ac:dyDescent="0.2">
      <c r="B275" s="57">
        <v>44805</v>
      </c>
      <c r="C275" s="58">
        <v>52841</v>
      </c>
      <c r="D275" s="13">
        <v>264</v>
      </c>
      <c r="E275" s="59">
        <v>8036</v>
      </c>
      <c r="F275" s="261"/>
      <c r="G275" s="261"/>
      <c r="H275" s="232">
        <v>103061488.403008</v>
      </c>
      <c r="I275" s="232"/>
      <c r="J275" s="13">
        <v>66372735.263548799</v>
      </c>
      <c r="K275" s="13">
        <v>34301258.215762898</v>
      </c>
      <c r="L275" s="13">
        <v>11414536.2757982</v>
      </c>
    </row>
    <row r="276" spans="2:12" s="1" customFormat="1" ht="16.5" customHeight="1" x14ac:dyDescent="0.2">
      <c r="B276" s="57">
        <v>44805</v>
      </c>
      <c r="C276" s="58">
        <v>52871</v>
      </c>
      <c r="D276" s="13">
        <v>265</v>
      </c>
      <c r="E276" s="59">
        <v>8066</v>
      </c>
      <c r="F276" s="261"/>
      <c r="G276" s="261"/>
      <c r="H276" s="232">
        <v>93599491.584803998</v>
      </c>
      <c r="I276" s="232"/>
      <c r="J276" s="13">
        <v>60180162.413460404</v>
      </c>
      <c r="K276" s="13">
        <v>31024404.777707599</v>
      </c>
      <c r="L276" s="13">
        <v>10281767.128279399</v>
      </c>
    </row>
    <row r="277" spans="2:12" s="1" customFormat="1" ht="16.5" customHeight="1" x14ac:dyDescent="0.2">
      <c r="B277" s="57">
        <v>44805</v>
      </c>
      <c r="C277" s="58">
        <v>52902</v>
      </c>
      <c r="D277" s="13">
        <v>266</v>
      </c>
      <c r="E277" s="59">
        <v>8097</v>
      </c>
      <c r="F277" s="261"/>
      <c r="G277" s="261"/>
      <c r="H277" s="232">
        <v>84713498.694395006</v>
      </c>
      <c r="I277" s="232"/>
      <c r="J277" s="13">
        <v>54374498.3685541</v>
      </c>
      <c r="K277" s="13">
        <v>27960147.545739502</v>
      </c>
      <c r="L277" s="13">
        <v>9226997.0909265205</v>
      </c>
    </row>
    <row r="278" spans="2:12" s="1" customFormat="1" ht="16.5" customHeight="1" x14ac:dyDescent="0.2">
      <c r="B278" s="57">
        <v>44805</v>
      </c>
      <c r="C278" s="58">
        <v>52932</v>
      </c>
      <c r="D278" s="13">
        <v>267</v>
      </c>
      <c r="E278" s="59">
        <v>8127</v>
      </c>
      <c r="F278" s="261"/>
      <c r="G278" s="261"/>
      <c r="H278" s="232">
        <v>76590782.394114003</v>
      </c>
      <c r="I278" s="232"/>
      <c r="J278" s="13">
        <v>49080130.763047799</v>
      </c>
      <c r="K278" s="13">
        <v>25175590.967099998</v>
      </c>
      <c r="L278" s="13">
        <v>8274022.20702805</v>
      </c>
    </row>
    <row r="279" spans="2:12" s="1" customFormat="1" ht="16.5" customHeight="1" x14ac:dyDescent="0.2">
      <c r="B279" s="57">
        <v>44805</v>
      </c>
      <c r="C279" s="58">
        <v>52963</v>
      </c>
      <c r="D279" s="13">
        <v>268</v>
      </c>
      <c r="E279" s="59">
        <v>8158</v>
      </c>
      <c r="F279" s="261"/>
      <c r="G279" s="261"/>
      <c r="H279" s="232">
        <v>70297696.157772005</v>
      </c>
      <c r="I279" s="232"/>
      <c r="J279" s="13">
        <v>44971055.046737999</v>
      </c>
      <c r="K279" s="13">
        <v>23009179.4989122</v>
      </c>
      <c r="L279" s="13">
        <v>7529996.2511427198</v>
      </c>
    </row>
    <row r="280" spans="2:12" s="1" customFormat="1" ht="16.5" customHeight="1" x14ac:dyDescent="0.2">
      <c r="B280" s="57">
        <v>44805</v>
      </c>
      <c r="C280" s="58">
        <v>52994</v>
      </c>
      <c r="D280" s="13">
        <v>269</v>
      </c>
      <c r="E280" s="59">
        <v>8189</v>
      </c>
      <c r="F280" s="261"/>
      <c r="G280" s="261"/>
      <c r="H280" s="232">
        <v>64235138.149337001</v>
      </c>
      <c r="I280" s="232"/>
      <c r="J280" s="13">
        <v>41023000.8250333</v>
      </c>
      <c r="K280" s="13">
        <v>20935800.648091301</v>
      </c>
      <c r="L280" s="13">
        <v>6822441.5199630596</v>
      </c>
    </row>
    <row r="281" spans="2:12" s="1" customFormat="1" ht="16.5" customHeight="1" x14ac:dyDescent="0.2">
      <c r="B281" s="57">
        <v>44805</v>
      </c>
      <c r="C281" s="58">
        <v>53022</v>
      </c>
      <c r="D281" s="13">
        <v>270</v>
      </c>
      <c r="E281" s="59">
        <v>8217</v>
      </c>
      <c r="F281" s="261"/>
      <c r="G281" s="261"/>
      <c r="H281" s="232">
        <v>58442272.455224</v>
      </c>
      <c r="I281" s="232"/>
      <c r="J281" s="13">
        <v>37266274.694028601</v>
      </c>
      <c r="K281" s="13">
        <v>18974889.066463798</v>
      </c>
      <c r="L281" s="13">
        <v>6159770.1118155802</v>
      </c>
    </row>
    <row r="282" spans="2:12" s="1" customFormat="1" ht="16.5" customHeight="1" x14ac:dyDescent="0.2">
      <c r="B282" s="57">
        <v>44805</v>
      </c>
      <c r="C282" s="58">
        <v>53053</v>
      </c>
      <c r="D282" s="13">
        <v>271</v>
      </c>
      <c r="E282" s="59">
        <v>8248</v>
      </c>
      <c r="F282" s="261"/>
      <c r="G282" s="261"/>
      <c r="H282" s="232">
        <v>52918123.204258002</v>
      </c>
      <c r="I282" s="232"/>
      <c r="J282" s="13">
        <v>33686516.129280597</v>
      </c>
      <c r="K282" s="13">
        <v>17108559.951246999</v>
      </c>
      <c r="L282" s="13">
        <v>5530384.5958262896</v>
      </c>
    </row>
    <row r="283" spans="2:12" s="1" customFormat="1" ht="16.5" customHeight="1" x14ac:dyDescent="0.2">
      <c r="B283" s="57">
        <v>44805</v>
      </c>
      <c r="C283" s="58">
        <v>53083</v>
      </c>
      <c r="D283" s="13">
        <v>272</v>
      </c>
      <c r="E283" s="59">
        <v>8278</v>
      </c>
      <c r="F283" s="261"/>
      <c r="G283" s="261"/>
      <c r="H283" s="232">
        <v>47565366.254152998</v>
      </c>
      <c r="I283" s="232"/>
      <c r="J283" s="13">
        <v>30229368.231417902</v>
      </c>
      <c r="K283" s="13">
        <v>15314971.598034</v>
      </c>
      <c r="L283" s="13">
        <v>4930309.21015721</v>
      </c>
    </row>
    <row r="284" spans="2:12" s="1" customFormat="1" ht="16.5" customHeight="1" x14ac:dyDescent="0.2">
      <c r="B284" s="57">
        <v>44805</v>
      </c>
      <c r="C284" s="58">
        <v>53114</v>
      </c>
      <c r="D284" s="13">
        <v>273</v>
      </c>
      <c r="E284" s="59">
        <v>8309</v>
      </c>
      <c r="F284" s="261"/>
      <c r="G284" s="261"/>
      <c r="H284" s="232">
        <v>42663729.032764003</v>
      </c>
      <c r="I284" s="232"/>
      <c r="J284" s="13">
        <v>27068227.450410001</v>
      </c>
      <c r="K284" s="13">
        <v>13678580.633285301</v>
      </c>
      <c r="L284" s="13">
        <v>4384858.8326885803</v>
      </c>
    </row>
    <row r="285" spans="2:12" s="1" customFormat="1" ht="16.5" customHeight="1" x14ac:dyDescent="0.2">
      <c r="B285" s="57">
        <v>44805</v>
      </c>
      <c r="C285" s="58">
        <v>53144</v>
      </c>
      <c r="D285" s="13">
        <v>274</v>
      </c>
      <c r="E285" s="59">
        <v>8339</v>
      </c>
      <c r="F285" s="261"/>
      <c r="G285" s="261"/>
      <c r="H285" s="232">
        <v>38277930.736662999</v>
      </c>
      <c r="I285" s="232"/>
      <c r="J285" s="13">
        <v>24245772.028875802</v>
      </c>
      <c r="K285" s="13">
        <v>12222132.917516701</v>
      </c>
      <c r="L285" s="13">
        <v>3901913.7666781298</v>
      </c>
    </row>
    <row r="286" spans="2:12" s="1" customFormat="1" ht="16.5" customHeight="1" x14ac:dyDescent="0.2">
      <c r="B286" s="57">
        <v>44805</v>
      </c>
      <c r="C286" s="58">
        <v>53175</v>
      </c>
      <c r="D286" s="13">
        <v>275</v>
      </c>
      <c r="E286" s="59">
        <v>8370</v>
      </c>
      <c r="F286" s="261"/>
      <c r="G286" s="261"/>
      <c r="H286" s="232">
        <v>34276702.330385998</v>
      </c>
      <c r="I286" s="232"/>
      <c r="J286" s="13">
        <v>21674514.444991302</v>
      </c>
      <c r="K286" s="13">
        <v>10898192.0050126</v>
      </c>
      <c r="L286" s="13">
        <v>3464509.3628144199</v>
      </c>
    </row>
    <row r="287" spans="2:12" s="1" customFormat="1" ht="16.5" customHeight="1" x14ac:dyDescent="0.2">
      <c r="B287" s="57">
        <v>44805</v>
      </c>
      <c r="C287" s="58">
        <v>53206</v>
      </c>
      <c r="D287" s="13">
        <v>276</v>
      </c>
      <c r="E287" s="59">
        <v>8401</v>
      </c>
      <c r="F287" s="261"/>
      <c r="G287" s="261"/>
      <c r="H287" s="232">
        <v>30636426.022588</v>
      </c>
      <c r="I287" s="232"/>
      <c r="J287" s="13">
        <v>19339766.367833201</v>
      </c>
      <c r="K287" s="13">
        <v>9699523.3781221099</v>
      </c>
      <c r="L287" s="13">
        <v>3070395.3381064101</v>
      </c>
    </row>
    <row r="288" spans="2:12" s="1" customFormat="1" ht="16.5" customHeight="1" x14ac:dyDescent="0.2">
      <c r="B288" s="57">
        <v>44805</v>
      </c>
      <c r="C288" s="58">
        <v>53236</v>
      </c>
      <c r="D288" s="13">
        <v>277</v>
      </c>
      <c r="E288" s="59">
        <v>8431</v>
      </c>
      <c r="F288" s="261"/>
      <c r="G288" s="261"/>
      <c r="H288" s="232">
        <v>27289582.050816</v>
      </c>
      <c r="I288" s="232"/>
      <c r="J288" s="13">
        <v>17198737.4980301</v>
      </c>
      <c r="K288" s="13">
        <v>8604497.3679264504</v>
      </c>
      <c r="L288" s="13">
        <v>2712598.3508760901</v>
      </c>
    </row>
    <row r="289" spans="2:12" s="1" customFormat="1" ht="16.5" customHeight="1" x14ac:dyDescent="0.2">
      <c r="B289" s="57">
        <v>44805</v>
      </c>
      <c r="C289" s="58">
        <v>53267</v>
      </c>
      <c r="D289" s="13">
        <v>278</v>
      </c>
      <c r="E289" s="59">
        <v>8462</v>
      </c>
      <c r="F289" s="261"/>
      <c r="G289" s="261"/>
      <c r="H289" s="232">
        <v>24282146.388</v>
      </c>
      <c r="I289" s="232"/>
      <c r="J289" s="13">
        <v>15277403.0243141</v>
      </c>
      <c r="K289" s="13">
        <v>7623818.8180499598</v>
      </c>
      <c r="L289" s="13">
        <v>2393256.0944541502</v>
      </c>
    </row>
    <row r="290" spans="2:12" s="1" customFormat="1" ht="16.5" customHeight="1" x14ac:dyDescent="0.2">
      <c r="B290" s="57">
        <v>44805</v>
      </c>
      <c r="C290" s="58">
        <v>53297</v>
      </c>
      <c r="D290" s="13">
        <v>279</v>
      </c>
      <c r="E290" s="59">
        <v>8492</v>
      </c>
      <c r="F290" s="261"/>
      <c r="G290" s="261"/>
      <c r="H290" s="232">
        <v>21515997.704238001</v>
      </c>
      <c r="I290" s="232"/>
      <c r="J290" s="13">
        <v>13514827.670233401</v>
      </c>
      <c r="K290" s="13">
        <v>6727648.7763435701</v>
      </c>
      <c r="L290" s="13">
        <v>2103274.7152540698</v>
      </c>
    </row>
    <row r="291" spans="2:12" s="1" customFormat="1" ht="16.5" customHeight="1" x14ac:dyDescent="0.2">
      <c r="B291" s="57">
        <v>44805</v>
      </c>
      <c r="C291" s="58">
        <v>53328</v>
      </c>
      <c r="D291" s="13">
        <v>280</v>
      </c>
      <c r="E291" s="59">
        <v>8523</v>
      </c>
      <c r="F291" s="261"/>
      <c r="G291" s="261"/>
      <c r="H291" s="232">
        <v>18966456.206795</v>
      </c>
      <c r="I291" s="232"/>
      <c r="J291" s="13">
        <v>11893180.0771694</v>
      </c>
      <c r="K291" s="13">
        <v>5905339.7100119703</v>
      </c>
      <c r="L291" s="13">
        <v>1838375.3823965001</v>
      </c>
    </row>
    <row r="292" spans="2:12" s="1" customFormat="1" ht="16.5" customHeight="1" x14ac:dyDescent="0.2">
      <c r="B292" s="57">
        <v>44805</v>
      </c>
      <c r="C292" s="58">
        <v>53359</v>
      </c>
      <c r="D292" s="13">
        <v>281</v>
      </c>
      <c r="E292" s="59">
        <v>8554</v>
      </c>
      <c r="F292" s="261"/>
      <c r="G292" s="261"/>
      <c r="H292" s="232">
        <v>16676545.922228999</v>
      </c>
      <c r="I292" s="232"/>
      <c r="J292" s="13">
        <v>10439523.707139401</v>
      </c>
      <c r="K292" s="13">
        <v>5170370.54646804</v>
      </c>
      <c r="L292" s="13">
        <v>1602756.6902759201</v>
      </c>
    </row>
    <row r="293" spans="2:12" s="1" customFormat="1" ht="16.5" customHeight="1" x14ac:dyDescent="0.2">
      <c r="B293" s="57">
        <v>44805</v>
      </c>
      <c r="C293" s="58">
        <v>53387</v>
      </c>
      <c r="D293" s="13">
        <v>282</v>
      </c>
      <c r="E293" s="59">
        <v>8582</v>
      </c>
      <c r="F293" s="261"/>
      <c r="G293" s="261"/>
      <c r="H293" s="232">
        <v>14543515.827856001</v>
      </c>
      <c r="I293" s="232"/>
      <c r="J293" s="13">
        <v>9090297.8216147702</v>
      </c>
      <c r="K293" s="13">
        <v>4491797.9465693403</v>
      </c>
      <c r="L293" s="13">
        <v>1387078.86042335</v>
      </c>
    </row>
    <row r="294" spans="2:12" s="1" customFormat="1" ht="16.5" customHeight="1" x14ac:dyDescent="0.2">
      <c r="B294" s="57">
        <v>44805</v>
      </c>
      <c r="C294" s="58">
        <v>53418</v>
      </c>
      <c r="D294" s="13">
        <v>283</v>
      </c>
      <c r="E294" s="59">
        <v>8613</v>
      </c>
      <c r="F294" s="261"/>
      <c r="G294" s="261"/>
      <c r="H294" s="232">
        <v>12590765.200998999</v>
      </c>
      <c r="I294" s="232"/>
      <c r="J294" s="13">
        <v>7856400.3854118101</v>
      </c>
      <c r="K294" s="13">
        <v>3872218.0170817799</v>
      </c>
      <c r="L294" s="13">
        <v>1190686.31361711</v>
      </c>
    </row>
    <row r="295" spans="2:12" s="1" customFormat="1" ht="16.5" customHeight="1" x14ac:dyDescent="0.2">
      <c r="B295" s="57">
        <v>44805</v>
      </c>
      <c r="C295" s="58">
        <v>53448</v>
      </c>
      <c r="D295" s="13">
        <v>284</v>
      </c>
      <c r="E295" s="59">
        <v>8643</v>
      </c>
      <c r="F295" s="261"/>
      <c r="G295" s="261"/>
      <c r="H295" s="232">
        <v>10819275.761909001</v>
      </c>
      <c r="I295" s="232"/>
      <c r="J295" s="13">
        <v>6739943.1571162697</v>
      </c>
      <c r="K295" s="13">
        <v>3313768.72054685</v>
      </c>
      <c r="L295" s="13">
        <v>1014789.20328551</v>
      </c>
    </row>
    <row r="296" spans="2:12" s="1" customFormat="1" ht="16.5" customHeight="1" x14ac:dyDescent="0.2">
      <c r="B296" s="57">
        <v>44805</v>
      </c>
      <c r="C296" s="58">
        <v>53479</v>
      </c>
      <c r="D296" s="13">
        <v>285</v>
      </c>
      <c r="E296" s="59">
        <v>8674</v>
      </c>
      <c r="F296" s="261"/>
      <c r="G296" s="261"/>
      <c r="H296" s="232">
        <v>9201179.405212</v>
      </c>
      <c r="I296" s="232"/>
      <c r="J296" s="13">
        <v>5722216.9745851904</v>
      </c>
      <c r="K296" s="13">
        <v>2806237.1817769101</v>
      </c>
      <c r="L296" s="13">
        <v>855725.82327067503</v>
      </c>
    </row>
    <row r="297" spans="2:12" s="1" customFormat="1" ht="16.5" customHeight="1" x14ac:dyDescent="0.2">
      <c r="B297" s="57">
        <v>44805</v>
      </c>
      <c r="C297" s="58">
        <v>53509</v>
      </c>
      <c r="D297" s="13">
        <v>286</v>
      </c>
      <c r="E297" s="59">
        <v>8704</v>
      </c>
      <c r="F297" s="261"/>
      <c r="G297" s="261"/>
      <c r="H297" s="232">
        <v>7784119.0093080001</v>
      </c>
      <c r="I297" s="232"/>
      <c r="J297" s="13">
        <v>4833000.6120201303</v>
      </c>
      <c r="K297" s="13">
        <v>2364322.2578300298</v>
      </c>
      <c r="L297" s="13">
        <v>718014.17389324703</v>
      </c>
    </row>
    <row r="298" spans="2:12" s="1" customFormat="1" ht="16.5" customHeight="1" x14ac:dyDescent="0.2">
      <c r="B298" s="57">
        <v>44805</v>
      </c>
      <c r="C298" s="58">
        <v>53540</v>
      </c>
      <c r="D298" s="13">
        <v>287</v>
      </c>
      <c r="E298" s="59">
        <v>8735</v>
      </c>
      <c r="F298" s="261"/>
      <c r="G298" s="261"/>
      <c r="H298" s="232">
        <v>6538776.590291</v>
      </c>
      <c r="I298" s="232"/>
      <c r="J298" s="13">
        <v>4052907.2133803698</v>
      </c>
      <c r="K298" s="13">
        <v>1977655.1959307799</v>
      </c>
      <c r="L298" s="13">
        <v>598044.55548756395</v>
      </c>
    </row>
    <row r="299" spans="2:12" s="1" customFormat="1" ht="16.5" customHeight="1" x14ac:dyDescent="0.2">
      <c r="B299" s="57">
        <v>44805</v>
      </c>
      <c r="C299" s="58">
        <v>53571</v>
      </c>
      <c r="D299" s="13">
        <v>288</v>
      </c>
      <c r="E299" s="59">
        <v>8766</v>
      </c>
      <c r="F299" s="261"/>
      <c r="G299" s="261"/>
      <c r="H299" s="232">
        <v>5569607.976574</v>
      </c>
      <c r="I299" s="232"/>
      <c r="J299" s="13">
        <v>3446335.6221709298</v>
      </c>
      <c r="K299" s="13">
        <v>1677395.8931408001</v>
      </c>
      <c r="L299" s="13">
        <v>505097.43292234797</v>
      </c>
    </row>
    <row r="300" spans="2:12" s="1" customFormat="1" ht="16.5" customHeight="1" x14ac:dyDescent="0.2">
      <c r="B300" s="57">
        <v>44805</v>
      </c>
      <c r="C300" s="58">
        <v>53601</v>
      </c>
      <c r="D300" s="13">
        <v>289</v>
      </c>
      <c r="E300" s="59">
        <v>8796</v>
      </c>
      <c r="F300" s="261"/>
      <c r="G300" s="261"/>
      <c r="H300" s="232">
        <v>4775482.83959</v>
      </c>
      <c r="I300" s="232"/>
      <c r="J300" s="13">
        <v>2950100.3580377498</v>
      </c>
      <c r="K300" s="13">
        <v>1432334.86681158</v>
      </c>
      <c r="L300" s="13">
        <v>429536.657500703</v>
      </c>
    </row>
    <row r="301" spans="2:12" s="1" customFormat="1" ht="16.5" customHeight="1" x14ac:dyDescent="0.2">
      <c r="B301" s="57">
        <v>44805</v>
      </c>
      <c r="C301" s="58">
        <v>53632</v>
      </c>
      <c r="D301" s="13">
        <v>290</v>
      </c>
      <c r="E301" s="59">
        <v>8827</v>
      </c>
      <c r="F301" s="261"/>
      <c r="G301" s="261"/>
      <c r="H301" s="232">
        <v>4133103.3815950002</v>
      </c>
      <c r="I301" s="232"/>
      <c r="J301" s="13">
        <v>2548933.75729565</v>
      </c>
      <c r="K301" s="13">
        <v>1234412.7974785699</v>
      </c>
      <c r="L301" s="13">
        <v>368614.74581982999</v>
      </c>
    </row>
    <row r="302" spans="2:12" s="1" customFormat="1" ht="16.5" customHeight="1" x14ac:dyDescent="0.2">
      <c r="B302" s="57">
        <v>44805</v>
      </c>
      <c r="C302" s="58">
        <v>53662</v>
      </c>
      <c r="D302" s="13">
        <v>291</v>
      </c>
      <c r="E302" s="59">
        <v>8857</v>
      </c>
      <c r="F302" s="261"/>
      <c r="G302" s="261"/>
      <c r="H302" s="232">
        <v>3598633.8004390001</v>
      </c>
      <c r="I302" s="232"/>
      <c r="J302" s="13">
        <v>2215677.2357302899</v>
      </c>
      <c r="K302" s="13">
        <v>1070380.3544167201</v>
      </c>
      <c r="L302" s="13">
        <v>318321.88794840901</v>
      </c>
    </row>
    <row r="303" spans="2:12" s="1" customFormat="1" ht="16.5" customHeight="1" x14ac:dyDescent="0.2">
      <c r="B303" s="57">
        <v>44805</v>
      </c>
      <c r="C303" s="58">
        <v>53693</v>
      </c>
      <c r="D303" s="13">
        <v>292</v>
      </c>
      <c r="E303" s="59">
        <v>8888</v>
      </c>
      <c r="F303" s="261"/>
      <c r="G303" s="261"/>
      <c r="H303" s="232">
        <v>3150973.8834810001</v>
      </c>
      <c r="I303" s="232"/>
      <c r="J303" s="13">
        <v>1936762.74946327</v>
      </c>
      <c r="K303" s="13">
        <v>933258.92150368204</v>
      </c>
      <c r="L303" s="13">
        <v>276367.609624687</v>
      </c>
    </row>
    <row r="304" spans="2:12" s="1" customFormat="1" ht="16.5" customHeight="1" x14ac:dyDescent="0.2">
      <c r="B304" s="57">
        <v>44805</v>
      </c>
      <c r="C304" s="58">
        <v>53724</v>
      </c>
      <c r="D304" s="13">
        <v>293</v>
      </c>
      <c r="E304" s="59">
        <v>8919</v>
      </c>
      <c r="F304" s="261"/>
      <c r="G304" s="261"/>
      <c r="H304" s="232">
        <v>2889019.2895320002</v>
      </c>
      <c r="I304" s="232"/>
      <c r="J304" s="13">
        <v>1772739.1688778</v>
      </c>
      <c r="K304" s="13">
        <v>852049.17481581494</v>
      </c>
      <c r="L304" s="13">
        <v>251250.11645148901</v>
      </c>
    </row>
    <row r="305" spans="2:12" s="1" customFormat="1" ht="16.5" customHeight="1" x14ac:dyDescent="0.2">
      <c r="B305" s="57">
        <v>44805</v>
      </c>
      <c r="C305" s="58">
        <v>53752</v>
      </c>
      <c r="D305" s="13">
        <v>294</v>
      </c>
      <c r="E305" s="59">
        <v>8947</v>
      </c>
      <c r="F305" s="261"/>
      <c r="G305" s="261"/>
      <c r="H305" s="232">
        <v>2709375.3687390001</v>
      </c>
      <c r="I305" s="232"/>
      <c r="J305" s="13">
        <v>1659960.29550576</v>
      </c>
      <c r="K305" s="13">
        <v>796010.20597383799</v>
      </c>
      <c r="L305" s="13">
        <v>233827.323638892</v>
      </c>
    </row>
    <row r="306" spans="2:12" s="1" customFormat="1" ht="16.5" customHeight="1" x14ac:dyDescent="0.2">
      <c r="B306" s="57">
        <v>44805</v>
      </c>
      <c r="C306" s="58">
        <v>53783</v>
      </c>
      <c r="D306" s="13">
        <v>295</v>
      </c>
      <c r="E306" s="59">
        <v>8978</v>
      </c>
      <c r="F306" s="261"/>
      <c r="G306" s="261"/>
      <c r="H306" s="232">
        <v>2570858.1663449998</v>
      </c>
      <c r="I306" s="232"/>
      <c r="J306" s="13">
        <v>1572423.1115154701</v>
      </c>
      <c r="K306" s="13">
        <v>752115.340925175</v>
      </c>
      <c r="L306" s="13">
        <v>219997.47152746501</v>
      </c>
    </row>
    <row r="307" spans="2:12" s="1" customFormat="1" ht="16.5" customHeight="1" x14ac:dyDescent="0.2">
      <c r="B307" s="57">
        <v>44805</v>
      </c>
      <c r="C307" s="58">
        <v>53813</v>
      </c>
      <c r="D307" s="13">
        <v>296</v>
      </c>
      <c r="E307" s="59">
        <v>9008</v>
      </c>
      <c r="F307" s="261"/>
      <c r="G307" s="261"/>
      <c r="H307" s="232">
        <v>2449632.9273299999</v>
      </c>
      <c r="I307" s="232"/>
      <c r="J307" s="13">
        <v>1495818.40472375</v>
      </c>
      <c r="K307" s="13">
        <v>713713.10045377805</v>
      </c>
      <c r="L307" s="13">
        <v>207908.858629283</v>
      </c>
    </row>
    <row r="308" spans="2:12" s="1" customFormat="1" ht="16.5" customHeight="1" x14ac:dyDescent="0.2">
      <c r="B308" s="57">
        <v>44805</v>
      </c>
      <c r="C308" s="58">
        <v>53844</v>
      </c>
      <c r="D308" s="13">
        <v>297</v>
      </c>
      <c r="E308" s="59">
        <v>9039</v>
      </c>
      <c r="F308" s="261"/>
      <c r="G308" s="261"/>
      <c r="H308" s="232">
        <v>2336717.6858330001</v>
      </c>
      <c r="I308" s="232"/>
      <c r="J308" s="13">
        <v>1424448.93914448</v>
      </c>
      <c r="K308" s="13">
        <v>677931.43929194799</v>
      </c>
      <c r="L308" s="13">
        <v>196648.99004275</v>
      </c>
    </row>
    <row r="309" spans="2:12" s="1" customFormat="1" ht="16.5" customHeight="1" x14ac:dyDescent="0.2">
      <c r="B309" s="57">
        <v>44805</v>
      </c>
      <c r="C309" s="58">
        <v>53874</v>
      </c>
      <c r="D309" s="13">
        <v>298</v>
      </c>
      <c r="E309" s="59">
        <v>9069</v>
      </c>
      <c r="F309" s="261"/>
      <c r="G309" s="261"/>
      <c r="H309" s="232">
        <v>2233890.3831949998</v>
      </c>
      <c r="I309" s="232"/>
      <c r="J309" s="13">
        <v>1359530.8265375399</v>
      </c>
      <c r="K309" s="13">
        <v>645442.73306115402</v>
      </c>
      <c r="L309" s="13">
        <v>186457.45164577401</v>
      </c>
    </row>
    <row r="310" spans="2:12" s="1" customFormat="1" ht="16.5" customHeight="1" x14ac:dyDescent="0.2">
      <c r="B310" s="57">
        <v>44805</v>
      </c>
      <c r="C310" s="58">
        <v>53905</v>
      </c>
      <c r="D310" s="13">
        <v>299</v>
      </c>
      <c r="E310" s="59">
        <v>9100</v>
      </c>
      <c r="F310" s="261"/>
      <c r="G310" s="261"/>
      <c r="H310" s="232">
        <v>2132284.2339369999</v>
      </c>
      <c r="I310" s="232"/>
      <c r="J310" s="13">
        <v>1295493.0149653801</v>
      </c>
      <c r="K310" s="13">
        <v>613476.34958433697</v>
      </c>
      <c r="L310" s="13">
        <v>176472.270379895</v>
      </c>
    </row>
    <row r="311" spans="2:12" s="1" customFormat="1" ht="16.5" customHeight="1" x14ac:dyDescent="0.2">
      <c r="B311" s="57">
        <v>44805</v>
      </c>
      <c r="C311" s="58">
        <v>53936</v>
      </c>
      <c r="D311" s="13">
        <v>300</v>
      </c>
      <c r="E311" s="59">
        <v>9131</v>
      </c>
      <c r="F311" s="261"/>
      <c r="G311" s="261"/>
      <c r="H311" s="232">
        <v>2032788.1880590001</v>
      </c>
      <c r="I311" s="232"/>
      <c r="J311" s="13">
        <v>1232948.36060539</v>
      </c>
      <c r="K311" s="13">
        <v>582373.66695013305</v>
      </c>
      <c r="L311" s="13">
        <v>166815.72884790401</v>
      </c>
    </row>
    <row r="312" spans="2:12" s="1" customFormat="1" ht="16.5" customHeight="1" x14ac:dyDescent="0.2">
      <c r="B312" s="57">
        <v>44805</v>
      </c>
      <c r="C312" s="58">
        <v>53966</v>
      </c>
      <c r="D312" s="13">
        <v>301</v>
      </c>
      <c r="E312" s="59">
        <v>9161</v>
      </c>
      <c r="F312" s="261"/>
      <c r="G312" s="261"/>
      <c r="H312" s="232">
        <v>1935165.2612330001</v>
      </c>
      <c r="I312" s="232"/>
      <c r="J312" s="13">
        <v>1171810.48233034</v>
      </c>
      <c r="K312" s="13">
        <v>552133.35965222504</v>
      </c>
      <c r="L312" s="13">
        <v>157505.36056388999</v>
      </c>
    </row>
    <row r="313" spans="2:12" s="1" customFormat="1" ht="16.5" customHeight="1" x14ac:dyDescent="0.2">
      <c r="B313" s="57">
        <v>44805</v>
      </c>
      <c r="C313" s="58">
        <v>53997</v>
      </c>
      <c r="D313" s="13">
        <v>302</v>
      </c>
      <c r="E313" s="59">
        <v>9192</v>
      </c>
      <c r="F313" s="261"/>
      <c r="G313" s="261"/>
      <c r="H313" s="232">
        <v>1839268.6954709999</v>
      </c>
      <c r="I313" s="232"/>
      <c r="J313" s="13">
        <v>1111852.7577504001</v>
      </c>
      <c r="K313" s="13">
        <v>522550.15350830398</v>
      </c>
      <c r="L313" s="13">
        <v>148434.87485043699</v>
      </c>
    </row>
    <row r="314" spans="2:12" s="1" customFormat="1" ht="16.5" customHeight="1" x14ac:dyDescent="0.2">
      <c r="B314" s="57">
        <v>44805</v>
      </c>
      <c r="C314" s="58">
        <v>54027</v>
      </c>
      <c r="D314" s="13">
        <v>303</v>
      </c>
      <c r="E314" s="59">
        <v>9222</v>
      </c>
      <c r="F314" s="261"/>
      <c r="G314" s="261"/>
      <c r="H314" s="232">
        <v>1746280.915949</v>
      </c>
      <c r="I314" s="232"/>
      <c r="J314" s="13">
        <v>1053908.1589903601</v>
      </c>
      <c r="K314" s="13">
        <v>494098.15937181399</v>
      </c>
      <c r="L314" s="13">
        <v>139777.507044164</v>
      </c>
    </row>
    <row r="315" spans="2:12" s="1" customFormat="1" ht="16.5" customHeight="1" x14ac:dyDescent="0.2">
      <c r="B315" s="57">
        <v>44805</v>
      </c>
      <c r="C315" s="58">
        <v>54058</v>
      </c>
      <c r="D315" s="13">
        <v>304</v>
      </c>
      <c r="E315" s="59">
        <v>9253</v>
      </c>
      <c r="F315" s="261"/>
      <c r="G315" s="261"/>
      <c r="H315" s="232">
        <v>1657800.2019090001</v>
      </c>
      <c r="I315" s="232"/>
      <c r="J315" s="13">
        <v>998811.71159266098</v>
      </c>
      <c r="K315" s="13">
        <v>467076.684003314</v>
      </c>
      <c r="L315" s="13">
        <v>131573.631710438</v>
      </c>
    </row>
    <row r="316" spans="2:12" s="1" customFormat="1" ht="16.5" customHeight="1" x14ac:dyDescent="0.2">
      <c r="B316" s="57">
        <v>44805</v>
      </c>
      <c r="C316" s="58">
        <v>54089</v>
      </c>
      <c r="D316" s="13">
        <v>305</v>
      </c>
      <c r="E316" s="59">
        <v>9284</v>
      </c>
      <c r="F316" s="261"/>
      <c r="G316" s="261"/>
      <c r="H316" s="232">
        <v>1573131.1376809999</v>
      </c>
      <c r="I316" s="232"/>
      <c r="J316" s="13">
        <v>946191.72206898197</v>
      </c>
      <c r="K316" s="13">
        <v>441344.58184559998</v>
      </c>
      <c r="L316" s="13">
        <v>123798.417429343</v>
      </c>
    </row>
    <row r="317" spans="2:12" s="1" customFormat="1" ht="16.5" customHeight="1" x14ac:dyDescent="0.2">
      <c r="B317" s="57">
        <v>44805</v>
      </c>
      <c r="C317" s="58">
        <v>54118</v>
      </c>
      <c r="D317" s="13">
        <v>306</v>
      </c>
      <c r="E317" s="59">
        <v>9313</v>
      </c>
      <c r="F317" s="261"/>
      <c r="G317" s="261"/>
      <c r="H317" s="232">
        <v>1491860.198935</v>
      </c>
      <c r="I317" s="232"/>
      <c r="J317" s="13">
        <v>895885.86861139606</v>
      </c>
      <c r="K317" s="13">
        <v>416885.49348889402</v>
      </c>
      <c r="L317" s="13">
        <v>116474.169916607</v>
      </c>
    </row>
    <row r="318" spans="2:12" s="1" customFormat="1" ht="16.5" customHeight="1" x14ac:dyDescent="0.2">
      <c r="B318" s="57">
        <v>44805</v>
      </c>
      <c r="C318" s="58">
        <v>54149</v>
      </c>
      <c r="D318" s="13">
        <v>307</v>
      </c>
      <c r="E318" s="59">
        <v>9344</v>
      </c>
      <c r="F318" s="261"/>
      <c r="G318" s="261"/>
      <c r="H318" s="232">
        <v>1413340.03</v>
      </c>
      <c r="I318" s="232"/>
      <c r="J318" s="13">
        <v>847293.73910123401</v>
      </c>
      <c r="K318" s="13">
        <v>393271.239541499</v>
      </c>
      <c r="L318" s="13">
        <v>109411.166295052</v>
      </c>
    </row>
    <row r="319" spans="2:12" s="1" customFormat="1" ht="16.5" customHeight="1" x14ac:dyDescent="0.2">
      <c r="B319" s="57">
        <v>44805</v>
      </c>
      <c r="C319" s="58">
        <v>54179</v>
      </c>
      <c r="D319" s="13">
        <v>308</v>
      </c>
      <c r="E319" s="59">
        <v>9374</v>
      </c>
      <c r="F319" s="261"/>
      <c r="G319" s="261"/>
      <c r="H319" s="232">
        <v>1335734.1499999999</v>
      </c>
      <c r="I319" s="232"/>
      <c r="J319" s="13">
        <v>799454.82412149105</v>
      </c>
      <c r="K319" s="13">
        <v>370153.52073121403</v>
      </c>
      <c r="L319" s="13">
        <v>102557.500663468</v>
      </c>
    </row>
    <row r="320" spans="2:12" s="1" customFormat="1" ht="16.5" customHeight="1" x14ac:dyDescent="0.2">
      <c r="B320" s="57">
        <v>44805</v>
      </c>
      <c r="C320" s="58">
        <v>54210</v>
      </c>
      <c r="D320" s="13">
        <v>309</v>
      </c>
      <c r="E320" s="59">
        <v>9405</v>
      </c>
      <c r="F320" s="261"/>
      <c r="G320" s="261"/>
      <c r="H320" s="232">
        <v>1263412.22</v>
      </c>
      <c r="I320" s="232"/>
      <c r="J320" s="13">
        <v>754886.65904216305</v>
      </c>
      <c r="K320" s="13">
        <v>348629.23277807602</v>
      </c>
      <c r="L320" s="13">
        <v>96184.693118587107</v>
      </c>
    </row>
    <row r="321" spans="2:12" s="1" customFormat="1" ht="16.5" customHeight="1" x14ac:dyDescent="0.2">
      <c r="B321" s="57">
        <v>44805</v>
      </c>
      <c r="C321" s="58">
        <v>54240</v>
      </c>
      <c r="D321" s="13">
        <v>310</v>
      </c>
      <c r="E321" s="59">
        <v>9435</v>
      </c>
      <c r="F321" s="261"/>
      <c r="G321" s="261"/>
      <c r="H321" s="232">
        <v>1197732.06</v>
      </c>
      <c r="I321" s="232"/>
      <c r="J321" s="13">
        <v>714468.21369066404</v>
      </c>
      <c r="K321" s="13">
        <v>329150.65923759399</v>
      </c>
      <c r="L321" s="13">
        <v>90438.422044333405</v>
      </c>
    </row>
    <row r="322" spans="2:12" s="1" customFormat="1" ht="16.5" customHeight="1" x14ac:dyDescent="0.2">
      <c r="B322" s="57">
        <v>44805</v>
      </c>
      <c r="C322" s="58">
        <v>54271</v>
      </c>
      <c r="D322" s="13">
        <v>311</v>
      </c>
      <c r="E322" s="59">
        <v>9466</v>
      </c>
      <c r="F322" s="261"/>
      <c r="G322" s="261"/>
      <c r="H322" s="232">
        <v>1136056.2</v>
      </c>
      <c r="I322" s="232"/>
      <c r="J322" s="13">
        <v>676528.08861960599</v>
      </c>
      <c r="K322" s="13">
        <v>310879.25520785199</v>
      </c>
      <c r="L322" s="13">
        <v>85056.324016429004</v>
      </c>
    </row>
    <row r="323" spans="2:12" s="1" customFormat="1" ht="16.5" customHeight="1" x14ac:dyDescent="0.2">
      <c r="B323" s="57">
        <v>44805</v>
      </c>
      <c r="C323" s="58">
        <v>54302</v>
      </c>
      <c r="D323" s="13">
        <v>312</v>
      </c>
      <c r="E323" s="59">
        <v>9497</v>
      </c>
      <c r="F323" s="261"/>
      <c r="G323" s="261"/>
      <c r="H323" s="232">
        <v>1076043.21</v>
      </c>
      <c r="I323" s="232"/>
      <c r="J323" s="13">
        <v>639703.17602278094</v>
      </c>
      <c r="K323" s="13">
        <v>293209.81904217298</v>
      </c>
      <c r="L323" s="13">
        <v>79882.196130955999</v>
      </c>
    </row>
    <row r="324" spans="2:12" s="1" customFormat="1" ht="16.5" customHeight="1" x14ac:dyDescent="0.2">
      <c r="B324" s="57">
        <v>44805</v>
      </c>
      <c r="C324" s="58">
        <v>54332</v>
      </c>
      <c r="D324" s="13">
        <v>313</v>
      </c>
      <c r="E324" s="59">
        <v>9527</v>
      </c>
      <c r="F324" s="261"/>
      <c r="G324" s="261"/>
      <c r="H324" s="232">
        <v>1018720.13</v>
      </c>
      <c r="I324" s="232"/>
      <c r="J324" s="13">
        <v>604630.76856506604</v>
      </c>
      <c r="K324" s="13">
        <v>276452.17693332798</v>
      </c>
      <c r="L324" s="13">
        <v>75007.999667159806</v>
      </c>
    </row>
    <row r="325" spans="2:12" s="1" customFormat="1" ht="16.5" customHeight="1" x14ac:dyDescent="0.2">
      <c r="B325" s="57">
        <v>44805</v>
      </c>
      <c r="C325" s="58">
        <v>54363</v>
      </c>
      <c r="D325" s="13">
        <v>314</v>
      </c>
      <c r="E325" s="59">
        <v>9558</v>
      </c>
      <c r="F325" s="261"/>
      <c r="G325" s="261"/>
      <c r="H325" s="232">
        <v>961816.69</v>
      </c>
      <c r="I325" s="232"/>
      <c r="J325" s="13">
        <v>569889.22256229306</v>
      </c>
      <c r="K325" s="13">
        <v>259904.80408522501</v>
      </c>
      <c r="L325" s="13">
        <v>70219.623447987702</v>
      </c>
    </row>
    <row r="326" spans="2:12" s="1" customFormat="1" ht="16.5" customHeight="1" x14ac:dyDescent="0.2">
      <c r="B326" s="57">
        <v>44805</v>
      </c>
      <c r="C326" s="58">
        <v>54393</v>
      </c>
      <c r="D326" s="13">
        <v>315</v>
      </c>
      <c r="E326" s="59">
        <v>9588</v>
      </c>
      <c r="F326" s="261"/>
      <c r="G326" s="261"/>
      <c r="H326" s="232">
        <v>910234.42</v>
      </c>
      <c r="I326" s="232"/>
      <c r="J326" s="13">
        <v>538440.78585016704</v>
      </c>
      <c r="K326" s="13">
        <v>244957.97315711301</v>
      </c>
      <c r="L326" s="13">
        <v>65910.082085599497</v>
      </c>
    </row>
    <row r="327" spans="2:12" s="1" customFormat="1" ht="16.5" customHeight="1" x14ac:dyDescent="0.2">
      <c r="B327" s="57">
        <v>44805</v>
      </c>
      <c r="C327" s="58">
        <v>54424</v>
      </c>
      <c r="D327" s="13">
        <v>316</v>
      </c>
      <c r="E327" s="59">
        <v>9619</v>
      </c>
      <c r="F327" s="261"/>
      <c r="G327" s="261"/>
      <c r="H327" s="232">
        <v>860264.18</v>
      </c>
      <c r="I327" s="232"/>
      <c r="J327" s="13">
        <v>508018.25028715999</v>
      </c>
      <c r="K327" s="13">
        <v>230529.78101151701</v>
      </c>
      <c r="L327" s="13">
        <v>61765.211074780302</v>
      </c>
    </row>
    <row r="328" spans="2:12" s="1" customFormat="1" ht="16.5" customHeight="1" x14ac:dyDescent="0.2">
      <c r="B328" s="57">
        <v>44805</v>
      </c>
      <c r="C328" s="58">
        <v>54455</v>
      </c>
      <c r="D328" s="13">
        <v>317</v>
      </c>
      <c r="E328" s="59">
        <v>9650</v>
      </c>
      <c r="F328" s="261"/>
      <c r="G328" s="261"/>
      <c r="H328" s="232">
        <v>810220.32</v>
      </c>
      <c r="I328" s="232"/>
      <c r="J328" s="13">
        <v>477653.96191995498</v>
      </c>
      <c r="K328" s="13">
        <v>216199.75656333199</v>
      </c>
      <c r="L328" s="13">
        <v>57680.459621732</v>
      </c>
    </row>
    <row r="329" spans="2:12" s="1" customFormat="1" ht="16.5" customHeight="1" x14ac:dyDescent="0.2">
      <c r="B329" s="57">
        <v>44805</v>
      </c>
      <c r="C329" s="58">
        <v>54483</v>
      </c>
      <c r="D329" s="13">
        <v>318</v>
      </c>
      <c r="E329" s="59">
        <v>9678</v>
      </c>
      <c r="F329" s="261"/>
      <c r="G329" s="261"/>
      <c r="H329" s="232">
        <v>761941.72</v>
      </c>
      <c r="I329" s="232"/>
      <c r="J329" s="13">
        <v>448503.80352647399</v>
      </c>
      <c r="K329" s="13">
        <v>202539.187205022</v>
      </c>
      <c r="L329" s="13">
        <v>53829.157899661499</v>
      </c>
    </row>
    <row r="330" spans="2:12" s="1" customFormat="1" ht="16.5" customHeight="1" x14ac:dyDescent="0.2">
      <c r="B330" s="57">
        <v>44805</v>
      </c>
      <c r="C330" s="58">
        <v>54514</v>
      </c>
      <c r="D330" s="13">
        <v>319</v>
      </c>
      <c r="E330" s="59">
        <v>9709</v>
      </c>
      <c r="F330" s="261"/>
      <c r="G330" s="261"/>
      <c r="H330" s="232">
        <v>716928.14</v>
      </c>
      <c r="I330" s="232"/>
      <c r="J330" s="13">
        <v>421291.583212175</v>
      </c>
      <c r="K330" s="13">
        <v>189766.613719974</v>
      </c>
      <c r="L330" s="13">
        <v>50220.953090187701</v>
      </c>
    </row>
    <row r="331" spans="2:12" s="1" customFormat="1" ht="16.5" customHeight="1" x14ac:dyDescent="0.2">
      <c r="B331" s="57">
        <v>44805</v>
      </c>
      <c r="C331" s="58">
        <v>54544</v>
      </c>
      <c r="D331" s="13">
        <v>320</v>
      </c>
      <c r="E331" s="59">
        <v>9739</v>
      </c>
      <c r="F331" s="261"/>
      <c r="G331" s="261"/>
      <c r="H331" s="232">
        <v>671970.77</v>
      </c>
      <c r="I331" s="232"/>
      <c r="J331" s="13">
        <v>394224.94206443703</v>
      </c>
      <c r="K331" s="13">
        <v>177137.654810623</v>
      </c>
      <c r="L331" s="13">
        <v>46686.585967760198</v>
      </c>
    </row>
    <row r="332" spans="2:12" s="1" customFormat="1" ht="16.5" customHeight="1" x14ac:dyDescent="0.2">
      <c r="B332" s="57">
        <v>44805</v>
      </c>
      <c r="C332" s="58">
        <v>54575</v>
      </c>
      <c r="D332" s="13">
        <v>321</v>
      </c>
      <c r="E332" s="59">
        <v>9770</v>
      </c>
      <c r="F332" s="261"/>
      <c r="G332" s="261"/>
      <c r="H332" s="232">
        <v>628747.44999999995</v>
      </c>
      <c r="I332" s="232"/>
      <c r="J332" s="13">
        <v>368241.50059746602</v>
      </c>
      <c r="K332" s="13">
        <v>165041.67290698201</v>
      </c>
      <c r="L332" s="13">
        <v>43314.316207743701</v>
      </c>
    </row>
    <row r="333" spans="2:12" s="1" customFormat="1" ht="16.5" customHeight="1" x14ac:dyDescent="0.2">
      <c r="B333" s="57">
        <v>44805</v>
      </c>
      <c r="C333" s="58">
        <v>54605</v>
      </c>
      <c r="D333" s="13">
        <v>322</v>
      </c>
      <c r="E333" s="59">
        <v>9800</v>
      </c>
      <c r="F333" s="261"/>
      <c r="G333" s="261"/>
      <c r="H333" s="232">
        <v>586347.87</v>
      </c>
      <c r="I333" s="232"/>
      <c r="J333" s="13">
        <v>342845.46340193198</v>
      </c>
      <c r="K333" s="13">
        <v>153281.25936595301</v>
      </c>
      <c r="L333" s="13">
        <v>40062.955898373199</v>
      </c>
    </row>
    <row r="334" spans="2:12" s="1" customFormat="1" ht="16.5" customHeight="1" x14ac:dyDescent="0.2">
      <c r="B334" s="57">
        <v>44805</v>
      </c>
      <c r="C334" s="58">
        <v>54636</v>
      </c>
      <c r="D334" s="13">
        <v>323</v>
      </c>
      <c r="E334" s="59">
        <v>9831</v>
      </c>
      <c r="F334" s="261"/>
      <c r="G334" s="261"/>
      <c r="H334" s="232">
        <v>546058.51</v>
      </c>
      <c r="I334" s="232"/>
      <c r="J334" s="13">
        <v>318746.19864337402</v>
      </c>
      <c r="K334" s="13">
        <v>142144.401662388</v>
      </c>
      <c r="L334" s="13">
        <v>36994.768017278802</v>
      </c>
    </row>
    <row r="335" spans="2:12" s="1" customFormat="1" ht="16.5" customHeight="1" x14ac:dyDescent="0.2">
      <c r="B335" s="57">
        <v>44805</v>
      </c>
      <c r="C335" s="58">
        <v>54667</v>
      </c>
      <c r="D335" s="13">
        <v>324</v>
      </c>
      <c r="E335" s="59">
        <v>9862</v>
      </c>
      <c r="F335" s="261"/>
      <c r="G335" s="261"/>
      <c r="H335" s="232">
        <v>508891.47</v>
      </c>
      <c r="I335" s="232"/>
      <c r="J335" s="13">
        <v>296547.17061929102</v>
      </c>
      <c r="K335" s="13">
        <v>131908.451857387</v>
      </c>
      <c r="L335" s="13">
        <v>34185.331167830103</v>
      </c>
    </row>
    <row r="336" spans="2:12" s="1" customFormat="1" ht="16.5" customHeight="1" x14ac:dyDescent="0.2">
      <c r="B336" s="57">
        <v>44805</v>
      </c>
      <c r="C336" s="58">
        <v>54697</v>
      </c>
      <c r="D336" s="13">
        <v>325</v>
      </c>
      <c r="E336" s="59">
        <v>9892</v>
      </c>
      <c r="F336" s="261"/>
      <c r="G336" s="261"/>
      <c r="H336" s="232">
        <v>472150.88</v>
      </c>
      <c r="I336" s="232"/>
      <c r="J336" s="13">
        <v>274685.65345538303</v>
      </c>
      <c r="K336" s="13">
        <v>121883.40631689</v>
      </c>
      <c r="L336" s="13">
        <v>31457.762895301501</v>
      </c>
    </row>
    <row r="337" spans="2:12" s="1" customFormat="1" ht="16.5" customHeight="1" x14ac:dyDescent="0.2">
      <c r="B337" s="57">
        <v>44805</v>
      </c>
      <c r="C337" s="58">
        <v>54728</v>
      </c>
      <c r="D337" s="13">
        <v>326</v>
      </c>
      <c r="E337" s="59">
        <v>9923</v>
      </c>
      <c r="F337" s="261"/>
      <c r="G337" s="261"/>
      <c r="H337" s="232">
        <v>436183.44</v>
      </c>
      <c r="I337" s="232"/>
      <c r="J337" s="13">
        <v>253330.29340794799</v>
      </c>
      <c r="K337" s="13">
        <v>112121.73895311001</v>
      </c>
      <c r="L337" s="13">
        <v>28815.7346334291</v>
      </c>
    </row>
    <row r="338" spans="2:12" s="1" customFormat="1" ht="16.5" customHeight="1" x14ac:dyDescent="0.2">
      <c r="B338" s="57">
        <v>44805</v>
      </c>
      <c r="C338" s="58">
        <v>54758</v>
      </c>
      <c r="D338" s="13">
        <v>327</v>
      </c>
      <c r="E338" s="59">
        <v>9953</v>
      </c>
      <c r="F338" s="261"/>
      <c r="G338" s="261"/>
      <c r="H338" s="232">
        <v>404752.48</v>
      </c>
      <c r="I338" s="232"/>
      <c r="J338" s="13">
        <v>234689.70100244301</v>
      </c>
      <c r="K338" s="13">
        <v>103615.92244744</v>
      </c>
      <c r="L338" s="13">
        <v>26520.5454716118</v>
      </c>
    </row>
    <row r="339" spans="2:12" s="1" customFormat="1" ht="16.5" customHeight="1" x14ac:dyDescent="0.2">
      <c r="B339" s="57">
        <v>44805</v>
      </c>
      <c r="C339" s="58">
        <v>54789</v>
      </c>
      <c r="D339" s="13">
        <v>328</v>
      </c>
      <c r="E339" s="59">
        <v>9984</v>
      </c>
      <c r="F339" s="261"/>
      <c r="G339" s="261"/>
      <c r="H339" s="232">
        <v>381380.09</v>
      </c>
      <c r="I339" s="232"/>
      <c r="J339" s="13">
        <v>220762.502865688</v>
      </c>
      <c r="K339" s="13">
        <v>97219.160837528107</v>
      </c>
      <c r="L339" s="13">
        <v>24777.8969443471</v>
      </c>
    </row>
    <row r="340" spans="2:12" s="1" customFormat="1" ht="16.5" customHeight="1" x14ac:dyDescent="0.2">
      <c r="B340" s="57">
        <v>44805</v>
      </c>
      <c r="C340" s="58">
        <v>54820</v>
      </c>
      <c r="D340" s="13">
        <v>329</v>
      </c>
      <c r="E340" s="59">
        <v>10015</v>
      </c>
      <c r="F340" s="261"/>
      <c r="G340" s="261"/>
      <c r="H340" s="232">
        <v>359933.56</v>
      </c>
      <c r="I340" s="232"/>
      <c r="J340" s="13">
        <v>207994.76924199401</v>
      </c>
      <c r="K340" s="13">
        <v>91363.570816028907</v>
      </c>
      <c r="L340" s="13">
        <v>23186.877032657401</v>
      </c>
    </row>
    <row r="341" spans="2:12" s="1" customFormat="1" ht="16.5" customHeight="1" x14ac:dyDescent="0.2">
      <c r="B341" s="57">
        <v>44805</v>
      </c>
      <c r="C341" s="58">
        <v>54848</v>
      </c>
      <c r="D341" s="13">
        <v>330</v>
      </c>
      <c r="E341" s="59">
        <v>10043</v>
      </c>
      <c r="F341" s="261"/>
      <c r="G341" s="261"/>
      <c r="H341" s="232">
        <v>340526.1</v>
      </c>
      <c r="I341" s="232"/>
      <c r="J341" s="13">
        <v>196478.30318729201</v>
      </c>
      <c r="K341" s="13">
        <v>86106.585275969002</v>
      </c>
      <c r="L341" s="13">
        <v>21769.1048840066</v>
      </c>
    </row>
    <row r="342" spans="2:12" s="1" customFormat="1" ht="16.5" customHeight="1" x14ac:dyDescent="0.2">
      <c r="B342" s="57">
        <v>44805</v>
      </c>
      <c r="C342" s="58">
        <v>54879</v>
      </c>
      <c r="D342" s="13">
        <v>331</v>
      </c>
      <c r="E342" s="59">
        <v>10074</v>
      </c>
      <c r="F342" s="261"/>
      <c r="G342" s="261"/>
      <c r="H342" s="232">
        <v>205585.62</v>
      </c>
      <c r="I342" s="232"/>
      <c r="J342" s="13">
        <v>118418.541389847</v>
      </c>
      <c r="K342" s="13">
        <v>51764.922507276002</v>
      </c>
      <c r="L342" s="13">
        <v>13031.5595455578</v>
      </c>
    </row>
    <row r="343" spans="2:12" s="1" customFormat="1" ht="16.5" customHeight="1" x14ac:dyDescent="0.2">
      <c r="B343" s="57">
        <v>44805</v>
      </c>
      <c r="C343" s="58">
        <v>54909</v>
      </c>
      <c r="D343" s="13">
        <v>332</v>
      </c>
      <c r="E343" s="59">
        <v>10104</v>
      </c>
      <c r="F343" s="261"/>
      <c r="G343" s="261"/>
      <c r="H343" s="232">
        <v>186861.8</v>
      </c>
      <c r="I343" s="232"/>
      <c r="J343" s="13">
        <v>107456.839187338</v>
      </c>
      <c r="K343" s="13">
        <v>46857.562149672398</v>
      </c>
      <c r="L343" s="13">
        <v>11747.801451471099</v>
      </c>
    </row>
    <row r="344" spans="2:12" s="1" customFormat="1" ht="16.5" customHeight="1" x14ac:dyDescent="0.2">
      <c r="B344" s="57">
        <v>44805</v>
      </c>
      <c r="C344" s="58">
        <v>54940</v>
      </c>
      <c r="D344" s="13">
        <v>333</v>
      </c>
      <c r="E344" s="59">
        <v>10135</v>
      </c>
      <c r="F344" s="261"/>
      <c r="G344" s="261"/>
      <c r="H344" s="232">
        <v>169434.31</v>
      </c>
      <c r="I344" s="232"/>
      <c r="J344" s="13">
        <v>97269.721229600007</v>
      </c>
      <c r="K344" s="13">
        <v>42307.502833625898</v>
      </c>
      <c r="L344" s="13">
        <v>10562.1156826441</v>
      </c>
    </row>
    <row r="345" spans="2:12" s="1" customFormat="1" ht="16.5" customHeight="1" x14ac:dyDescent="0.2">
      <c r="B345" s="57">
        <v>44805</v>
      </c>
      <c r="C345" s="58">
        <v>54970</v>
      </c>
      <c r="D345" s="13">
        <v>334</v>
      </c>
      <c r="E345" s="59">
        <v>10165</v>
      </c>
      <c r="F345" s="261"/>
      <c r="G345" s="261"/>
      <c r="H345" s="232">
        <v>152073.82999999999</v>
      </c>
      <c r="I345" s="232"/>
      <c r="J345" s="13">
        <v>87160.027188000604</v>
      </c>
      <c r="K345" s="13">
        <v>37816.980128190102</v>
      </c>
      <c r="L345" s="13">
        <v>9402.3509261196104</v>
      </c>
    </row>
    <row r="346" spans="2:12" s="1" customFormat="1" ht="16.5" customHeight="1" x14ac:dyDescent="0.2">
      <c r="B346" s="57">
        <v>44805</v>
      </c>
      <c r="C346" s="58">
        <v>55001</v>
      </c>
      <c r="D346" s="13">
        <v>335</v>
      </c>
      <c r="E346" s="59">
        <v>10196</v>
      </c>
      <c r="F346" s="261"/>
      <c r="G346" s="261"/>
      <c r="H346" s="232">
        <v>135770.38</v>
      </c>
      <c r="I346" s="232"/>
      <c r="J346" s="13">
        <v>77683.840121501606</v>
      </c>
      <c r="K346" s="13">
        <v>33619.7335345018</v>
      </c>
      <c r="L346" s="13">
        <v>8323.3948534421397</v>
      </c>
    </row>
    <row r="347" spans="2:12" s="1" customFormat="1" ht="16.5" customHeight="1" x14ac:dyDescent="0.2">
      <c r="B347" s="57">
        <v>44805</v>
      </c>
      <c r="C347" s="58">
        <v>55032</v>
      </c>
      <c r="D347" s="13">
        <v>336</v>
      </c>
      <c r="E347" s="59">
        <v>10227</v>
      </c>
      <c r="F347" s="261"/>
      <c r="G347" s="261"/>
      <c r="H347" s="232">
        <v>122837.32</v>
      </c>
      <c r="I347" s="232"/>
      <c r="J347" s="13">
        <v>70164.714752465894</v>
      </c>
      <c r="K347" s="13">
        <v>30288.407386844599</v>
      </c>
      <c r="L347" s="13">
        <v>7466.8820014063203</v>
      </c>
    </row>
    <row r="348" spans="2:12" s="1" customFormat="1" ht="16.5" customHeight="1" x14ac:dyDescent="0.2">
      <c r="B348" s="57">
        <v>44805</v>
      </c>
      <c r="C348" s="58">
        <v>55062</v>
      </c>
      <c r="D348" s="13">
        <v>337</v>
      </c>
      <c r="E348" s="59">
        <v>10257</v>
      </c>
      <c r="F348" s="261"/>
      <c r="G348" s="261"/>
      <c r="H348" s="232">
        <v>110784.42</v>
      </c>
      <c r="I348" s="232"/>
      <c r="J348" s="13">
        <v>63176.2262045631</v>
      </c>
      <c r="K348" s="13">
        <v>27204.523371130101</v>
      </c>
      <c r="L348" s="13">
        <v>6679.1324387881004</v>
      </c>
    </row>
    <row r="349" spans="2:12" s="1" customFormat="1" ht="16.5" customHeight="1" x14ac:dyDescent="0.2">
      <c r="B349" s="57">
        <v>44805</v>
      </c>
      <c r="C349" s="58">
        <v>55093</v>
      </c>
      <c r="D349" s="13">
        <v>338</v>
      </c>
      <c r="E349" s="59">
        <v>10288</v>
      </c>
      <c r="F349" s="261"/>
      <c r="G349" s="261"/>
      <c r="H349" s="232">
        <v>98711.6</v>
      </c>
      <c r="I349" s="232"/>
      <c r="J349" s="13">
        <v>56196.072238290202</v>
      </c>
      <c r="K349" s="13">
        <v>24137.233755389399</v>
      </c>
      <c r="L349" s="13">
        <v>5900.9651475508999</v>
      </c>
    </row>
    <row r="350" spans="2:12" s="1" customFormat="1" ht="16.5" customHeight="1" x14ac:dyDescent="0.2">
      <c r="B350" s="57">
        <v>44805</v>
      </c>
      <c r="C350" s="58">
        <v>55123</v>
      </c>
      <c r="D350" s="13">
        <v>339</v>
      </c>
      <c r="E350" s="59">
        <v>10318</v>
      </c>
      <c r="F350" s="261"/>
      <c r="G350" s="261"/>
      <c r="H350" s="232">
        <v>86618.76</v>
      </c>
      <c r="I350" s="232"/>
      <c r="J350" s="13">
        <v>49230.732012590801</v>
      </c>
      <c r="K350" s="13">
        <v>21093.448886292899</v>
      </c>
      <c r="L350" s="13">
        <v>5135.6950920403197</v>
      </c>
    </row>
    <row r="351" spans="2:12" s="1" customFormat="1" ht="16.5" customHeight="1" x14ac:dyDescent="0.2">
      <c r="B351" s="57">
        <v>44805</v>
      </c>
      <c r="C351" s="58">
        <v>55154</v>
      </c>
      <c r="D351" s="13">
        <v>340</v>
      </c>
      <c r="E351" s="59">
        <v>10349</v>
      </c>
      <c r="F351" s="261"/>
      <c r="G351" s="261"/>
      <c r="H351" s="232">
        <v>75235.56</v>
      </c>
      <c r="I351" s="232"/>
      <c r="J351" s="13">
        <v>42688.438403083099</v>
      </c>
      <c r="K351" s="13">
        <v>18243.815118709699</v>
      </c>
      <c r="L351" s="13">
        <v>4423.0710811141898</v>
      </c>
    </row>
    <row r="352" spans="2:12" s="1" customFormat="1" ht="16.5" customHeight="1" x14ac:dyDescent="0.2">
      <c r="B352" s="57">
        <v>44805</v>
      </c>
      <c r="C352" s="58">
        <v>55185</v>
      </c>
      <c r="D352" s="13">
        <v>341</v>
      </c>
      <c r="E352" s="59">
        <v>10380</v>
      </c>
      <c r="F352" s="261"/>
      <c r="G352" s="261"/>
      <c r="H352" s="232">
        <v>63830.75</v>
      </c>
      <c r="I352" s="232"/>
      <c r="J352" s="13">
        <v>36155.954946403202</v>
      </c>
      <c r="K352" s="13">
        <v>15412.721246744701</v>
      </c>
      <c r="L352" s="13">
        <v>3720.8674540592901</v>
      </c>
    </row>
    <row r="353" spans="2:12" s="1" customFormat="1" ht="16.5" customHeight="1" x14ac:dyDescent="0.2">
      <c r="B353" s="57">
        <v>44805</v>
      </c>
      <c r="C353" s="58">
        <v>55213</v>
      </c>
      <c r="D353" s="13">
        <v>342</v>
      </c>
      <c r="E353" s="59">
        <v>10408</v>
      </c>
      <c r="F353" s="261"/>
      <c r="G353" s="261"/>
      <c r="H353" s="232">
        <v>53174.41</v>
      </c>
      <c r="I353" s="232"/>
      <c r="J353" s="13">
        <v>30073.6881568709</v>
      </c>
      <c r="K353" s="13">
        <v>12790.493329561599</v>
      </c>
      <c r="L353" s="13">
        <v>3076.00603095621</v>
      </c>
    </row>
    <row r="354" spans="2:12" s="1" customFormat="1" ht="16.5" customHeight="1" x14ac:dyDescent="0.2">
      <c r="B354" s="57">
        <v>44805</v>
      </c>
      <c r="C354" s="58">
        <v>55244</v>
      </c>
      <c r="D354" s="13">
        <v>343</v>
      </c>
      <c r="E354" s="59">
        <v>10439</v>
      </c>
      <c r="F354" s="261"/>
      <c r="G354" s="261"/>
      <c r="H354" s="232">
        <v>44127.51</v>
      </c>
      <c r="I354" s="232"/>
      <c r="J354" s="13">
        <v>24914.731618527901</v>
      </c>
      <c r="K354" s="13">
        <v>10569.4140066081</v>
      </c>
      <c r="L354" s="13">
        <v>2531.0889994346799</v>
      </c>
    </row>
    <row r="355" spans="2:12" s="1" customFormat="1" ht="16.5" customHeight="1" x14ac:dyDescent="0.2">
      <c r="B355" s="57">
        <v>44805</v>
      </c>
      <c r="C355" s="58">
        <v>55274</v>
      </c>
      <c r="D355" s="13">
        <v>344</v>
      </c>
      <c r="E355" s="59">
        <v>10469</v>
      </c>
      <c r="F355" s="261"/>
      <c r="G355" s="261"/>
      <c r="H355" s="232">
        <v>35394.28</v>
      </c>
      <c r="I355" s="232"/>
      <c r="J355" s="13">
        <v>19951.081093498</v>
      </c>
      <c r="K355" s="13">
        <v>8442.8854607905596</v>
      </c>
      <c r="L355" s="13">
        <v>2013.55495744626</v>
      </c>
    </row>
    <row r="356" spans="2:12" s="1" customFormat="1" ht="16.5" customHeight="1" x14ac:dyDescent="0.2">
      <c r="B356" s="57">
        <v>44805</v>
      </c>
      <c r="C356" s="58">
        <v>55305</v>
      </c>
      <c r="D356" s="13">
        <v>345</v>
      </c>
      <c r="E356" s="59">
        <v>10500</v>
      </c>
      <c r="F356" s="261"/>
      <c r="G356" s="261"/>
      <c r="H356" s="232">
        <v>27903.23</v>
      </c>
      <c r="I356" s="232"/>
      <c r="J356" s="13">
        <v>15701.842240454</v>
      </c>
      <c r="K356" s="13">
        <v>6627.7965117230297</v>
      </c>
      <c r="L356" s="13">
        <v>1573.9769780484201</v>
      </c>
    </row>
    <row r="357" spans="2:12" s="1" customFormat="1" ht="16.5" customHeight="1" x14ac:dyDescent="0.2">
      <c r="B357" s="57">
        <v>44805</v>
      </c>
      <c r="C357" s="58">
        <v>55335</v>
      </c>
      <c r="D357" s="13">
        <v>346</v>
      </c>
      <c r="E357" s="59">
        <v>10530</v>
      </c>
      <c r="F357" s="261"/>
      <c r="G357" s="261"/>
      <c r="H357" s="232">
        <v>21662.59</v>
      </c>
      <c r="I357" s="232"/>
      <c r="J357" s="13">
        <v>12170.069857471901</v>
      </c>
      <c r="K357" s="13">
        <v>5124.3807959696096</v>
      </c>
      <c r="L357" s="13">
        <v>1211.9555396186499</v>
      </c>
    </row>
    <row r="358" spans="2:12" s="1" customFormat="1" ht="16.5" customHeight="1" x14ac:dyDescent="0.2">
      <c r="B358" s="57">
        <v>44805</v>
      </c>
      <c r="C358" s="58">
        <v>55366</v>
      </c>
      <c r="D358" s="13">
        <v>347</v>
      </c>
      <c r="E358" s="59">
        <v>10561</v>
      </c>
      <c r="F358" s="261"/>
      <c r="G358" s="261"/>
      <c r="H358" s="232">
        <v>15411.47</v>
      </c>
      <c r="I358" s="232"/>
      <c r="J358" s="13">
        <v>8643.4979902328105</v>
      </c>
      <c r="K358" s="13">
        <v>3630.2116992289498</v>
      </c>
      <c r="L358" s="13">
        <v>854.93651154304405</v>
      </c>
    </row>
    <row r="359" spans="2:12" s="1" customFormat="1" ht="16.5" customHeight="1" x14ac:dyDescent="0.2">
      <c r="B359" s="57">
        <v>44805</v>
      </c>
      <c r="C359" s="58">
        <v>55397</v>
      </c>
      <c r="D359" s="13">
        <v>348</v>
      </c>
      <c r="E359" s="59">
        <v>10592</v>
      </c>
      <c r="F359" s="261"/>
      <c r="G359" s="261"/>
      <c r="H359" s="232">
        <v>9149.7800000000007</v>
      </c>
      <c r="I359" s="232"/>
      <c r="J359" s="13">
        <v>5122.9356547038897</v>
      </c>
      <c r="K359" s="13">
        <v>2146.1269619794798</v>
      </c>
      <c r="L359" s="13">
        <v>503.284949181809</v>
      </c>
    </row>
    <row r="360" spans="2:12" s="1" customFormat="1" ht="16.5" customHeight="1" x14ac:dyDescent="0.2">
      <c r="B360" s="57">
        <v>44805</v>
      </c>
      <c r="C360" s="58">
        <v>55427</v>
      </c>
      <c r="D360" s="13">
        <v>349</v>
      </c>
      <c r="E360" s="59">
        <v>10622</v>
      </c>
      <c r="F360" s="261"/>
      <c r="G360" s="261"/>
      <c r="H360" s="232">
        <v>3650.17</v>
      </c>
      <c r="I360" s="232"/>
      <c r="J360" s="13">
        <v>0</v>
      </c>
      <c r="K360" s="13">
        <v>0</v>
      </c>
      <c r="L360" s="13">
        <v>0</v>
      </c>
    </row>
    <row r="361" spans="2:12" s="1" customFormat="1" ht="16.5" customHeight="1" x14ac:dyDescent="0.2">
      <c r="B361" s="57">
        <v>44805</v>
      </c>
      <c r="C361" s="58">
        <v>55458</v>
      </c>
      <c r="D361" s="13">
        <v>350</v>
      </c>
      <c r="E361" s="59">
        <v>10653</v>
      </c>
      <c r="F361" s="261"/>
      <c r="G361" s="261"/>
      <c r="H361" s="232">
        <v>0</v>
      </c>
      <c r="I361" s="232"/>
      <c r="J361" s="13">
        <v>0</v>
      </c>
      <c r="K361" s="13">
        <v>0</v>
      </c>
      <c r="L361" s="13">
        <v>0</v>
      </c>
    </row>
    <row r="362" spans="2:12" s="1" customFormat="1" ht="16.5" customHeight="1" x14ac:dyDescent="0.2">
      <c r="B362" s="57">
        <v>44805</v>
      </c>
      <c r="C362" s="58">
        <v>55488</v>
      </c>
      <c r="D362" s="13">
        <v>351</v>
      </c>
      <c r="E362" s="59">
        <v>10683</v>
      </c>
      <c r="F362" s="261"/>
      <c r="G362" s="261"/>
      <c r="H362" s="232">
        <v>0</v>
      </c>
      <c r="I362" s="232"/>
      <c r="J362" s="13">
        <v>0</v>
      </c>
      <c r="K362" s="13">
        <v>0</v>
      </c>
      <c r="L362" s="13">
        <v>0</v>
      </c>
    </row>
    <row r="363" spans="2:12" s="1" customFormat="1" ht="16.5" customHeight="1" x14ac:dyDescent="0.2">
      <c r="B363" s="57">
        <v>44805</v>
      </c>
      <c r="C363" s="58">
        <v>55519</v>
      </c>
      <c r="D363" s="13">
        <v>352</v>
      </c>
      <c r="E363" s="59">
        <v>10714</v>
      </c>
      <c r="F363" s="261"/>
      <c r="G363" s="261"/>
      <c r="H363" s="232">
        <v>0</v>
      </c>
      <c r="I363" s="232"/>
      <c r="J363" s="13">
        <v>0</v>
      </c>
      <c r="K363" s="13">
        <v>0</v>
      </c>
      <c r="L363" s="13">
        <v>0</v>
      </c>
    </row>
    <row r="364" spans="2:12" s="1" customFormat="1" ht="16.5" customHeight="1" x14ac:dyDescent="0.2">
      <c r="B364" s="57">
        <v>44805</v>
      </c>
      <c r="C364" s="58">
        <v>55550</v>
      </c>
      <c r="D364" s="13">
        <v>353</v>
      </c>
      <c r="E364" s="59">
        <v>10745</v>
      </c>
      <c r="F364" s="261"/>
      <c r="G364" s="261"/>
      <c r="H364" s="232">
        <v>0</v>
      </c>
      <c r="I364" s="232"/>
      <c r="J364" s="13">
        <v>0</v>
      </c>
      <c r="K364" s="13">
        <v>0</v>
      </c>
      <c r="L364" s="13">
        <v>0</v>
      </c>
    </row>
    <row r="365" spans="2:12" s="1" customFormat="1" ht="16.5" customHeight="1" x14ac:dyDescent="0.2">
      <c r="B365" s="57">
        <v>44805</v>
      </c>
      <c r="C365" s="58">
        <v>55579</v>
      </c>
      <c r="D365" s="13">
        <v>354</v>
      </c>
      <c r="E365" s="59">
        <v>10774</v>
      </c>
      <c r="F365" s="261"/>
      <c r="G365" s="261"/>
      <c r="H365" s="232">
        <v>0</v>
      </c>
      <c r="I365" s="232"/>
      <c r="J365" s="13">
        <v>0</v>
      </c>
      <c r="K365" s="13">
        <v>0</v>
      </c>
      <c r="L365" s="13">
        <v>0</v>
      </c>
    </row>
    <row r="366" spans="2:12" s="1" customFormat="1" ht="16.5" customHeight="1" x14ac:dyDescent="0.2">
      <c r="B366" s="57">
        <v>44805</v>
      </c>
      <c r="C366" s="58">
        <v>55610</v>
      </c>
      <c r="D366" s="13">
        <v>355</v>
      </c>
      <c r="E366" s="59">
        <v>10805</v>
      </c>
      <c r="F366" s="261"/>
      <c r="G366" s="261"/>
      <c r="H366" s="232">
        <v>0</v>
      </c>
      <c r="I366" s="232"/>
      <c r="J366" s="13">
        <v>0</v>
      </c>
      <c r="K366" s="13">
        <v>0</v>
      </c>
      <c r="L366" s="13">
        <v>0</v>
      </c>
    </row>
    <row r="367" spans="2:12" s="1" customFormat="1" ht="16.5" customHeight="1" x14ac:dyDescent="0.2">
      <c r="B367" s="57">
        <v>44805</v>
      </c>
      <c r="C367" s="58">
        <v>55640</v>
      </c>
      <c r="D367" s="13">
        <v>356</v>
      </c>
      <c r="E367" s="59">
        <v>10835</v>
      </c>
      <c r="F367" s="261"/>
      <c r="G367" s="261"/>
      <c r="H367" s="232">
        <v>0</v>
      </c>
      <c r="I367" s="232"/>
      <c r="J367" s="13">
        <v>0</v>
      </c>
      <c r="K367" s="13">
        <v>0</v>
      </c>
      <c r="L367" s="13">
        <v>0</v>
      </c>
    </row>
    <row r="368" spans="2:12" s="1" customFormat="1" ht="16.5" customHeight="1" x14ac:dyDescent="0.2">
      <c r="B368" s="57">
        <v>44805</v>
      </c>
      <c r="C368" s="58">
        <v>55671</v>
      </c>
      <c r="D368" s="13">
        <v>357</v>
      </c>
      <c r="E368" s="59">
        <v>10866</v>
      </c>
      <c r="F368" s="261"/>
      <c r="G368" s="261"/>
      <c r="H368" s="232">
        <v>0</v>
      </c>
      <c r="I368" s="232"/>
      <c r="J368" s="13">
        <v>0</v>
      </c>
      <c r="K368" s="13">
        <v>0</v>
      </c>
      <c r="L368" s="13">
        <v>0</v>
      </c>
    </row>
    <row r="369" spans="2:12" s="1" customFormat="1" ht="16.5" customHeight="1" x14ac:dyDescent="0.2">
      <c r="B369" s="60"/>
      <c r="C369" s="61"/>
      <c r="D369" s="62"/>
      <c r="E369" s="63"/>
      <c r="F369" s="262"/>
      <c r="G369" s="262"/>
      <c r="H369" s="260">
        <v>1416918065955.1899</v>
      </c>
      <c r="I369" s="260"/>
      <c r="J369" s="64">
        <v>1263853923325.01</v>
      </c>
      <c r="K369" s="64">
        <v>1080043468634.84</v>
      </c>
      <c r="L369" s="64">
        <v>858969346384.74597</v>
      </c>
    </row>
    <row r="370" spans="2:12" s="1" customFormat="1" ht="16.5" customHeight="1" x14ac:dyDescent="0.2"/>
  </sheetData>
  <mergeCells count="726">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311:G311"/>
    <mergeCell ref="F312:G312"/>
    <mergeCell ref="F313:G313"/>
    <mergeCell ref="F314:G314"/>
    <mergeCell ref="F315:G315"/>
    <mergeCell ref="F316:G316"/>
    <mergeCell ref="F317:G317"/>
    <mergeCell ref="F318:G318"/>
    <mergeCell ref="F319:G319"/>
    <mergeCell ref="F320:G320"/>
    <mergeCell ref="F321:G321"/>
    <mergeCell ref="F322:G322"/>
    <mergeCell ref="F323:G323"/>
    <mergeCell ref="F324:G324"/>
    <mergeCell ref="F325:G325"/>
    <mergeCell ref="F326:G326"/>
    <mergeCell ref="F327:G327"/>
    <mergeCell ref="F328:G328"/>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61:G361"/>
    <mergeCell ref="F362:G362"/>
    <mergeCell ref="F363:G363"/>
    <mergeCell ref="F364:G364"/>
    <mergeCell ref="F365:G365"/>
    <mergeCell ref="F366:G366"/>
    <mergeCell ref="F367:G367"/>
    <mergeCell ref="F368:G368"/>
    <mergeCell ref="F369:G369"/>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177:I177"/>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08:I308"/>
    <mergeCell ref="H309:I309"/>
    <mergeCell ref="H293:I29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67:I367"/>
    <mergeCell ref="H368:I368"/>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s>
  <pageMargins left="0.7" right="0.7" top="0.75" bottom="0.75" header="0.3" footer="0.3"/>
  <pageSetup paperSize="9" scale="87"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B468-FF28-4818-AF5C-03C164B6D137}">
  <sheetPr>
    <tabColor theme="4" tint="-0.499984740745262"/>
  </sheetPr>
  <dimension ref="A1:J112"/>
  <sheetViews>
    <sheetView view="pageBreakPreview" zoomScale="60" zoomScaleNormal="70" workbookViewId="0">
      <selection activeCell="D65" sqref="D65"/>
    </sheetView>
  </sheetViews>
  <sheetFormatPr defaultRowHeight="14.5" x14ac:dyDescent="0.3"/>
  <cols>
    <col min="1" max="1" width="12.08984375" style="104" customWidth="1"/>
    <col min="2" max="2" width="55.08984375" style="104" bestFit="1" customWidth="1"/>
    <col min="3" max="3" width="39.08984375" style="104" customWidth="1"/>
    <col min="4" max="7" width="37.26953125" style="104" customWidth="1"/>
    <col min="8" max="8" width="6.6328125" style="104" customWidth="1"/>
    <col min="9" max="9" width="83.6328125" style="104" customWidth="1"/>
    <col min="10" max="10" width="43.36328125" style="104" customWidth="1"/>
    <col min="11" max="16384" width="8.7265625" style="99"/>
  </cols>
  <sheetData>
    <row r="1" spans="1:10" x14ac:dyDescent="0.3">
      <c r="A1" s="268" t="s">
        <v>1969</v>
      </c>
      <c r="B1" s="268"/>
    </row>
    <row r="2" spans="1:10" ht="31" x14ac:dyDescent="0.3">
      <c r="A2" s="96" t="s">
        <v>1970</v>
      </c>
      <c r="B2" s="96"/>
      <c r="C2" s="97"/>
      <c r="D2" s="97"/>
      <c r="E2" s="97"/>
      <c r="F2" s="98" t="s">
        <v>1411</v>
      </c>
      <c r="G2" s="142"/>
      <c r="H2" s="97"/>
      <c r="I2" s="96"/>
      <c r="J2" s="97"/>
    </row>
    <row r="3" spans="1:10" ht="15" thickBot="1" x14ac:dyDescent="0.35">
      <c r="A3" s="97"/>
      <c r="B3" s="100"/>
      <c r="C3" s="100"/>
      <c r="D3" s="97"/>
      <c r="E3" s="97"/>
      <c r="F3" s="97"/>
      <c r="G3" s="97"/>
      <c r="H3" s="97"/>
    </row>
    <row r="4" spans="1:10" ht="19" thickBot="1" x14ac:dyDescent="0.35">
      <c r="A4" s="101"/>
      <c r="B4" s="102" t="s">
        <v>0</v>
      </c>
      <c r="C4" s="103" t="s">
        <v>1412</v>
      </c>
      <c r="D4" s="101"/>
      <c r="E4" s="101"/>
      <c r="F4" s="97"/>
      <c r="G4" s="97"/>
      <c r="H4" s="97"/>
      <c r="I4" s="112" t="s">
        <v>1971</v>
      </c>
      <c r="J4" s="196" t="s">
        <v>1949</v>
      </c>
    </row>
    <row r="5" spans="1:10" ht="15" thickBot="1" x14ac:dyDescent="0.35">
      <c r="H5" s="97"/>
      <c r="I5" s="199" t="s">
        <v>1951</v>
      </c>
      <c r="J5" s="104" t="s">
        <v>48</v>
      </c>
    </row>
    <row r="6" spans="1:10" ht="18.5" x14ac:dyDescent="0.3">
      <c r="A6" s="105"/>
      <c r="B6" s="106" t="s">
        <v>1972</v>
      </c>
      <c r="C6" s="105"/>
      <c r="E6" s="107"/>
      <c r="F6" s="107"/>
      <c r="G6" s="107"/>
      <c r="H6" s="97"/>
      <c r="I6" s="199" t="s">
        <v>1953</v>
      </c>
      <c r="J6" s="104" t="s">
        <v>1954</v>
      </c>
    </row>
    <row r="7" spans="1:10" x14ac:dyDescent="0.3">
      <c r="B7" s="108" t="s">
        <v>1973</v>
      </c>
      <c r="H7" s="97"/>
      <c r="I7" s="199" t="s">
        <v>1956</v>
      </c>
      <c r="J7" s="104" t="s">
        <v>1957</v>
      </c>
    </row>
    <row r="8" spans="1:10" x14ac:dyDescent="0.3">
      <c r="B8" s="108" t="s">
        <v>786</v>
      </c>
      <c r="H8" s="97"/>
      <c r="I8" s="199" t="s">
        <v>1974</v>
      </c>
      <c r="J8" s="104" t="s">
        <v>1975</v>
      </c>
    </row>
    <row r="9" spans="1:10" ht="15" thickBot="1" x14ac:dyDescent="0.35">
      <c r="B9" s="110" t="s">
        <v>787</v>
      </c>
      <c r="H9" s="97"/>
    </row>
    <row r="10" spans="1:10" x14ac:dyDescent="0.3">
      <c r="B10" s="111"/>
      <c r="H10" s="97"/>
      <c r="I10" s="200" t="s">
        <v>1976</v>
      </c>
    </row>
    <row r="11" spans="1:10" x14ac:dyDescent="0.3">
      <c r="B11" s="111"/>
      <c r="H11" s="97"/>
      <c r="I11" s="200" t="s">
        <v>1977</v>
      </c>
    </row>
    <row r="12" spans="1:10" ht="37" x14ac:dyDescent="0.3">
      <c r="A12" s="112" t="s">
        <v>6</v>
      </c>
      <c r="B12" s="112" t="s">
        <v>785</v>
      </c>
      <c r="C12" s="113"/>
      <c r="D12" s="113"/>
      <c r="E12" s="113"/>
      <c r="F12" s="113"/>
      <c r="G12" s="113"/>
      <c r="H12" s="97"/>
    </row>
    <row r="13" spans="1:10" x14ac:dyDescent="0.3">
      <c r="A13" s="121"/>
      <c r="B13" s="122" t="s">
        <v>788</v>
      </c>
      <c r="C13" s="121" t="s">
        <v>789</v>
      </c>
      <c r="D13" s="121" t="s">
        <v>790</v>
      </c>
      <c r="E13" s="123"/>
      <c r="F13" s="124"/>
      <c r="G13" s="124"/>
      <c r="H13" s="97"/>
    </row>
    <row r="14" spans="1:10" x14ac:dyDescent="0.3">
      <c r="A14" s="104" t="s">
        <v>791</v>
      </c>
      <c r="B14" s="119" t="s">
        <v>792</v>
      </c>
      <c r="C14" s="201"/>
      <c r="D14" s="201"/>
      <c r="E14" s="107"/>
      <c r="F14" s="107"/>
      <c r="G14" s="107"/>
      <c r="H14" s="97"/>
    </row>
    <row r="15" spans="1:10" x14ac:dyDescent="0.3">
      <c r="A15" s="104" t="s">
        <v>793</v>
      </c>
      <c r="B15" s="119" t="s">
        <v>794</v>
      </c>
      <c r="C15" s="104" t="s">
        <v>795</v>
      </c>
      <c r="D15" s="104" t="s">
        <v>796</v>
      </c>
      <c r="E15" s="107"/>
      <c r="F15" s="107"/>
      <c r="G15" s="107"/>
      <c r="H15" s="97"/>
    </row>
    <row r="16" spans="1:10" x14ac:dyDescent="0.3">
      <c r="A16" s="104" t="s">
        <v>797</v>
      </c>
      <c r="B16" s="119" t="s">
        <v>798</v>
      </c>
      <c r="E16" s="107"/>
      <c r="F16" s="107"/>
      <c r="G16" s="107"/>
      <c r="H16" s="97"/>
    </row>
    <row r="17" spans="1:8" x14ac:dyDescent="0.3">
      <c r="A17" s="104" t="s">
        <v>799</v>
      </c>
      <c r="B17" s="119" t="s">
        <v>800</v>
      </c>
      <c r="E17" s="107"/>
      <c r="F17" s="107"/>
      <c r="G17" s="107"/>
      <c r="H17" s="97"/>
    </row>
    <row r="18" spans="1:8" x14ac:dyDescent="0.3">
      <c r="A18" s="104" t="s">
        <v>801</v>
      </c>
      <c r="B18" s="119" t="s">
        <v>802</v>
      </c>
      <c r="E18" s="107"/>
      <c r="F18" s="107"/>
      <c r="G18" s="107"/>
      <c r="H18" s="97"/>
    </row>
    <row r="19" spans="1:8" x14ac:dyDescent="0.3">
      <c r="A19" s="104" t="s">
        <v>803</v>
      </c>
      <c r="B19" s="119" t="s">
        <v>804</v>
      </c>
      <c r="E19" s="107"/>
      <c r="F19" s="107"/>
      <c r="G19" s="107"/>
      <c r="H19" s="97"/>
    </row>
    <row r="20" spans="1:8" x14ac:dyDescent="0.3">
      <c r="A20" s="104" t="s">
        <v>805</v>
      </c>
      <c r="B20" s="119" t="s">
        <v>806</v>
      </c>
      <c r="E20" s="107"/>
      <c r="F20" s="107"/>
      <c r="G20" s="107"/>
      <c r="H20" s="97"/>
    </row>
    <row r="21" spans="1:8" x14ac:dyDescent="0.3">
      <c r="A21" s="104" t="s">
        <v>807</v>
      </c>
      <c r="B21" s="119" t="s">
        <v>808</v>
      </c>
      <c r="E21" s="107"/>
      <c r="F21" s="107"/>
      <c r="G21" s="107"/>
      <c r="H21" s="97"/>
    </row>
    <row r="22" spans="1:8" x14ac:dyDescent="0.3">
      <c r="A22" s="104" t="s">
        <v>809</v>
      </c>
      <c r="B22" s="119" t="s">
        <v>810</v>
      </c>
      <c r="E22" s="107"/>
      <c r="F22" s="107"/>
      <c r="G22" s="107"/>
      <c r="H22" s="97"/>
    </row>
    <row r="23" spans="1:8" ht="29" x14ac:dyDescent="0.3">
      <c r="A23" s="104" t="s">
        <v>811</v>
      </c>
      <c r="B23" s="119" t="s">
        <v>812</v>
      </c>
      <c r="C23" s="104" t="s">
        <v>813</v>
      </c>
      <c r="E23" s="107"/>
      <c r="F23" s="107"/>
      <c r="G23" s="107"/>
      <c r="H23" s="97"/>
    </row>
    <row r="24" spans="1:8" x14ac:dyDescent="0.3">
      <c r="A24" s="104" t="s">
        <v>814</v>
      </c>
      <c r="B24" s="119" t="s">
        <v>815</v>
      </c>
      <c r="C24" s="104" t="s">
        <v>816</v>
      </c>
      <c r="E24" s="107"/>
      <c r="F24" s="107"/>
      <c r="G24" s="107"/>
      <c r="H24" s="97"/>
    </row>
    <row r="25" spans="1:8" x14ac:dyDescent="0.3">
      <c r="A25" s="104" t="s">
        <v>817</v>
      </c>
      <c r="B25" s="117" t="s">
        <v>1978</v>
      </c>
      <c r="E25" s="107"/>
      <c r="F25" s="107"/>
      <c r="G25" s="107"/>
      <c r="H25" s="97"/>
    </row>
    <row r="26" spans="1:8" x14ac:dyDescent="0.3">
      <c r="A26" s="104" t="s">
        <v>818</v>
      </c>
      <c r="B26" s="117"/>
      <c r="E26" s="107"/>
      <c r="F26" s="107"/>
      <c r="G26" s="107"/>
      <c r="H26" s="97"/>
    </row>
    <row r="27" spans="1:8" x14ac:dyDescent="0.3">
      <c r="A27" s="104" t="s">
        <v>819</v>
      </c>
      <c r="B27" s="117"/>
      <c r="E27" s="107"/>
      <c r="F27" s="107"/>
      <c r="G27" s="107"/>
      <c r="H27" s="97"/>
    </row>
    <row r="28" spans="1:8" x14ac:dyDescent="0.3">
      <c r="A28" s="104" t="s">
        <v>820</v>
      </c>
      <c r="B28" s="117"/>
      <c r="E28" s="107"/>
      <c r="F28" s="107"/>
      <c r="G28" s="107"/>
      <c r="H28" s="97"/>
    </row>
    <row r="29" spans="1:8" x14ac:dyDescent="0.3">
      <c r="A29" s="104" t="s">
        <v>821</v>
      </c>
      <c r="B29" s="117"/>
      <c r="E29" s="107"/>
      <c r="F29" s="107"/>
      <c r="G29" s="107"/>
      <c r="H29" s="97"/>
    </row>
    <row r="30" spans="1:8" x14ac:dyDescent="0.3">
      <c r="A30" s="104" t="s">
        <v>822</v>
      </c>
      <c r="B30" s="117"/>
      <c r="E30" s="107"/>
      <c r="F30" s="107"/>
      <c r="G30" s="107"/>
      <c r="H30" s="97"/>
    </row>
    <row r="31" spans="1:8" x14ac:dyDescent="0.3">
      <c r="A31" s="104" t="s">
        <v>823</v>
      </c>
      <c r="B31" s="117"/>
      <c r="E31" s="107"/>
      <c r="F31" s="107"/>
      <c r="G31" s="107"/>
      <c r="H31" s="97"/>
    </row>
    <row r="32" spans="1:8" x14ac:dyDescent="0.3">
      <c r="A32" s="104" t="s">
        <v>824</v>
      </c>
      <c r="B32" s="117"/>
      <c r="E32" s="107"/>
      <c r="F32" s="107"/>
      <c r="G32" s="107"/>
      <c r="H32" s="97"/>
    </row>
    <row r="33" spans="1:8" ht="18.5" x14ac:dyDescent="0.3">
      <c r="A33" s="113"/>
      <c r="B33" s="112" t="s">
        <v>786</v>
      </c>
      <c r="C33" s="113"/>
      <c r="D33" s="113"/>
      <c r="E33" s="113"/>
      <c r="F33" s="113"/>
      <c r="G33" s="113"/>
      <c r="H33" s="97"/>
    </row>
    <row r="34" spans="1:8" x14ac:dyDescent="0.3">
      <c r="A34" s="121"/>
      <c r="B34" s="122" t="s">
        <v>825</v>
      </c>
      <c r="C34" s="121" t="s">
        <v>826</v>
      </c>
      <c r="D34" s="121" t="s">
        <v>790</v>
      </c>
      <c r="E34" s="121" t="s">
        <v>827</v>
      </c>
      <c r="F34" s="124"/>
      <c r="G34" s="124"/>
      <c r="H34" s="97"/>
    </row>
    <row r="35" spans="1:8" x14ac:dyDescent="0.3">
      <c r="A35" s="104" t="s">
        <v>828</v>
      </c>
      <c r="B35" s="201" t="s">
        <v>1979</v>
      </c>
      <c r="C35" s="201" t="s">
        <v>1980</v>
      </c>
      <c r="D35" s="201" t="s">
        <v>1981</v>
      </c>
      <c r="E35" s="201" t="s">
        <v>1982</v>
      </c>
      <c r="F35" s="202"/>
      <c r="G35" s="202"/>
      <c r="H35" s="97"/>
    </row>
    <row r="36" spans="1:8" x14ac:dyDescent="0.3">
      <c r="A36" s="104" t="s">
        <v>829</v>
      </c>
      <c r="B36" s="119" t="s">
        <v>1983</v>
      </c>
      <c r="C36" s="104" t="s">
        <v>1689</v>
      </c>
      <c r="D36" s="104" t="s">
        <v>1689</v>
      </c>
      <c r="E36" s="104" t="s">
        <v>1689</v>
      </c>
      <c r="H36" s="97"/>
    </row>
    <row r="37" spans="1:8" x14ac:dyDescent="0.3">
      <c r="A37" s="104" t="s">
        <v>830</v>
      </c>
      <c r="B37" s="119" t="s">
        <v>1984</v>
      </c>
      <c r="C37" s="104" t="s">
        <v>1689</v>
      </c>
      <c r="D37" s="104" t="s">
        <v>1689</v>
      </c>
      <c r="E37" s="104" t="s">
        <v>1689</v>
      </c>
      <c r="H37" s="97"/>
    </row>
    <row r="38" spans="1:8" x14ac:dyDescent="0.3">
      <c r="A38" s="104" t="s">
        <v>831</v>
      </c>
      <c r="B38" s="119" t="s">
        <v>1985</v>
      </c>
      <c r="C38" s="104" t="s">
        <v>1689</v>
      </c>
      <c r="D38" s="104" t="s">
        <v>1689</v>
      </c>
      <c r="E38" s="104" t="s">
        <v>1689</v>
      </c>
      <c r="H38" s="97"/>
    </row>
    <row r="39" spans="1:8" x14ac:dyDescent="0.3">
      <c r="A39" s="104" t="s">
        <v>832</v>
      </c>
      <c r="B39" s="119" t="s">
        <v>1986</v>
      </c>
      <c r="C39" s="104" t="s">
        <v>1689</v>
      </c>
      <c r="D39" s="104" t="s">
        <v>1689</v>
      </c>
      <c r="E39" s="104" t="s">
        <v>1689</v>
      </c>
      <c r="H39" s="97"/>
    </row>
    <row r="40" spans="1:8" x14ac:dyDescent="0.3">
      <c r="A40" s="104" t="s">
        <v>833</v>
      </c>
      <c r="B40" s="119" t="s">
        <v>1987</v>
      </c>
      <c r="C40" s="104" t="s">
        <v>1689</v>
      </c>
      <c r="D40" s="104" t="s">
        <v>1689</v>
      </c>
      <c r="E40" s="104" t="s">
        <v>1689</v>
      </c>
      <c r="H40" s="97"/>
    </row>
    <row r="41" spans="1:8" x14ac:dyDescent="0.3">
      <c r="A41" s="104" t="s">
        <v>834</v>
      </c>
      <c r="B41" s="119" t="s">
        <v>1988</v>
      </c>
      <c r="C41" s="104" t="s">
        <v>1689</v>
      </c>
      <c r="D41" s="104" t="s">
        <v>1689</v>
      </c>
      <c r="E41" s="104" t="s">
        <v>1689</v>
      </c>
      <c r="H41" s="97"/>
    </row>
    <row r="42" spans="1:8" x14ac:dyDescent="0.3">
      <c r="A42" s="104" t="s">
        <v>835</v>
      </c>
      <c r="B42" s="119" t="s">
        <v>1989</v>
      </c>
      <c r="C42" s="104" t="s">
        <v>1689</v>
      </c>
      <c r="D42" s="104" t="s">
        <v>1689</v>
      </c>
      <c r="E42" s="104" t="s">
        <v>1689</v>
      </c>
      <c r="H42" s="97"/>
    </row>
    <row r="43" spans="1:8" x14ac:dyDescent="0.3">
      <c r="A43" s="104" t="s">
        <v>836</v>
      </c>
      <c r="B43" s="119" t="s">
        <v>1990</v>
      </c>
      <c r="C43" s="104" t="s">
        <v>1689</v>
      </c>
      <c r="D43" s="104" t="s">
        <v>1689</v>
      </c>
      <c r="E43" s="104" t="s">
        <v>1689</v>
      </c>
      <c r="H43" s="97"/>
    </row>
    <row r="44" spans="1:8" x14ac:dyDescent="0.3">
      <c r="A44" s="104" t="s">
        <v>837</v>
      </c>
      <c r="B44" s="119" t="s">
        <v>1991</v>
      </c>
      <c r="C44" s="104" t="s">
        <v>1689</v>
      </c>
      <c r="D44" s="104" t="s">
        <v>1689</v>
      </c>
      <c r="E44" s="104" t="s">
        <v>1689</v>
      </c>
      <c r="H44" s="97"/>
    </row>
    <row r="45" spans="1:8" x14ac:dyDescent="0.3">
      <c r="A45" s="104" t="s">
        <v>838</v>
      </c>
      <c r="B45" s="119" t="s">
        <v>1992</v>
      </c>
      <c r="C45" s="104" t="s">
        <v>1689</v>
      </c>
      <c r="D45" s="104" t="s">
        <v>1689</v>
      </c>
      <c r="E45" s="104" t="s">
        <v>1689</v>
      </c>
      <c r="H45" s="97"/>
    </row>
    <row r="46" spans="1:8" x14ac:dyDescent="0.3">
      <c r="A46" s="104" t="s">
        <v>839</v>
      </c>
      <c r="B46" s="119" t="s">
        <v>1993</v>
      </c>
      <c r="C46" s="104" t="s">
        <v>1689</v>
      </c>
      <c r="D46" s="104" t="s">
        <v>1689</v>
      </c>
      <c r="E46" s="104" t="s">
        <v>1689</v>
      </c>
      <c r="H46" s="97"/>
    </row>
    <row r="47" spans="1:8" x14ac:dyDescent="0.3">
      <c r="A47" s="104" t="s">
        <v>840</v>
      </c>
      <c r="B47" s="119" t="s">
        <v>1994</v>
      </c>
      <c r="C47" s="104" t="s">
        <v>1689</v>
      </c>
      <c r="D47" s="104" t="s">
        <v>1689</v>
      </c>
      <c r="E47" s="104" t="s">
        <v>1689</v>
      </c>
      <c r="H47" s="97"/>
    </row>
    <row r="48" spans="1:8" x14ac:dyDescent="0.3">
      <c r="A48" s="104" t="s">
        <v>841</v>
      </c>
      <c r="B48" s="119" t="s">
        <v>1995</v>
      </c>
      <c r="C48" s="104" t="s">
        <v>1689</v>
      </c>
      <c r="D48" s="104" t="s">
        <v>1689</v>
      </c>
      <c r="E48" s="104" t="s">
        <v>1689</v>
      </c>
      <c r="H48" s="97"/>
    </row>
    <row r="49" spans="1:8" x14ac:dyDescent="0.3">
      <c r="A49" s="104" t="s">
        <v>842</v>
      </c>
      <c r="B49" s="119" t="s">
        <v>1996</v>
      </c>
      <c r="C49" s="104" t="s">
        <v>1689</v>
      </c>
      <c r="D49" s="104" t="s">
        <v>1689</v>
      </c>
      <c r="E49" s="104" t="s">
        <v>1689</v>
      </c>
      <c r="H49" s="97"/>
    </row>
    <row r="50" spans="1:8" x14ac:dyDescent="0.3">
      <c r="A50" s="104" t="s">
        <v>843</v>
      </c>
      <c r="B50" s="119" t="s">
        <v>1997</v>
      </c>
      <c r="C50" s="104" t="s">
        <v>1689</v>
      </c>
      <c r="D50" s="104" t="s">
        <v>1689</v>
      </c>
      <c r="E50" s="104" t="s">
        <v>1689</v>
      </c>
      <c r="H50" s="97"/>
    </row>
    <row r="51" spans="1:8" x14ac:dyDescent="0.3">
      <c r="A51" s="104" t="s">
        <v>844</v>
      </c>
      <c r="B51" s="119" t="s">
        <v>1998</v>
      </c>
      <c r="C51" s="104" t="s">
        <v>1689</v>
      </c>
      <c r="D51" s="104" t="s">
        <v>1689</v>
      </c>
      <c r="E51" s="104" t="s">
        <v>1689</v>
      </c>
      <c r="H51" s="97"/>
    </row>
    <row r="52" spans="1:8" x14ac:dyDescent="0.3">
      <c r="A52" s="104" t="s">
        <v>845</v>
      </c>
      <c r="B52" s="119" t="s">
        <v>1999</v>
      </c>
      <c r="C52" s="104" t="s">
        <v>1689</v>
      </c>
      <c r="D52" s="104" t="s">
        <v>1689</v>
      </c>
      <c r="E52" s="104" t="s">
        <v>1689</v>
      </c>
      <c r="H52" s="97"/>
    </row>
    <row r="53" spans="1:8" x14ac:dyDescent="0.3">
      <c r="A53" s="104" t="s">
        <v>846</v>
      </c>
      <c r="B53" s="119" t="s">
        <v>2000</v>
      </c>
      <c r="C53" s="104" t="s">
        <v>1689</v>
      </c>
      <c r="D53" s="104" t="s">
        <v>1689</v>
      </c>
      <c r="E53" s="104" t="s">
        <v>1689</v>
      </c>
      <c r="H53" s="97"/>
    </row>
    <row r="54" spans="1:8" x14ac:dyDescent="0.3">
      <c r="A54" s="104" t="s">
        <v>847</v>
      </c>
      <c r="B54" s="119" t="s">
        <v>2001</v>
      </c>
      <c r="C54" s="104" t="s">
        <v>1689</v>
      </c>
      <c r="D54" s="104" t="s">
        <v>1689</v>
      </c>
      <c r="E54" s="104" t="s">
        <v>1689</v>
      </c>
      <c r="H54" s="97"/>
    </row>
    <row r="55" spans="1:8" x14ac:dyDescent="0.3">
      <c r="A55" s="104" t="s">
        <v>848</v>
      </c>
      <c r="B55" s="119" t="s">
        <v>2002</v>
      </c>
      <c r="C55" s="104" t="s">
        <v>1689</v>
      </c>
      <c r="D55" s="104" t="s">
        <v>1689</v>
      </c>
      <c r="E55" s="104" t="s">
        <v>1689</v>
      </c>
      <c r="H55" s="97"/>
    </row>
    <row r="56" spans="1:8" x14ac:dyDescent="0.3">
      <c r="A56" s="104" t="s">
        <v>849</v>
      </c>
      <c r="B56" s="119" t="s">
        <v>2003</v>
      </c>
      <c r="C56" s="104" t="s">
        <v>1689</v>
      </c>
      <c r="D56" s="104" t="s">
        <v>1689</v>
      </c>
      <c r="E56" s="104" t="s">
        <v>1689</v>
      </c>
      <c r="H56" s="97"/>
    </row>
    <row r="57" spans="1:8" x14ac:dyDescent="0.3">
      <c r="A57" s="104" t="s">
        <v>850</v>
      </c>
      <c r="B57" s="119" t="s">
        <v>2004</v>
      </c>
      <c r="C57" s="104" t="s">
        <v>1689</v>
      </c>
      <c r="D57" s="104" t="s">
        <v>1689</v>
      </c>
      <c r="E57" s="104" t="s">
        <v>1689</v>
      </c>
      <c r="H57" s="97"/>
    </row>
    <row r="58" spans="1:8" x14ac:dyDescent="0.3">
      <c r="A58" s="104" t="s">
        <v>851</v>
      </c>
      <c r="B58" s="119" t="s">
        <v>2005</v>
      </c>
      <c r="C58" s="104" t="s">
        <v>1689</v>
      </c>
      <c r="D58" s="104" t="s">
        <v>1689</v>
      </c>
      <c r="E58" s="104" t="s">
        <v>1689</v>
      </c>
      <c r="H58" s="97"/>
    </row>
    <row r="59" spans="1:8" x14ac:dyDescent="0.3">
      <c r="A59" s="104" t="s">
        <v>852</v>
      </c>
      <c r="B59" s="119" t="s">
        <v>2006</v>
      </c>
      <c r="C59" s="104" t="s">
        <v>1689</v>
      </c>
      <c r="D59" s="104" t="s">
        <v>1689</v>
      </c>
      <c r="E59" s="104" t="s">
        <v>1689</v>
      </c>
      <c r="H59" s="97"/>
    </row>
    <row r="60" spans="1:8" x14ac:dyDescent="0.3">
      <c r="A60" s="104" t="s">
        <v>853</v>
      </c>
      <c r="B60" s="119"/>
      <c r="E60" s="119"/>
      <c r="F60" s="119"/>
      <c r="G60" s="119"/>
      <c r="H60" s="97"/>
    </row>
    <row r="61" spans="1:8" x14ac:dyDescent="0.3">
      <c r="A61" s="104" t="s">
        <v>854</v>
      </c>
      <c r="B61" s="119"/>
      <c r="E61" s="119"/>
      <c r="F61" s="119"/>
      <c r="G61" s="119"/>
      <c r="H61" s="97"/>
    </row>
    <row r="62" spans="1:8" x14ac:dyDescent="0.3">
      <c r="A62" s="104" t="s">
        <v>855</v>
      </c>
      <c r="B62" s="119"/>
      <c r="E62" s="119"/>
      <c r="F62" s="119"/>
      <c r="G62" s="119"/>
      <c r="H62" s="97"/>
    </row>
    <row r="63" spans="1:8" x14ac:dyDescent="0.3">
      <c r="A63" s="104" t="s">
        <v>856</v>
      </c>
      <c r="B63" s="119"/>
      <c r="E63" s="119"/>
      <c r="F63" s="119"/>
      <c r="G63" s="119"/>
      <c r="H63" s="97"/>
    </row>
    <row r="64" spans="1:8" x14ac:dyDescent="0.3">
      <c r="A64" s="104" t="s">
        <v>857</v>
      </c>
      <c r="B64" s="119"/>
      <c r="E64" s="119"/>
      <c r="F64" s="119"/>
      <c r="G64" s="119"/>
      <c r="H64" s="97"/>
    </row>
    <row r="65" spans="1:10" x14ac:dyDescent="0.3">
      <c r="A65" s="104" t="s">
        <v>858</v>
      </c>
      <c r="B65" s="119"/>
      <c r="E65" s="119"/>
      <c r="F65" s="119"/>
      <c r="G65" s="119"/>
      <c r="H65" s="97"/>
    </row>
    <row r="66" spans="1:10" x14ac:dyDescent="0.3">
      <c r="A66" s="104" t="s">
        <v>859</v>
      </c>
      <c r="B66" s="119"/>
      <c r="E66" s="119"/>
      <c r="F66" s="119"/>
      <c r="G66" s="119"/>
      <c r="H66" s="97"/>
    </row>
    <row r="67" spans="1:10" x14ac:dyDescent="0.3">
      <c r="A67" s="104" t="s">
        <v>860</v>
      </c>
      <c r="B67" s="119"/>
      <c r="E67" s="119"/>
      <c r="F67" s="119"/>
      <c r="G67" s="119"/>
      <c r="H67" s="97"/>
    </row>
    <row r="68" spans="1:10" x14ac:dyDescent="0.3">
      <c r="A68" s="104" t="s">
        <v>861</v>
      </c>
      <c r="B68" s="119"/>
      <c r="E68" s="119"/>
      <c r="F68" s="119"/>
      <c r="G68" s="119"/>
      <c r="H68" s="97"/>
    </row>
    <row r="69" spans="1:10" x14ac:dyDescent="0.3">
      <c r="A69" s="104" t="s">
        <v>862</v>
      </c>
      <c r="B69" s="119"/>
      <c r="E69" s="119"/>
      <c r="F69" s="119"/>
      <c r="G69" s="119"/>
      <c r="H69" s="97"/>
    </row>
    <row r="70" spans="1:10" x14ac:dyDescent="0.3">
      <c r="A70" s="104" t="s">
        <v>863</v>
      </c>
      <c r="B70" s="119"/>
      <c r="E70" s="119"/>
      <c r="F70" s="119"/>
      <c r="G70" s="119"/>
      <c r="H70" s="97"/>
    </row>
    <row r="71" spans="1:10" x14ac:dyDescent="0.3">
      <c r="A71" s="104" t="s">
        <v>864</v>
      </c>
      <c r="B71" s="119"/>
      <c r="E71" s="119"/>
      <c r="F71" s="119"/>
      <c r="G71" s="119"/>
      <c r="H71" s="97"/>
    </row>
    <row r="72" spans="1:10" x14ac:dyDescent="0.3">
      <c r="A72" s="104" t="s">
        <v>865</v>
      </c>
      <c r="B72" s="119"/>
      <c r="E72" s="119"/>
      <c r="F72" s="119"/>
      <c r="G72" s="119"/>
      <c r="H72" s="97"/>
    </row>
    <row r="73" spans="1:10" ht="37" x14ac:dyDescent="0.3">
      <c r="A73" s="113"/>
      <c r="B73" s="112" t="s">
        <v>787</v>
      </c>
      <c r="C73" s="113"/>
      <c r="D73" s="113"/>
      <c r="E73" s="113"/>
      <c r="F73" s="113"/>
      <c r="G73" s="113"/>
      <c r="H73" s="97"/>
    </row>
    <row r="74" spans="1:10" x14ac:dyDescent="0.3">
      <c r="A74" s="121"/>
      <c r="B74" s="122" t="s">
        <v>866</v>
      </c>
      <c r="C74" s="121" t="s">
        <v>867</v>
      </c>
      <c r="D74" s="121"/>
      <c r="E74" s="124"/>
      <c r="F74" s="124"/>
      <c r="G74" s="124"/>
      <c r="H74" s="127"/>
      <c r="I74" s="127"/>
      <c r="J74" s="127"/>
    </row>
    <row r="75" spans="1:10" x14ac:dyDescent="0.3">
      <c r="A75" s="104" t="s">
        <v>868</v>
      </c>
      <c r="B75" s="104" t="s">
        <v>869</v>
      </c>
      <c r="C75" s="203">
        <v>49.846648218077299</v>
      </c>
      <c r="H75" s="97"/>
    </row>
    <row r="76" spans="1:10" x14ac:dyDescent="0.3">
      <c r="A76" s="104" t="s">
        <v>870</v>
      </c>
      <c r="B76" s="104" t="s">
        <v>2007</v>
      </c>
      <c r="C76" s="203">
        <v>176.609278910906</v>
      </c>
      <c r="H76" s="97"/>
    </row>
    <row r="77" spans="1:10" x14ac:dyDescent="0.3">
      <c r="A77" s="104" t="s">
        <v>871</v>
      </c>
      <c r="H77" s="97"/>
    </row>
    <row r="78" spans="1:10" x14ac:dyDescent="0.3">
      <c r="A78" s="104" t="s">
        <v>872</v>
      </c>
      <c r="H78" s="97"/>
    </row>
    <row r="79" spans="1:10" x14ac:dyDescent="0.3">
      <c r="A79" s="104" t="s">
        <v>873</v>
      </c>
      <c r="H79" s="97"/>
    </row>
    <row r="80" spans="1:10" x14ac:dyDescent="0.3">
      <c r="A80" s="104" t="s">
        <v>874</v>
      </c>
      <c r="H80" s="97"/>
    </row>
    <row r="81" spans="1:8" x14ac:dyDescent="0.3">
      <c r="A81" s="121"/>
      <c r="B81" s="122" t="s">
        <v>875</v>
      </c>
      <c r="C81" s="121" t="s">
        <v>464</v>
      </c>
      <c r="D81" s="121" t="s">
        <v>465</v>
      </c>
      <c r="E81" s="124" t="s">
        <v>876</v>
      </c>
      <c r="F81" s="124" t="s">
        <v>877</v>
      </c>
      <c r="G81" s="124" t="s">
        <v>878</v>
      </c>
      <c r="H81" s="97"/>
    </row>
    <row r="82" spans="1:8" x14ac:dyDescent="0.3">
      <c r="A82" s="104" t="s">
        <v>879</v>
      </c>
      <c r="B82" s="104" t="s">
        <v>2008</v>
      </c>
      <c r="C82" s="176">
        <v>1.5579072631537101E-3</v>
      </c>
      <c r="G82" s="176">
        <v>1.5579072631537101E-3</v>
      </c>
      <c r="H82" s="97"/>
    </row>
    <row r="83" spans="1:8" x14ac:dyDescent="0.3">
      <c r="A83" s="104" t="s">
        <v>880</v>
      </c>
      <c r="B83" s="104" t="s">
        <v>881</v>
      </c>
      <c r="C83" s="176">
        <v>1.3665479538492399E-4</v>
      </c>
      <c r="G83" s="176">
        <v>1.3665479538492399E-4</v>
      </c>
      <c r="H83" s="97"/>
    </row>
    <row r="84" spans="1:8" x14ac:dyDescent="0.3">
      <c r="A84" s="104" t="s">
        <v>882</v>
      </c>
      <c r="B84" s="104" t="s">
        <v>883</v>
      </c>
      <c r="C84" s="176">
        <v>5.6145693491163097E-4</v>
      </c>
      <c r="G84" s="176">
        <v>5.6145693491163097E-4</v>
      </c>
      <c r="H84" s="97"/>
    </row>
    <row r="85" spans="1:8" x14ac:dyDescent="0.3">
      <c r="A85" s="104" t="s">
        <v>884</v>
      </c>
      <c r="B85" s="104" t="s">
        <v>885</v>
      </c>
      <c r="C85" s="176">
        <v>3.52415441257335E-4</v>
      </c>
      <c r="G85" s="176">
        <v>3.52415441257335E-4</v>
      </c>
      <c r="H85" s="97"/>
    </row>
    <row r="86" spans="1:8" x14ac:dyDescent="0.3">
      <c r="A86" s="104" t="s">
        <v>886</v>
      </c>
      <c r="B86" s="104" t="s">
        <v>887</v>
      </c>
      <c r="C86" s="176"/>
      <c r="G86" s="176"/>
      <c r="H86" s="97"/>
    </row>
    <row r="87" spans="1:8" x14ac:dyDescent="0.3">
      <c r="A87" s="104" t="s">
        <v>888</v>
      </c>
      <c r="H87" s="97"/>
    </row>
    <row r="88" spans="1:8" x14ac:dyDescent="0.3">
      <c r="A88" s="104" t="s">
        <v>889</v>
      </c>
      <c r="H88" s="97"/>
    </row>
    <row r="89" spans="1:8" x14ac:dyDescent="0.3">
      <c r="A89" s="104" t="s">
        <v>890</v>
      </c>
      <c r="H89" s="97"/>
    </row>
    <row r="90" spans="1:8" x14ac:dyDescent="0.3">
      <c r="A90" s="104" t="s">
        <v>891</v>
      </c>
      <c r="H90" s="97"/>
    </row>
    <row r="91" spans="1:8" x14ac:dyDescent="0.3">
      <c r="H91" s="97"/>
    </row>
    <row r="92" spans="1:8" x14ac:dyDescent="0.3">
      <c r="H92" s="97"/>
    </row>
    <row r="93" spans="1:8" x14ac:dyDescent="0.3">
      <c r="H93" s="97"/>
    </row>
    <row r="94" spans="1:8" x14ac:dyDescent="0.3">
      <c r="H94" s="97"/>
    </row>
    <row r="95" spans="1:8" x14ac:dyDescent="0.3">
      <c r="H95" s="97"/>
    </row>
    <row r="96" spans="1:8" x14ac:dyDescent="0.3">
      <c r="H96" s="97"/>
    </row>
    <row r="97" spans="8:8" x14ac:dyDescent="0.3">
      <c r="H97" s="97"/>
    </row>
    <row r="98" spans="8:8" x14ac:dyDescent="0.3">
      <c r="H98" s="97"/>
    </row>
    <row r="99" spans="8:8" x14ac:dyDescent="0.3">
      <c r="H99" s="97"/>
    </row>
    <row r="100" spans="8:8" x14ac:dyDescent="0.3">
      <c r="H100" s="97"/>
    </row>
    <row r="101" spans="8:8" x14ac:dyDescent="0.3">
      <c r="H101" s="97"/>
    </row>
    <row r="102" spans="8:8" x14ac:dyDescent="0.3">
      <c r="H102" s="97"/>
    </row>
    <row r="103" spans="8:8" x14ac:dyDescent="0.3">
      <c r="H103" s="97"/>
    </row>
    <row r="104" spans="8:8" x14ac:dyDescent="0.3">
      <c r="H104" s="97"/>
    </row>
    <row r="105" spans="8:8" x14ac:dyDescent="0.3">
      <c r="H105" s="97"/>
    </row>
    <row r="106" spans="8:8" x14ac:dyDescent="0.3">
      <c r="H106" s="97"/>
    </row>
    <row r="107" spans="8:8" x14ac:dyDescent="0.3">
      <c r="H107" s="97"/>
    </row>
    <row r="108" spans="8:8" x14ac:dyDescent="0.3">
      <c r="H108" s="97"/>
    </row>
    <row r="109" spans="8:8" x14ac:dyDescent="0.3">
      <c r="H109" s="97"/>
    </row>
    <row r="110" spans="8:8" x14ac:dyDescent="0.3">
      <c r="H110" s="97"/>
    </row>
    <row r="111" spans="8:8" x14ac:dyDescent="0.3">
      <c r="H111" s="97"/>
    </row>
    <row r="112" spans="8:8" x14ac:dyDescent="0.3">
      <c r="H112" s="97"/>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7078703C-1259-47A7-9B8F-B8926B12D1D7}"/>
    <hyperlink ref="B7" location="'E. Optional ECB-ECAIs data'!B12" display="1. Additional information on the programme" xr:uid="{CB4D4B98-935B-4FC2-9AD8-C219C22AF275}"/>
    <hyperlink ref="B9" location="'E. Optional ECB-ECAIs data'!B73" display="3.  Additional information on the asset distribution" xr:uid="{B3C76138-02BF-4E61-A903-86258AB5C6D0}"/>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30071-A37D-426D-A936-5262D0556866}">
  <sheetPr>
    <tabColor rgb="FF847A75"/>
  </sheetPr>
  <dimension ref="B1:L43"/>
  <sheetViews>
    <sheetView tabSelected="1" zoomScale="80" zoomScaleNormal="80" workbookViewId="0">
      <selection activeCell="L12" sqref="L12"/>
    </sheetView>
  </sheetViews>
  <sheetFormatPr defaultColWidth="8.26953125" defaultRowHeight="14.5" x14ac:dyDescent="0.35"/>
  <cols>
    <col min="1" max="1" width="8.26953125" style="66"/>
    <col min="2" max="10" width="11.26953125" style="66" customWidth="1"/>
    <col min="11" max="11" width="8.26953125" style="66"/>
    <col min="12" max="12" width="10.54296875" style="66" bestFit="1" customWidth="1"/>
    <col min="13" max="16384" width="8.26953125" style="66"/>
  </cols>
  <sheetData>
    <row r="1" spans="2:12" ht="15" thickBot="1" x14ac:dyDescent="0.4"/>
    <row r="2" spans="2:12" x14ac:dyDescent="0.35">
      <c r="B2" s="78"/>
      <c r="C2" s="79"/>
      <c r="D2" s="79"/>
      <c r="E2" s="79"/>
      <c r="F2" s="79"/>
      <c r="G2" s="79"/>
      <c r="H2" s="79"/>
      <c r="I2" s="79"/>
      <c r="J2" s="80"/>
    </row>
    <row r="3" spans="2:12" x14ac:dyDescent="0.35">
      <c r="B3" s="81"/>
      <c r="C3" s="82"/>
      <c r="D3" s="82"/>
      <c r="E3" s="82"/>
      <c r="F3" s="82"/>
      <c r="G3" s="82"/>
      <c r="H3" s="82"/>
      <c r="I3" s="82"/>
      <c r="J3" s="83"/>
    </row>
    <row r="4" spans="2:12" x14ac:dyDescent="0.35">
      <c r="B4" s="81"/>
      <c r="C4" s="82"/>
      <c r="D4" s="82"/>
      <c r="E4" s="82"/>
      <c r="F4" s="82"/>
      <c r="G4" s="82"/>
      <c r="H4" s="82"/>
      <c r="I4" s="82"/>
      <c r="J4" s="83"/>
    </row>
    <row r="5" spans="2:12" ht="31" x14ac:dyDescent="0.45">
      <c r="B5" s="81"/>
      <c r="C5" s="82"/>
      <c r="D5" s="82"/>
      <c r="E5" s="84"/>
      <c r="F5" s="85" t="s">
        <v>1400</v>
      </c>
      <c r="G5" s="82"/>
      <c r="H5" s="82"/>
      <c r="I5" s="82"/>
      <c r="J5" s="83"/>
    </row>
    <row r="6" spans="2:12" ht="41.25" customHeight="1" x14ac:dyDescent="0.35">
      <c r="B6" s="81"/>
      <c r="C6" s="82"/>
      <c r="D6" s="82"/>
      <c r="E6" s="211" t="s">
        <v>1401</v>
      </c>
      <c r="F6" s="211"/>
      <c r="G6" s="211"/>
      <c r="H6" s="82"/>
      <c r="I6" s="82"/>
      <c r="J6" s="83"/>
    </row>
    <row r="7" spans="2:12" ht="26" x14ac:dyDescent="0.35">
      <c r="B7" s="81"/>
      <c r="C7" s="82"/>
      <c r="D7" s="82"/>
      <c r="E7" s="82"/>
      <c r="F7" s="86" t="s">
        <v>8</v>
      </c>
      <c r="G7" s="82"/>
      <c r="H7" s="82"/>
      <c r="I7" s="82"/>
      <c r="J7" s="83"/>
    </row>
    <row r="8" spans="2:12" ht="26" x14ac:dyDescent="0.35">
      <c r="B8" s="81"/>
      <c r="C8" s="82"/>
      <c r="D8" s="82"/>
      <c r="E8" s="82"/>
      <c r="F8" s="86" t="s">
        <v>1402</v>
      </c>
      <c r="G8" s="82"/>
      <c r="H8" s="82"/>
      <c r="I8" s="82"/>
      <c r="J8" s="83"/>
    </row>
    <row r="9" spans="2:12" ht="21" x14ac:dyDescent="0.35">
      <c r="B9" s="81"/>
      <c r="C9" s="82"/>
      <c r="D9" s="82"/>
      <c r="E9" s="82"/>
      <c r="F9" s="87" t="s">
        <v>2009</v>
      </c>
      <c r="G9" s="82"/>
      <c r="H9" s="82"/>
      <c r="I9" s="82"/>
      <c r="J9" s="83"/>
      <c r="L9" s="88"/>
    </row>
    <row r="10" spans="2:12" ht="21" x14ac:dyDescent="0.35">
      <c r="B10" s="81"/>
      <c r="C10" s="82"/>
      <c r="D10" s="82"/>
      <c r="E10" s="82"/>
      <c r="F10" s="87" t="s">
        <v>2010</v>
      </c>
      <c r="G10" s="82"/>
      <c r="H10" s="82"/>
      <c r="I10" s="82"/>
      <c r="J10" s="83"/>
    </row>
    <row r="11" spans="2:12" ht="21" x14ac:dyDescent="0.35">
      <c r="B11" s="81"/>
      <c r="C11" s="82"/>
      <c r="D11" s="82"/>
      <c r="E11" s="82"/>
      <c r="F11" s="87"/>
      <c r="G11" s="82"/>
      <c r="H11" s="82"/>
      <c r="I11" s="82"/>
      <c r="J11" s="83"/>
    </row>
    <row r="12" spans="2:12" x14ac:dyDescent="0.35">
      <c r="B12" s="81"/>
      <c r="C12" s="82"/>
      <c r="D12" s="82"/>
      <c r="E12" s="82"/>
      <c r="F12" s="82"/>
      <c r="G12" s="82"/>
      <c r="H12" s="82"/>
      <c r="I12" s="82"/>
      <c r="J12" s="83"/>
    </row>
    <row r="13" spans="2:12" x14ac:dyDescent="0.35">
      <c r="B13" s="81"/>
      <c r="C13" s="82"/>
      <c r="D13" s="82"/>
      <c r="E13" s="82"/>
      <c r="F13" s="82"/>
      <c r="G13" s="82"/>
      <c r="H13" s="82"/>
      <c r="I13" s="82"/>
      <c r="J13" s="83"/>
    </row>
    <row r="14" spans="2:12" x14ac:dyDescent="0.35">
      <c r="B14" s="81"/>
      <c r="C14" s="82"/>
      <c r="D14" s="82"/>
      <c r="E14" s="82"/>
      <c r="F14" s="82"/>
      <c r="G14" s="82"/>
      <c r="H14" s="82"/>
      <c r="I14" s="82"/>
      <c r="J14" s="83"/>
    </row>
    <row r="15" spans="2:12" x14ac:dyDescent="0.35">
      <c r="B15" s="81"/>
      <c r="C15" s="82"/>
      <c r="D15" s="82"/>
      <c r="E15" s="82"/>
      <c r="F15" s="82"/>
      <c r="G15" s="82"/>
      <c r="H15" s="82"/>
      <c r="I15" s="82"/>
      <c r="J15" s="83"/>
    </row>
    <row r="16" spans="2:12" x14ac:dyDescent="0.35">
      <c r="B16" s="81"/>
      <c r="C16" s="82"/>
      <c r="D16" s="82"/>
      <c r="E16" s="82"/>
      <c r="F16" s="82"/>
      <c r="G16" s="82"/>
      <c r="H16" s="82"/>
      <c r="I16" s="82"/>
      <c r="J16" s="83"/>
    </row>
    <row r="17" spans="2:10" x14ac:dyDescent="0.35">
      <c r="B17" s="81"/>
      <c r="C17" s="82"/>
      <c r="D17" s="82"/>
      <c r="E17" s="82"/>
      <c r="F17" s="82"/>
      <c r="G17" s="82"/>
      <c r="H17" s="82"/>
      <c r="I17" s="82"/>
      <c r="J17" s="83"/>
    </row>
    <row r="18" spans="2:10" x14ac:dyDescent="0.35">
      <c r="B18" s="81"/>
      <c r="C18" s="82"/>
      <c r="D18" s="82"/>
      <c r="E18" s="82"/>
      <c r="F18" s="82"/>
      <c r="G18" s="82"/>
      <c r="H18" s="82"/>
      <c r="I18" s="82"/>
      <c r="J18" s="83"/>
    </row>
    <row r="19" spans="2:10" x14ac:dyDescent="0.35">
      <c r="B19" s="81"/>
      <c r="C19" s="82"/>
      <c r="D19" s="82"/>
      <c r="E19" s="82"/>
      <c r="F19" s="82"/>
      <c r="G19" s="82"/>
      <c r="H19" s="82"/>
      <c r="I19" s="82"/>
      <c r="J19" s="83"/>
    </row>
    <row r="20" spans="2:10" x14ac:dyDescent="0.35">
      <c r="B20" s="81"/>
      <c r="C20" s="82"/>
      <c r="D20" s="82"/>
      <c r="E20" s="82"/>
      <c r="F20" s="82"/>
      <c r="G20" s="82"/>
      <c r="H20" s="82"/>
      <c r="I20" s="82"/>
      <c r="J20" s="83"/>
    </row>
    <row r="21" spans="2:10" x14ac:dyDescent="0.35">
      <c r="B21" s="81"/>
      <c r="C21" s="82"/>
      <c r="D21" s="82"/>
      <c r="E21" s="82"/>
      <c r="F21" s="82"/>
      <c r="G21" s="82"/>
      <c r="H21" s="82"/>
      <c r="I21" s="82"/>
      <c r="J21" s="83"/>
    </row>
    <row r="22" spans="2:10" x14ac:dyDescent="0.35">
      <c r="B22" s="81"/>
      <c r="C22" s="82"/>
      <c r="D22" s="82"/>
      <c r="E22" s="82"/>
      <c r="F22" s="89" t="s">
        <v>1403</v>
      </c>
      <c r="G22" s="82"/>
      <c r="H22" s="82"/>
      <c r="I22" s="82"/>
      <c r="J22" s="83"/>
    </row>
    <row r="23" spans="2:10" x14ac:dyDescent="0.35">
      <c r="B23" s="81"/>
      <c r="C23" s="82"/>
      <c r="D23" s="82"/>
      <c r="E23" s="82"/>
      <c r="F23" s="90"/>
      <c r="G23" s="82"/>
      <c r="H23" s="82"/>
      <c r="I23" s="82"/>
      <c r="J23" s="83"/>
    </row>
    <row r="24" spans="2:10" x14ac:dyDescent="0.35">
      <c r="B24" s="81"/>
      <c r="C24" s="82"/>
      <c r="D24" s="204" t="s">
        <v>1404</v>
      </c>
      <c r="E24" s="205" t="s">
        <v>1405</v>
      </c>
      <c r="F24" s="205"/>
      <c r="G24" s="205"/>
      <c r="H24" s="205"/>
      <c r="I24" s="82"/>
      <c r="J24" s="83"/>
    </row>
    <row r="25" spans="2:10" x14ac:dyDescent="0.35">
      <c r="B25" s="81"/>
      <c r="C25" s="82"/>
      <c r="D25" s="82"/>
      <c r="H25" s="82"/>
      <c r="I25" s="82"/>
      <c r="J25" s="83"/>
    </row>
    <row r="26" spans="2:10" x14ac:dyDescent="0.35">
      <c r="B26" s="81"/>
      <c r="C26" s="82"/>
      <c r="D26" s="204" t="s">
        <v>1406</v>
      </c>
      <c r="E26" s="205"/>
      <c r="F26" s="205"/>
      <c r="G26" s="205"/>
      <c r="H26" s="205"/>
      <c r="I26" s="82"/>
      <c r="J26" s="83"/>
    </row>
    <row r="27" spans="2:10" x14ac:dyDescent="0.35">
      <c r="B27" s="81"/>
      <c r="C27" s="82"/>
      <c r="D27" s="91"/>
      <c r="E27" s="91"/>
      <c r="F27" s="91"/>
      <c r="G27" s="91"/>
      <c r="H27" s="91"/>
      <c r="I27" s="82"/>
      <c r="J27" s="83"/>
    </row>
    <row r="28" spans="2:10" x14ac:dyDescent="0.35">
      <c r="B28" s="81"/>
      <c r="C28" s="82"/>
      <c r="D28" s="209"/>
      <c r="E28" s="210"/>
      <c r="F28" s="210"/>
      <c r="G28" s="210"/>
      <c r="H28" s="210"/>
      <c r="I28" s="82"/>
      <c r="J28" s="83"/>
    </row>
    <row r="29" spans="2:10" x14ac:dyDescent="0.35">
      <c r="B29" s="81"/>
      <c r="C29" s="82"/>
      <c r="D29" s="92"/>
      <c r="E29" s="92"/>
      <c r="F29" s="92"/>
      <c r="G29" s="92"/>
      <c r="H29" s="92"/>
      <c r="I29" s="82"/>
      <c r="J29" s="83"/>
    </row>
    <row r="30" spans="2:10" x14ac:dyDescent="0.35">
      <c r="B30" s="81"/>
      <c r="C30" s="82"/>
      <c r="D30" s="209"/>
      <c r="E30" s="210"/>
      <c r="F30" s="210"/>
      <c r="G30" s="210"/>
      <c r="H30" s="210"/>
      <c r="I30" s="82"/>
      <c r="J30" s="83"/>
    </row>
    <row r="31" spans="2:10" x14ac:dyDescent="0.35">
      <c r="B31" s="81"/>
      <c r="C31" s="82"/>
      <c r="D31" s="91"/>
      <c r="E31" s="91"/>
      <c r="F31" s="91"/>
      <c r="G31" s="91"/>
      <c r="H31" s="91"/>
      <c r="I31" s="82"/>
      <c r="J31" s="83"/>
    </row>
    <row r="32" spans="2:10" x14ac:dyDescent="0.35">
      <c r="B32" s="81"/>
      <c r="C32" s="82"/>
      <c r="D32" s="204" t="s">
        <v>1407</v>
      </c>
      <c r="E32" s="205" t="s">
        <v>1405</v>
      </c>
      <c r="F32" s="205"/>
      <c r="G32" s="205"/>
      <c r="H32" s="205"/>
      <c r="I32" s="82"/>
      <c r="J32" s="83"/>
    </row>
    <row r="33" spans="2:10" x14ac:dyDescent="0.35">
      <c r="B33" s="81"/>
      <c r="C33" s="82"/>
      <c r="I33" s="82"/>
      <c r="J33" s="83"/>
    </row>
    <row r="34" spans="2:10" x14ac:dyDescent="0.35">
      <c r="B34" s="81"/>
      <c r="C34" s="82"/>
      <c r="D34" s="204" t="s">
        <v>1408</v>
      </c>
      <c r="E34" s="205" t="s">
        <v>1405</v>
      </c>
      <c r="F34" s="205"/>
      <c r="G34" s="205"/>
      <c r="H34" s="205"/>
      <c r="I34" s="82"/>
      <c r="J34" s="83"/>
    </row>
    <row r="35" spans="2:10" x14ac:dyDescent="0.35">
      <c r="B35" s="81"/>
      <c r="C35" s="82"/>
      <c r="D35" s="82"/>
      <c r="E35" s="82"/>
      <c r="F35" s="82"/>
      <c r="G35" s="82"/>
      <c r="H35" s="82"/>
      <c r="I35" s="82"/>
      <c r="J35" s="83"/>
    </row>
    <row r="36" spans="2:10" x14ac:dyDescent="0.35">
      <c r="B36" s="81"/>
      <c r="C36" s="82"/>
      <c r="D36" s="206"/>
      <c r="E36" s="207"/>
      <c r="F36" s="207"/>
      <c r="G36" s="207"/>
      <c r="H36" s="207"/>
      <c r="I36" s="82"/>
      <c r="J36" s="83"/>
    </row>
    <row r="37" spans="2:10" x14ac:dyDescent="0.35">
      <c r="B37" s="81"/>
      <c r="C37" s="82"/>
      <c r="D37" s="82"/>
      <c r="E37" s="82"/>
      <c r="F37" s="90"/>
      <c r="G37" s="82"/>
      <c r="H37" s="82"/>
      <c r="I37" s="82"/>
      <c r="J37" s="83"/>
    </row>
    <row r="38" spans="2:10" x14ac:dyDescent="0.35">
      <c r="B38" s="81"/>
      <c r="C38" s="82"/>
      <c r="D38" s="208" t="s">
        <v>1409</v>
      </c>
      <c r="E38" s="207"/>
      <c r="F38" s="207"/>
      <c r="G38" s="207"/>
      <c r="H38" s="207"/>
      <c r="I38" s="82"/>
      <c r="J38" s="83"/>
    </row>
    <row r="39" spans="2:10" x14ac:dyDescent="0.35">
      <c r="B39" s="81"/>
      <c r="C39" s="82"/>
      <c r="I39" s="82"/>
      <c r="J39" s="83"/>
    </row>
    <row r="40" spans="2:10" x14ac:dyDescent="0.35">
      <c r="B40" s="81"/>
      <c r="C40" s="82"/>
      <c r="D40" s="209"/>
      <c r="E40" s="210"/>
      <c r="F40" s="210"/>
      <c r="G40" s="210"/>
      <c r="H40" s="210"/>
      <c r="I40" s="82"/>
      <c r="J40" s="83"/>
    </row>
    <row r="41" spans="2:10" x14ac:dyDescent="0.35">
      <c r="B41" s="81"/>
      <c r="C41" s="82"/>
      <c r="D41" s="82"/>
      <c r="E41" s="92"/>
      <c r="F41" s="92"/>
      <c r="G41" s="92"/>
      <c r="H41" s="92"/>
      <c r="I41" s="82"/>
      <c r="J41" s="83"/>
    </row>
    <row r="42" spans="2:10" x14ac:dyDescent="0.35">
      <c r="B42" s="81"/>
      <c r="C42" s="82"/>
      <c r="D42" s="209"/>
      <c r="E42" s="210"/>
      <c r="F42" s="210"/>
      <c r="G42" s="210"/>
      <c r="H42" s="210"/>
      <c r="I42" s="82"/>
      <c r="J42" s="83"/>
    </row>
    <row r="43" spans="2:10" ht="15" thickBot="1" x14ac:dyDescent="0.4">
      <c r="B43" s="93"/>
      <c r="C43" s="94"/>
      <c r="D43" s="94"/>
      <c r="E43" s="94"/>
      <c r="F43" s="94"/>
      <c r="G43" s="94"/>
      <c r="H43" s="94"/>
      <c r="I43" s="94"/>
      <c r="J43" s="95"/>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752AA4D4-B123-472B-9B4D-1A58432D982E}"/>
    <hyperlink ref="D26:H26" location="'B1. HTT Mortgage Assets'!A1" display="Worksheet B1: HTT Mortgage Assets" xr:uid="{D333CB97-6291-4E54-B59E-62DE11D0A14E}"/>
    <hyperlink ref="D32:H32" location="'C. HTT Harmonised Glossary'!A1" display="Worksheet C: HTT Harmonised Glossary" xr:uid="{B8DE34B6-6B70-4663-9357-E967E1408987}"/>
    <hyperlink ref="D34:H34" location="Disclaimer!A1" display="Disclaimer" xr:uid="{261BD1E9-FCD2-46F1-97A9-EE48B3CBC19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97EF9-F94C-446E-87BD-A171B1EDA300}">
  <sheetPr>
    <tabColor theme="5" tint="-0.249977111117893"/>
  </sheetPr>
  <dimension ref="A1:G413"/>
  <sheetViews>
    <sheetView zoomScale="85" zoomScaleNormal="85" workbookViewId="0"/>
  </sheetViews>
  <sheetFormatPr defaultRowHeight="14.5" x14ac:dyDescent="0.3"/>
  <cols>
    <col min="1" max="1" width="15.54296875" style="104" customWidth="1"/>
    <col min="2" max="2" width="55.1796875" style="104" customWidth="1"/>
    <col min="3" max="3" width="35.54296875" style="104" bestFit="1" customWidth="1"/>
    <col min="4" max="4" width="31.90625" style="104" bestFit="1" customWidth="1"/>
    <col min="5" max="5" width="11.90625" style="104" customWidth="1"/>
    <col min="6" max="6" width="37.90625" style="104" customWidth="1"/>
    <col min="7" max="7" width="37.90625" style="97" customWidth="1"/>
    <col min="8" max="16384" width="8.7265625" style="99"/>
  </cols>
  <sheetData>
    <row r="1" spans="1:7" ht="31" x14ac:dyDescent="0.3">
      <c r="A1" s="96" t="s">
        <v>1410</v>
      </c>
      <c r="B1" s="96"/>
      <c r="C1" s="97"/>
      <c r="D1" s="97"/>
      <c r="E1" s="97"/>
      <c r="F1" s="98" t="s">
        <v>1411</v>
      </c>
    </row>
    <row r="2" spans="1:7" ht="13.5" thickBot="1" x14ac:dyDescent="0.35">
      <c r="A2" s="97"/>
      <c r="B2" s="100"/>
      <c r="C2" s="100"/>
      <c r="D2" s="97"/>
      <c r="E2" s="97"/>
      <c r="F2" s="97"/>
    </row>
    <row r="3" spans="1:7" ht="19" thickBot="1" x14ac:dyDescent="0.35">
      <c r="A3" s="101"/>
      <c r="B3" s="102" t="s">
        <v>0</v>
      </c>
      <c r="C3" s="103" t="s">
        <v>1412</v>
      </c>
      <c r="D3" s="101"/>
      <c r="E3" s="101"/>
      <c r="F3" s="97"/>
      <c r="G3" s="101"/>
    </row>
    <row r="4" spans="1:7" ht="15" thickBot="1" x14ac:dyDescent="0.35"/>
    <row r="5" spans="1:7" ht="18.5" x14ac:dyDescent="0.3">
      <c r="A5" s="105"/>
      <c r="B5" s="106" t="s">
        <v>2</v>
      </c>
      <c r="C5" s="105"/>
      <c r="E5" s="107"/>
      <c r="F5" s="107"/>
    </row>
    <row r="6" spans="1:7" x14ac:dyDescent="0.3">
      <c r="B6" s="108" t="s">
        <v>3</v>
      </c>
      <c r="C6" s="107"/>
      <c r="D6" s="107"/>
    </row>
    <row r="7" spans="1:7" x14ac:dyDescent="0.3">
      <c r="B7" s="109" t="s">
        <v>1413</v>
      </c>
      <c r="C7" s="107"/>
      <c r="D7" s="107"/>
    </row>
    <row r="8" spans="1:7" x14ac:dyDescent="0.3">
      <c r="B8" s="109" t="s">
        <v>4</v>
      </c>
      <c r="C8" s="107"/>
      <c r="D8" s="107"/>
      <c r="F8" s="104" t="s">
        <v>1414</v>
      </c>
    </row>
    <row r="9" spans="1:7" x14ac:dyDescent="0.3">
      <c r="B9" s="108" t="s">
        <v>1415</v>
      </c>
    </row>
    <row r="10" spans="1:7" x14ac:dyDescent="0.3">
      <c r="B10" s="108" t="s">
        <v>362</v>
      </c>
    </row>
    <row r="11" spans="1:7" ht="15" thickBot="1" x14ac:dyDescent="0.35">
      <c r="B11" s="110" t="s">
        <v>371</v>
      </c>
    </row>
    <row r="12" spans="1:7" x14ac:dyDescent="0.3">
      <c r="B12" s="111"/>
    </row>
    <row r="13" spans="1:7" ht="18.5" x14ac:dyDescent="0.3">
      <c r="A13" s="112" t="s">
        <v>6</v>
      </c>
      <c r="B13" s="112" t="s">
        <v>3</v>
      </c>
      <c r="C13" s="113"/>
      <c r="D13" s="113"/>
      <c r="E13" s="113"/>
      <c r="F13" s="113"/>
      <c r="G13" s="114"/>
    </row>
    <row r="14" spans="1:7" x14ac:dyDescent="0.3">
      <c r="A14" s="104" t="s">
        <v>1416</v>
      </c>
      <c r="B14" s="115" t="s">
        <v>7</v>
      </c>
      <c r="C14" s="104" t="s">
        <v>8</v>
      </c>
      <c r="E14" s="107"/>
      <c r="F14" s="107"/>
    </row>
    <row r="15" spans="1:7" x14ac:dyDescent="0.3">
      <c r="A15" s="104" t="s">
        <v>9</v>
      </c>
      <c r="B15" s="115" t="s">
        <v>10</v>
      </c>
      <c r="C15" s="104" t="s">
        <v>11</v>
      </c>
      <c r="E15" s="107"/>
      <c r="F15" s="107"/>
    </row>
    <row r="16" spans="1:7" ht="29" x14ac:dyDescent="0.3">
      <c r="A16" s="104" t="s">
        <v>1417</v>
      </c>
      <c r="B16" s="115" t="s">
        <v>12</v>
      </c>
      <c r="C16" s="104" t="s">
        <v>13</v>
      </c>
      <c r="E16" s="107"/>
      <c r="F16" s="107"/>
    </row>
    <row r="17" spans="1:7" x14ac:dyDescent="0.3">
      <c r="A17" s="104" t="s">
        <v>14</v>
      </c>
      <c r="B17" s="115" t="s">
        <v>15</v>
      </c>
      <c r="C17" s="116">
        <v>44834</v>
      </c>
      <c r="E17" s="107"/>
      <c r="F17" s="107"/>
    </row>
    <row r="18" spans="1:7" x14ac:dyDescent="0.3">
      <c r="A18" s="104" t="s">
        <v>16</v>
      </c>
      <c r="B18" s="117" t="s">
        <v>1418</v>
      </c>
      <c r="E18" s="107"/>
      <c r="F18" s="107"/>
    </row>
    <row r="19" spans="1:7" x14ac:dyDescent="0.3">
      <c r="A19" s="104" t="s">
        <v>17</v>
      </c>
      <c r="B19" s="117" t="s">
        <v>1419</v>
      </c>
      <c r="E19" s="107"/>
      <c r="F19" s="107"/>
    </row>
    <row r="20" spans="1:7" x14ac:dyDescent="0.3">
      <c r="A20" s="104" t="s">
        <v>1420</v>
      </c>
      <c r="B20" s="117"/>
      <c r="E20" s="107"/>
      <c r="F20" s="107"/>
    </row>
    <row r="21" spans="1:7" x14ac:dyDescent="0.3">
      <c r="A21" s="104" t="s">
        <v>18</v>
      </c>
      <c r="B21" s="117"/>
      <c r="E21" s="107"/>
      <c r="F21" s="107"/>
    </row>
    <row r="22" spans="1:7" x14ac:dyDescent="0.3">
      <c r="A22" s="104" t="s">
        <v>19</v>
      </c>
      <c r="B22" s="117"/>
      <c r="E22" s="107"/>
      <c r="F22" s="107"/>
    </row>
    <row r="23" spans="1:7" x14ac:dyDescent="0.3">
      <c r="A23" s="104" t="s">
        <v>1421</v>
      </c>
      <c r="B23" s="117"/>
      <c r="E23" s="107"/>
      <c r="F23" s="107"/>
    </row>
    <row r="24" spans="1:7" x14ac:dyDescent="0.3">
      <c r="A24" s="104" t="s">
        <v>1422</v>
      </c>
      <c r="B24" s="117"/>
      <c r="E24" s="107"/>
      <c r="F24" s="107"/>
    </row>
    <row r="25" spans="1:7" x14ac:dyDescent="0.3">
      <c r="A25" s="104" t="s">
        <v>1423</v>
      </c>
      <c r="B25" s="117"/>
      <c r="E25" s="107"/>
      <c r="F25" s="107"/>
    </row>
    <row r="26" spans="1:7" ht="18.5" x14ac:dyDescent="0.3">
      <c r="A26" s="113"/>
      <c r="B26" s="112" t="s">
        <v>1413</v>
      </c>
      <c r="C26" s="113"/>
      <c r="D26" s="113"/>
      <c r="E26" s="113"/>
      <c r="F26" s="113"/>
      <c r="G26" s="114"/>
    </row>
    <row r="27" spans="1:7" x14ac:dyDescent="0.3">
      <c r="A27" s="104" t="s">
        <v>20</v>
      </c>
      <c r="B27" s="118" t="s">
        <v>21</v>
      </c>
      <c r="C27" s="104" t="s">
        <v>22</v>
      </c>
      <c r="D27" s="119"/>
      <c r="E27" s="119"/>
      <c r="F27" s="119"/>
    </row>
    <row r="28" spans="1:7" x14ac:dyDescent="0.3">
      <c r="A28" s="104" t="s">
        <v>23</v>
      </c>
      <c r="B28" s="118" t="s">
        <v>24</v>
      </c>
      <c r="C28" s="104" t="s">
        <v>22</v>
      </c>
      <c r="D28" s="119"/>
      <c r="E28" s="119"/>
      <c r="F28" s="119"/>
    </row>
    <row r="29" spans="1:7" x14ac:dyDescent="0.3">
      <c r="A29" s="104" t="s">
        <v>1424</v>
      </c>
      <c r="B29" s="118" t="s">
        <v>25</v>
      </c>
      <c r="C29" s="104" t="s">
        <v>26</v>
      </c>
      <c r="E29" s="119"/>
      <c r="F29" s="119"/>
    </row>
    <row r="30" spans="1:7" x14ac:dyDescent="0.3">
      <c r="A30" s="104" t="s">
        <v>27</v>
      </c>
      <c r="B30" s="118"/>
      <c r="E30" s="119"/>
      <c r="F30" s="119"/>
    </row>
    <row r="31" spans="1:7" x14ac:dyDescent="0.3">
      <c r="A31" s="104" t="s">
        <v>28</v>
      </c>
      <c r="B31" s="118"/>
      <c r="E31" s="119"/>
      <c r="F31" s="119"/>
    </row>
    <row r="32" spans="1:7" x14ac:dyDescent="0.3">
      <c r="A32" s="104" t="s">
        <v>29</v>
      </c>
      <c r="B32" s="118"/>
      <c r="E32" s="119"/>
      <c r="F32" s="119"/>
    </row>
    <row r="33" spans="1:7" x14ac:dyDescent="0.3">
      <c r="A33" s="104" t="s">
        <v>30</v>
      </c>
      <c r="B33" s="118"/>
      <c r="E33" s="119"/>
      <c r="F33" s="119"/>
    </row>
    <row r="34" spans="1:7" x14ac:dyDescent="0.3">
      <c r="A34" s="104" t="s">
        <v>31</v>
      </c>
      <c r="B34" s="118"/>
      <c r="E34" s="119"/>
      <c r="F34" s="119"/>
    </row>
    <row r="35" spans="1:7" x14ac:dyDescent="0.3">
      <c r="A35" s="104" t="s">
        <v>1425</v>
      </c>
      <c r="B35" s="120"/>
      <c r="E35" s="119"/>
      <c r="F35" s="119"/>
    </row>
    <row r="36" spans="1:7" ht="37" x14ac:dyDescent="0.3">
      <c r="A36" s="112"/>
      <c r="B36" s="112" t="s">
        <v>4</v>
      </c>
      <c r="C36" s="112"/>
      <c r="D36" s="113"/>
      <c r="E36" s="113"/>
      <c r="F36" s="113"/>
      <c r="G36" s="114"/>
    </row>
    <row r="37" spans="1:7" x14ac:dyDescent="0.3">
      <c r="A37" s="121"/>
      <c r="B37" s="122" t="s">
        <v>32</v>
      </c>
      <c r="C37" s="121" t="s">
        <v>33</v>
      </c>
      <c r="D37" s="123"/>
      <c r="E37" s="123"/>
      <c r="F37" s="123"/>
      <c r="G37" s="124"/>
    </row>
    <row r="38" spans="1:7" x14ac:dyDescent="0.3">
      <c r="A38" s="104" t="s">
        <v>34</v>
      </c>
      <c r="B38" s="119" t="s">
        <v>1426</v>
      </c>
      <c r="C38" s="125">
        <v>15268.231269329999</v>
      </c>
      <c r="F38" s="119"/>
    </row>
    <row r="39" spans="1:7" x14ac:dyDescent="0.3">
      <c r="A39" s="104" t="s">
        <v>35</v>
      </c>
      <c r="B39" s="119" t="s">
        <v>36</v>
      </c>
      <c r="C39" s="125">
        <v>11500</v>
      </c>
      <c r="F39" s="119"/>
    </row>
    <row r="40" spans="1:7" x14ac:dyDescent="0.3">
      <c r="A40" s="104" t="s">
        <v>37</v>
      </c>
      <c r="B40" s="126" t="s">
        <v>38</v>
      </c>
      <c r="C40" s="125">
        <v>0</v>
      </c>
      <c r="F40" s="119"/>
    </row>
    <row r="41" spans="1:7" x14ac:dyDescent="0.3">
      <c r="A41" s="104" t="s">
        <v>39</v>
      </c>
      <c r="B41" s="126" t="s">
        <v>40</v>
      </c>
      <c r="C41" s="125">
        <v>0</v>
      </c>
      <c r="F41" s="119"/>
    </row>
    <row r="42" spans="1:7" x14ac:dyDescent="0.3">
      <c r="A42" s="104" t="s">
        <v>41</v>
      </c>
      <c r="B42" s="126"/>
      <c r="C42" s="125"/>
      <c r="F42" s="119"/>
    </row>
    <row r="43" spans="1:7" x14ac:dyDescent="0.3">
      <c r="A43" s="127" t="s">
        <v>1427</v>
      </c>
      <c r="B43" s="119"/>
      <c r="F43" s="119"/>
    </row>
    <row r="44" spans="1:7" x14ac:dyDescent="0.3">
      <c r="A44" s="121"/>
      <c r="B44" s="122" t="s">
        <v>1428</v>
      </c>
      <c r="C44" s="128" t="s">
        <v>42</v>
      </c>
      <c r="D44" s="121" t="s">
        <v>43</v>
      </c>
      <c r="E44" s="123"/>
      <c r="F44" s="124" t="s">
        <v>44</v>
      </c>
      <c r="G44" s="124" t="s">
        <v>45</v>
      </c>
    </row>
    <row r="45" spans="1:7" x14ac:dyDescent="0.3">
      <c r="A45" s="104" t="s">
        <v>46</v>
      </c>
      <c r="B45" s="119" t="s">
        <v>47</v>
      </c>
      <c r="C45" s="129">
        <v>0.05</v>
      </c>
      <c r="D45" s="129">
        <v>0.32767228428957301</v>
      </c>
      <c r="E45" s="129"/>
      <c r="F45" s="129">
        <v>0.05</v>
      </c>
      <c r="G45" s="129" t="s">
        <v>48</v>
      </c>
    </row>
    <row r="46" spans="1:7" x14ac:dyDescent="0.3">
      <c r="A46" s="104" t="s">
        <v>49</v>
      </c>
      <c r="B46" s="117" t="s">
        <v>1429</v>
      </c>
      <c r="C46" s="129">
        <v>0</v>
      </c>
      <c r="D46" s="129">
        <v>1.2610515129725</v>
      </c>
      <c r="E46" s="129"/>
      <c r="F46" s="129">
        <v>0</v>
      </c>
      <c r="G46" s="129">
        <v>0</v>
      </c>
    </row>
    <row r="47" spans="1:7" x14ac:dyDescent="0.3">
      <c r="A47" s="104" t="s">
        <v>50</v>
      </c>
      <c r="B47" s="117" t="s">
        <v>1430</v>
      </c>
      <c r="C47" s="129">
        <v>0</v>
      </c>
      <c r="D47" s="129">
        <v>0</v>
      </c>
      <c r="E47" s="129"/>
      <c r="F47" s="129">
        <v>0</v>
      </c>
      <c r="G47" s="129">
        <v>0</v>
      </c>
    </row>
    <row r="48" spans="1:7" x14ac:dyDescent="0.3">
      <c r="A48" s="104" t="s">
        <v>51</v>
      </c>
      <c r="B48" s="117"/>
      <c r="C48" s="130"/>
      <c r="D48" s="130"/>
      <c r="E48" s="130"/>
      <c r="F48" s="130"/>
      <c r="G48" s="130"/>
    </row>
    <row r="49" spans="1:7" x14ac:dyDescent="0.3">
      <c r="A49" s="104" t="s">
        <v>52</v>
      </c>
      <c r="B49" s="117"/>
      <c r="C49" s="130"/>
      <c r="D49" s="130"/>
      <c r="E49" s="130"/>
      <c r="F49" s="130"/>
      <c r="G49" s="130"/>
    </row>
    <row r="50" spans="1:7" x14ac:dyDescent="0.3">
      <c r="A50" s="104" t="s">
        <v>1431</v>
      </c>
      <c r="B50" s="117"/>
      <c r="C50" s="130"/>
      <c r="D50" s="130"/>
      <c r="E50" s="130"/>
      <c r="F50" s="130"/>
      <c r="G50" s="130"/>
    </row>
    <row r="51" spans="1:7" x14ac:dyDescent="0.3">
      <c r="A51" s="104" t="s">
        <v>1432</v>
      </c>
      <c r="B51" s="117"/>
      <c r="C51" s="130"/>
      <c r="D51" s="130"/>
      <c r="E51" s="130"/>
      <c r="F51" s="130"/>
      <c r="G51" s="130"/>
    </row>
    <row r="52" spans="1:7" x14ac:dyDescent="0.3">
      <c r="A52" s="121"/>
      <c r="B52" s="122" t="s">
        <v>1433</v>
      </c>
      <c r="C52" s="121" t="s">
        <v>53</v>
      </c>
      <c r="D52" s="121"/>
      <c r="E52" s="123"/>
      <c r="F52" s="124" t="s">
        <v>287</v>
      </c>
      <c r="G52" s="124"/>
    </row>
    <row r="53" spans="1:7" x14ac:dyDescent="0.3">
      <c r="A53" s="104" t="s">
        <v>54</v>
      </c>
      <c r="B53" s="119" t="s">
        <v>55</v>
      </c>
      <c r="C53" s="125">
        <v>15268.231269330099</v>
      </c>
      <c r="E53" s="131"/>
      <c r="F53" s="132">
        <f>IF($C$58=0,"",IF(C53="[for completion]","",C53/$C$58))</f>
        <v>0.99404286452701784</v>
      </c>
      <c r="G53" s="133"/>
    </row>
    <row r="54" spans="1:7" x14ac:dyDescent="0.3">
      <c r="A54" s="104" t="s">
        <v>56</v>
      </c>
      <c r="B54" s="119" t="s">
        <v>57</v>
      </c>
      <c r="C54" s="125" t="s">
        <v>58</v>
      </c>
      <c r="E54" s="131"/>
      <c r="F54" s="132"/>
      <c r="G54" s="133"/>
    </row>
    <row r="55" spans="1:7" x14ac:dyDescent="0.3">
      <c r="A55" s="104" t="s">
        <v>60</v>
      </c>
      <c r="B55" s="119" t="s">
        <v>61</v>
      </c>
      <c r="C55" s="125" t="s">
        <v>58</v>
      </c>
      <c r="E55" s="131"/>
      <c r="F55" s="132"/>
      <c r="G55" s="133"/>
    </row>
    <row r="56" spans="1:7" x14ac:dyDescent="0.3">
      <c r="A56" s="104" t="s">
        <v>62</v>
      </c>
      <c r="B56" s="119" t="s">
        <v>63</v>
      </c>
      <c r="C56" s="125">
        <v>91.5</v>
      </c>
      <c r="E56" s="131"/>
      <c r="F56" s="132">
        <f t="shared" ref="F56" si="0">IF($C$58=0,"",IF(C56="[for completion]","",C56/$C$58))</f>
        <v>5.9571354729821835E-3</v>
      </c>
      <c r="G56" s="133"/>
    </row>
    <row r="57" spans="1:7" x14ac:dyDescent="0.3">
      <c r="A57" s="104" t="s">
        <v>64</v>
      </c>
      <c r="B57" s="104" t="s">
        <v>65</v>
      </c>
      <c r="C57" s="125">
        <v>0</v>
      </c>
      <c r="E57" s="131"/>
      <c r="F57" s="132">
        <f>IF($C$58=0,"",IF(C57="[for completion]","",C57/$C$58))</f>
        <v>0</v>
      </c>
      <c r="G57" s="133"/>
    </row>
    <row r="58" spans="1:7" x14ac:dyDescent="0.3">
      <c r="A58" s="104" t="s">
        <v>66</v>
      </c>
      <c r="B58" s="134" t="s">
        <v>67</v>
      </c>
      <c r="C58" s="135">
        <f>SUM(C53:C57)</f>
        <v>15359.731269330099</v>
      </c>
      <c r="D58" s="131"/>
      <c r="E58" s="131"/>
      <c r="F58" s="136">
        <f>SUM(F53:F57)</f>
        <v>1</v>
      </c>
      <c r="G58" s="133"/>
    </row>
    <row r="59" spans="1:7" x14ac:dyDescent="0.3">
      <c r="A59" s="104" t="s">
        <v>68</v>
      </c>
      <c r="B59" s="137" t="s">
        <v>171</v>
      </c>
      <c r="C59" s="125"/>
      <c r="E59" s="131"/>
      <c r="F59" s="132">
        <f t="shared" ref="F59:F64" si="1">IF($C$58=0,"",IF(C59="[for completion]","",C59/$C$58))</f>
        <v>0</v>
      </c>
      <c r="G59" s="133"/>
    </row>
    <row r="60" spans="1:7" x14ac:dyDescent="0.3">
      <c r="A60" s="104" t="s">
        <v>69</v>
      </c>
      <c r="B60" s="137" t="s">
        <v>171</v>
      </c>
      <c r="C60" s="125"/>
      <c r="E60" s="131"/>
      <c r="F60" s="132">
        <f t="shared" si="1"/>
        <v>0</v>
      </c>
      <c r="G60" s="133"/>
    </row>
    <row r="61" spans="1:7" x14ac:dyDescent="0.3">
      <c r="A61" s="104" t="s">
        <v>70</v>
      </c>
      <c r="B61" s="137" t="s">
        <v>171</v>
      </c>
      <c r="C61" s="125"/>
      <c r="E61" s="131"/>
      <c r="F61" s="132">
        <f t="shared" si="1"/>
        <v>0</v>
      </c>
      <c r="G61" s="133"/>
    </row>
    <row r="62" spans="1:7" x14ac:dyDescent="0.3">
      <c r="A62" s="104" t="s">
        <v>71</v>
      </c>
      <c r="B62" s="137" t="s">
        <v>171</v>
      </c>
      <c r="C62" s="125"/>
      <c r="E62" s="131"/>
      <c r="F62" s="132">
        <f t="shared" si="1"/>
        <v>0</v>
      </c>
      <c r="G62" s="133"/>
    </row>
    <row r="63" spans="1:7" x14ac:dyDescent="0.3">
      <c r="A63" s="104" t="s">
        <v>72</v>
      </c>
      <c r="B63" s="137" t="s">
        <v>171</v>
      </c>
      <c r="C63" s="125"/>
      <c r="E63" s="131"/>
      <c r="F63" s="132">
        <f t="shared" si="1"/>
        <v>0</v>
      </c>
      <c r="G63" s="133"/>
    </row>
    <row r="64" spans="1:7" x14ac:dyDescent="0.3">
      <c r="A64" s="104" t="s">
        <v>73</v>
      </c>
      <c r="B64" s="137" t="s">
        <v>171</v>
      </c>
      <c r="C64" s="138"/>
      <c r="D64" s="127"/>
      <c r="E64" s="127"/>
      <c r="F64" s="132">
        <f t="shared" si="1"/>
        <v>0</v>
      </c>
      <c r="G64" s="139"/>
    </row>
    <row r="65" spans="1:7" x14ac:dyDescent="0.3">
      <c r="A65" s="121"/>
      <c r="B65" s="122" t="s">
        <v>74</v>
      </c>
      <c r="C65" s="128" t="s">
        <v>75</v>
      </c>
      <c r="D65" s="128" t="s">
        <v>76</v>
      </c>
      <c r="E65" s="123"/>
      <c r="F65" s="124" t="s">
        <v>77</v>
      </c>
      <c r="G65" s="140" t="s">
        <v>78</v>
      </c>
    </row>
    <row r="66" spans="1:7" x14ac:dyDescent="0.3">
      <c r="A66" s="104" t="s">
        <v>79</v>
      </c>
      <c r="B66" s="119" t="s">
        <v>1434</v>
      </c>
      <c r="C66" s="125">
        <v>7.6650624909810103</v>
      </c>
      <c r="D66" s="125" t="s">
        <v>48</v>
      </c>
      <c r="E66" s="115"/>
      <c r="F66" s="141"/>
      <c r="G66" s="142"/>
    </row>
    <row r="67" spans="1:7" x14ac:dyDescent="0.3">
      <c r="B67" s="119"/>
      <c r="E67" s="115"/>
      <c r="F67" s="141"/>
      <c r="G67" s="142"/>
    </row>
    <row r="68" spans="1:7" x14ac:dyDescent="0.3">
      <c r="B68" s="119" t="s">
        <v>81</v>
      </c>
      <c r="C68" s="115"/>
      <c r="D68" s="115"/>
      <c r="E68" s="115"/>
      <c r="F68" s="142"/>
      <c r="G68" s="142"/>
    </row>
    <row r="69" spans="1:7" x14ac:dyDescent="0.3">
      <c r="B69" s="119" t="s">
        <v>82</v>
      </c>
      <c r="E69" s="115"/>
      <c r="F69" s="142"/>
      <c r="G69" s="142"/>
    </row>
    <row r="70" spans="1:7" x14ac:dyDescent="0.3">
      <c r="A70" s="104" t="s">
        <v>83</v>
      </c>
      <c r="B70" s="143" t="s">
        <v>112</v>
      </c>
      <c r="C70" s="125">
        <v>320.88985666999997</v>
      </c>
      <c r="D70" s="125" t="s">
        <v>48</v>
      </c>
      <c r="E70" s="143"/>
      <c r="F70" s="133">
        <f t="shared" ref="F70:F76" si="2">IF($C$77=0,"",IF(C70="[for completion]","",C70/$C$77))</f>
        <v>2.1016832336996638E-2</v>
      </c>
      <c r="G70" s="132" t="str">
        <f>IF($D$77=0,"",IF(D70="[Mark as ND1 if not relevant]","",D70/$D$77))</f>
        <v/>
      </c>
    </row>
    <row r="71" spans="1:7" x14ac:dyDescent="0.3">
      <c r="A71" s="104" t="s">
        <v>84</v>
      </c>
      <c r="B71" s="143" t="s">
        <v>114</v>
      </c>
      <c r="C71" s="125">
        <v>510.60347212000102</v>
      </c>
      <c r="D71" s="125" t="s">
        <v>48</v>
      </c>
      <c r="E71" s="143"/>
      <c r="F71" s="133">
        <f t="shared" si="2"/>
        <v>3.3442214956860825E-2</v>
      </c>
      <c r="G71" s="132" t="str">
        <f t="shared" ref="G71:G76" si="3">IF($D$77=0,"",IF(D71="[Mark as ND1 if not relevant]","",D71/$D$77))</f>
        <v/>
      </c>
    </row>
    <row r="72" spans="1:7" x14ac:dyDescent="0.3">
      <c r="A72" s="104" t="s">
        <v>85</v>
      </c>
      <c r="B72" s="143" t="s">
        <v>116</v>
      </c>
      <c r="C72" s="125">
        <v>654.78675684999598</v>
      </c>
      <c r="D72" s="125" t="s">
        <v>48</v>
      </c>
      <c r="E72" s="143"/>
      <c r="F72" s="133">
        <f t="shared" si="2"/>
        <v>4.2885567116427707E-2</v>
      </c>
      <c r="G72" s="132" t="str">
        <f t="shared" si="3"/>
        <v/>
      </c>
    </row>
    <row r="73" spans="1:7" x14ac:dyDescent="0.3">
      <c r="A73" s="104" t="s">
        <v>86</v>
      </c>
      <c r="B73" s="143" t="s">
        <v>118</v>
      </c>
      <c r="C73" s="125">
        <v>1025.6909212800099</v>
      </c>
      <c r="D73" s="125" t="s">
        <v>48</v>
      </c>
      <c r="E73" s="143"/>
      <c r="F73" s="133">
        <f t="shared" si="2"/>
        <v>6.717811010240303E-2</v>
      </c>
      <c r="G73" s="132" t="str">
        <f t="shared" si="3"/>
        <v/>
      </c>
    </row>
    <row r="74" spans="1:7" x14ac:dyDescent="0.3">
      <c r="A74" s="104" t="s">
        <v>87</v>
      </c>
      <c r="B74" s="143" t="s">
        <v>120</v>
      </c>
      <c r="C74" s="125">
        <v>943.66476707999902</v>
      </c>
      <c r="D74" s="125" t="s">
        <v>48</v>
      </c>
      <c r="E74" s="143"/>
      <c r="F74" s="133">
        <f t="shared" si="2"/>
        <v>6.1805768489738303E-2</v>
      </c>
      <c r="G74" s="132" t="str">
        <f t="shared" si="3"/>
        <v/>
      </c>
    </row>
    <row r="75" spans="1:7" x14ac:dyDescent="0.3">
      <c r="A75" s="104" t="s">
        <v>88</v>
      </c>
      <c r="B75" s="143" t="s">
        <v>122</v>
      </c>
      <c r="C75" s="125">
        <v>7851.3288855000801</v>
      </c>
      <c r="D75" s="125" t="s">
        <v>48</v>
      </c>
      <c r="E75" s="143"/>
      <c r="F75" s="133">
        <f t="shared" si="2"/>
        <v>0.5142264841947578</v>
      </c>
      <c r="G75" s="132" t="str">
        <f t="shared" si="3"/>
        <v/>
      </c>
    </row>
    <row r="76" spans="1:7" x14ac:dyDescent="0.3">
      <c r="A76" s="104" t="s">
        <v>89</v>
      </c>
      <c r="B76" s="143" t="s">
        <v>124</v>
      </c>
      <c r="C76" s="125">
        <v>3961.2666098300101</v>
      </c>
      <c r="D76" s="125" t="s">
        <v>48</v>
      </c>
      <c r="E76" s="143"/>
      <c r="F76" s="133">
        <f t="shared" si="2"/>
        <v>0.25944502280281567</v>
      </c>
      <c r="G76" s="132" t="str">
        <f t="shared" si="3"/>
        <v/>
      </c>
    </row>
    <row r="77" spans="1:7" x14ac:dyDescent="0.3">
      <c r="A77" s="104" t="s">
        <v>90</v>
      </c>
      <c r="B77" s="144" t="s">
        <v>67</v>
      </c>
      <c r="C77" s="135">
        <f>SUM(C70:C76)</f>
        <v>15268.231269330096</v>
      </c>
      <c r="D77" s="135">
        <f>SUM(D70:D76)</f>
        <v>0</v>
      </c>
      <c r="E77" s="119"/>
      <c r="F77" s="145">
        <f>SUM(F70:F76)</f>
        <v>0.99999999999999989</v>
      </c>
      <c r="G77" s="136">
        <f>SUM(G70:G76)</f>
        <v>0</v>
      </c>
    </row>
    <row r="78" spans="1:7" x14ac:dyDescent="0.3">
      <c r="A78" s="104" t="s">
        <v>92</v>
      </c>
      <c r="B78" s="146" t="s">
        <v>93</v>
      </c>
      <c r="C78" s="135"/>
      <c r="D78" s="135"/>
      <c r="E78" s="119"/>
      <c r="F78" s="133">
        <f>IF($C$77=0,"",IF(C78="[for completion]","",C78/$C$77))</f>
        <v>0</v>
      </c>
      <c r="G78" s="132" t="str">
        <f t="shared" ref="G78:G87" si="4">IF($D$77=0,"",IF(D78="[for completion]","",D78/$D$77))</f>
        <v/>
      </c>
    </row>
    <row r="79" spans="1:7" x14ac:dyDescent="0.3">
      <c r="A79" s="104" t="s">
        <v>94</v>
      </c>
      <c r="B79" s="146" t="s">
        <v>95</v>
      </c>
      <c r="C79" s="135"/>
      <c r="D79" s="135"/>
      <c r="E79" s="119"/>
      <c r="F79" s="133">
        <f t="shared" ref="F79:F87" si="5">IF($C$77=0,"",IF(C79="[for completion]","",C79/$C$77))</f>
        <v>0</v>
      </c>
      <c r="G79" s="132" t="str">
        <f t="shared" si="4"/>
        <v/>
      </c>
    </row>
    <row r="80" spans="1:7" x14ac:dyDescent="0.3">
      <c r="A80" s="104" t="s">
        <v>96</v>
      </c>
      <c r="B80" s="146" t="s">
        <v>1435</v>
      </c>
      <c r="C80" s="135"/>
      <c r="D80" s="135"/>
      <c r="E80" s="119"/>
      <c r="F80" s="133">
        <f t="shared" si="5"/>
        <v>0</v>
      </c>
      <c r="G80" s="132" t="str">
        <f t="shared" si="4"/>
        <v/>
      </c>
    </row>
    <row r="81" spans="1:7" x14ac:dyDescent="0.3">
      <c r="A81" s="104" t="s">
        <v>97</v>
      </c>
      <c r="B81" s="146" t="s">
        <v>98</v>
      </c>
      <c r="C81" s="135"/>
      <c r="D81" s="135"/>
      <c r="E81" s="119"/>
      <c r="F81" s="133">
        <f t="shared" si="5"/>
        <v>0</v>
      </c>
      <c r="G81" s="132" t="str">
        <f t="shared" si="4"/>
        <v/>
      </c>
    </row>
    <row r="82" spans="1:7" x14ac:dyDescent="0.3">
      <c r="A82" s="104" t="s">
        <v>99</v>
      </c>
      <c r="B82" s="146" t="s">
        <v>1436</v>
      </c>
      <c r="C82" s="135"/>
      <c r="D82" s="135"/>
      <c r="E82" s="119"/>
      <c r="F82" s="133">
        <f t="shared" si="5"/>
        <v>0</v>
      </c>
      <c r="G82" s="132" t="str">
        <f t="shared" si="4"/>
        <v/>
      </c>
    </row>
    <row r="83" spans="1:7" x14ac:dyDescent="0.3">
      <c r="A83" s="104" t="s">
        <v>100</v>
      </c>
      <c r="B83" s="146"/>
      <c r="C83" s="131"/>
      <c r="D83" s="131"/>
      <c r="E83" s="119"/>
      <c r="F83" s="133"/>
      <c r="G83" s="133"/>
    </row>
    <row r="84" spans="1:7" x14ac:dyDescent="0.3">
      <c r="A84" s="104" t="s">
        <v>101</v>
      </c>
      <c r="B84" s="146"/>
      <c r="C84" s="131"/>
      <c r="D84" s="131"/>
      <c r="E84" s="119"/>
      <c r="F84" s="133"/>
      <c r="G84" s="133"/>
    </row>
    <row r="85" spans="1:7" x14ac:dyDescent="0.3">
      <c r="A85" s="104" t="s">
        <v>102</v>
      </c>
      <c r="B85" s="146"/>
      <c r="C85" s="131"/>
      <c r="D85" s="131"/>
      <c r="E85" s="119"/>
      <c r="F85" s="133"/>
      <c r="G85" s="133"/>
    </row>
    <row r="86" spans="1:7" x14ac:dyDescent="0.3">
      <c r="A86" s="104" t="s">
        <v>103</v>
      </c>
      <c r="B86" s="144"/>
      <c r="C86" s="131"/>
      <c r="D86" s="131"/>
      <c r="E86" s="119"/>
      <c r="F86" s="133">
        <f t="shared" si="5"/>
        <v>0</v>
      </c>
      <c r="G86" s="133" t="str">
        <f t="shared" si="4"/>
        <v/>
      </c>
    </row>
    <row r="87" spans="1:7" x14ac:dyDescent="0.3">
      <c r="A87" s="104" t="s">
        <v>1437</v>
      </c>
      <c r="B87" s="146"/>
      <c r="C87" s="131"/>
      <c r="D87" s="131"/>
      <c r="E87" s="119"/>
      <c r="F87" s="133">
        <f t="shared" si="5"/>
        <v>0</v>
      </c>
      <c r="G87" s="133" t="str">
        <f t="shared" si="4"/>
        <v/>
      </c>
    </row>
    <row r="88" spans="1:7" x14ac:dyDescent="0.3">
      <c r="A88" s="121"/>
      <c r="B88" s="122" t="s">
        <v>104</v>
      </c>
      <c r="C88" s="128" t="s">
        <v>105</v>
      </c>
      <c r="D88" s="128" t="s">
        <v>106</v>
      </c>
      <c r="E88" s="123"/>
      <c r="F88" s="124" t="s">
        <v>1438</v>
      </c>
      <c r="G88" s="121" t="s">
        <v>107</v>
      </c>
    </row>
    <row r="89" spans="1:7" x14ac:dyDescent="0.3">
      <c r="A89" s="104" t="s">
        <v>108</v>
      </c>
      <c r="B89" s="119" t="s">
        <v>80</v>
      </c>
      <c r="C89" s="125">
        <v>5.4819535437760596</v>
      </c>
      <c r="D89" s="125">
        <v>6.4819535437760596</v>
      </c>
      <c r="E89" s="115"/>
      <c r="F89" s="147"/>
      <c r="G89" s="148"/>
    </row>
    <row r="90" spans="1:7" x14ac:dyDescent="0.3">
      <c r="B90" s="119"/>
      <c r="C90" s="149"/>
      <c r="D90" s="149"/>
      <c r="E90" s="115"/>
      <c r="F90" s="147"/>
      <c r="G90" s="148"/>
    </row>
    <row r="91" spans="1:7" x14ac:dyDescent="0.3">
      <c r="B91" s="119" t="s">
        <v>109</v>
      </c>
      <c r="C91" s="150"/>
      <c r="D91" s="150"/>
      <c r="E91" s="115"/>
      <c r="F91" s="148"/>
      <c r="G91" s="148"/>
    </row>
    <row r="92" spans="1:7" x14ac:dyDescent="0.3">
      <c r="A92" s="104" t="s">
        <v>110</v>
      </c>
      <c r="B92" s="119" t="s">
        <v>82</v>
      </c>
      <c r="C92" s="149"/>
      <c r="D92" s="149"/>
      <c r="E92" s="115"/>
      <c r="F92" s="148"/>
      <c r="G92" s="148"/>
    </row>
    <row r="93" spans="1:7" x14ac:dyDescent="0.3">
      <c r="A93" s="104" t="s">
        <v>111</v>
      </c>
      <c r="B93" s="143" t="s">
        <v>112</v>
      </c>
      <c r="C93" s="125">
        <v>0</v>
      </c>
      <c r="D93" s="125">
        <v>0</v>
      </c>
      <c r="E93" s="143"/>
      <c r="F93" s="132">
        <f>IF($C$100=0,"",IF(C93="[for completion]","",IF(C93="","",C93/$C$100)))</f>
        <v>0</v>
      </c>
      <c r="G93" s="132">
        <f>IF($D$100=0,"",IF(D93="[Mark as ND1 if not relevant]","",IF(D93="","",D93/$D$100)))</f>
        <v>0</v>
      </c>
    </row>
    <row r="94" spans="1:7" x14ac:dyDescent="0.3">
      <c r="A94" s="104" t="s">
        <v>113</v>
      </c>
      <c r="B94" s="143" t="s">
        <v>114</v>
      </c>
      <c r="C94" s="125">
        <v>0</v>
      </c>
      <c r="D94" s="125">
        <v>0</v>
      </c>
      <c r="E94" s="143"/>
      <c r="F94" s="132">
        <f t="shared" ref="F94:F99" si="6">IF($C$100=0,"",IF(C94="[for completion]","",IF(C94="","",C94/$C$100)))</f>
        <v>0</v>
      </c>
      <c r="G94" s="132">
        <f t="shared" ref="G94:G99" si="7">IF($D$100=0,"",IF(D94="[Mark as ND1 if not relevant]","",IF(D94="","",D94/$D$100)))</f>
        <v>0</v>
      </c>
    </row>
    <row r="95" spans="1:7" x14ac:dyDescent="0.3">
      <c r="A95" s="104" t="s">
        <v>115</v>
      </c>
      <c r="B95" s="143" t="s">
        <v>116</v>
      </c>
      <c r="C95" s="125">
        <v>0</v>
      </c>
      <c r="D95" s="125">
        <v>0</v>
      </c>
      <c r="E95" s="143"/>
      <c r="F95" s="132">
        <f t="shared" si="6"/>
        <v>0</v>
      </c>
      <c r="G95" s="132">
        <f t="shared" si="7"/>
        <v>0</v>
      </c>
    </row>
    <row r="96" spans="1:7" x14ac:dyDescent="0.3">
      <c r="A96" s="104" t="s">
        <v>117</v>
      </c>
      <c r="B96" s="143" t="s">
        <v>118</v>
      </c>
      <c r="C96" s="125">
        <v>2500</v>
      </c>
      <c r="D96" s="125">
        <v>0</v>
      </c>
      <c r="E96" s="143"/>
      <c r="F96" s="132">
        <f t="shared" si="6"/>
        <v>0.21739130434782608</v>
      </c>
      <c r="G96" s="132">
        <f t="shared" si="7"/>
        <v>0</v>
      </c>
    </row>
    <row r="97" spans="1:7" x14ac:dyDescent="0.3">
      <c r="A97" s="104" t="s">
        <v>119</v>
      </c>
      <c r="B97" s="143" t="s">
        <v>120</v>
      </c>
      <c r="C97" s="125">
        <v>2500</v>
      </c>
      <c r="D97" s="125">
        <v>2500</v>
      </c>
      <c r="E97" s="143"/>
      <c r="F97" s="132">
        <f t="shared" si="6"/>
        <v>0.21739130434782608</v>
      </c>
      <c r="G97" s="132">
        <f t="shared" si="7"/>
        <v>0.21739130434782608</v>
      </c>
    </row>
    <row r="98" spans="1:7" x14ac:dyDescent="0.3">
      <c r="A98" s="104" t="s">
        <v>121</v>
      </c>
      <c r="B98" s="143" t="s">
        <v>122</v>
      </c>
      <c r="C98" s="125">
        <v>6500</v>
      </c>
      <c r="D98" s="125">
        <v>9000</v>
      </c>
      <c r="E98" s="143"/>
      <c r="F98" s="132">
        <f t="shared" si="6"/>
        <v>0.56521739130434778</v>
      </c>
      <c r="G98" s="132">
        <f t="shared" si="7"/>
        <v>0.78260869565217395</v>
      </c>
    </row>
    <row r="99" spans="1:7" x14ac:dyDescent="0.3">
      <c r="A99" s="104" t="s">
        <v>123</v>
      </c>
      <c r="B99" s="143" t="s">
        <v>124</v>
      </c>
      <c r="C99" s="125">
        <v>0</v>
      </c>
      <c r="D99" s="125">
        <v>0</v>
      </c>
      <c r="E99" s="143"/>
      <c r="F99" s="132">
        <f t="shared" si="6"/>
        <v>0</v>
      </c>
      <c r="G99" s="132">
        <f t="shared" si="7"/>
        <v>0</v>
      </c>
    </row>
    <row r="100" spans="1:7" x14ac:dyDescent="0.3">
      <c r="A100" s="104" t="s">
        <v>125</v>
      </c>
      <c r="B100" s="144" t="s">
        <v>67</v>
      </c>
      <c r="C100" s="135">
        <f>SUM(C93:C99)</f>
        <v>11500</v>
      </c>
      <c r="D100" s="135">
        <f>SUM(D93:D99)</f>
        <v>11500</v>
      </c>
      <c r="E100" s="119"/>
      <c r="F100" s="136">
        <f>SUM(F93:F99)</f>
        <v>1</v>
      </c>
      <c r="G100" s="136">
        <f>SUM(G93:G99)</f>
        <v>1</v>
      </c>
    </row>
    <row r="101" spans="1:7" x14ac:dyDescent="0.3">
      <c r="A101" s="104" t="s">
        <v>126</v>
      </c>
      <c r="B101" s="146" t="s">
        <v>93</v>
      </c>
      <c r="C101" s="135"/>
      <c r="D101" s="135"/>
      <c r="E101" s="119"/>
      <c r="F101" s="132">
        <f t="shared" ref="F101:F105" si="8">IF($C$100=0,"",IF(C101="[for completion]","",C101/$C$100))</f>
        <v>0</v>
      </c>
      <c r="G101" s="132">
        <f t="shared" ref="G101:G105" si="9">IF($D$100=0,"",IF(D101="[for completion]","",D101/$D$100))</f>
        <v>0</v>
      </c>
    </row>
    <row r="102" spans="1:7" x14ac:dyDescent="0.3">
      <c r="A102" s="104" t="s">
        <v>127</v>
      </c>
      <c r="B102" s="146" t="s">
        <v>95</v>
      </c>
      <c r="C102" s="135"/>
      <c r="D102" s="135"/>
      <c r="E102" s="119"/>
      <c r="F102" s="132">
        <f t="shared" si="8"/>
        <v>0</v>
      </c>
      <c r="G102" s="132">
        <f t="shared" si="9"/>
        <v>0</v>
      </c>
    </row>
    <row r="103" spans="1:7" x14ac:dyDescent="0.3">
      <c r="A103" s="104" t="s">
        <v>128</v>
      </c>
      <c r="B103" s="146" t="s">
        <v>1435</v>
      </c>
      <c r="C103" s="135"/>
      <c r="D103" s="135"/>
      <c r="E103" s="119"/>
      <c r="F103" s="132">
        <f t="shared" si="8"/>
        <v>0</v>
      </c>
      <c r="G103" s="132">
        <f t="shared" si="9"/>
        <v>0</v>
      </c>
    </row>
    <row r="104" spans="1:7" x14ac:dyDescent="0.3">
      <c r="A104" s="104" t="s">
        <v>129</v>
      </c>
      <c r="B104" s="146" t="s">
        <v>98</v>
      </c>
      <c r="C104" s="135"/>
      <c r="D104" s="135"/>
      <c r="E104" s="119"/>
      <c r="F104" s="132">
        <f t="shared" si="8"/>
        <v>0</v>
      </c>
      <c r="G104" s="132">
        <f t="shared" si="9"/>
        <v>0</v>
      </c>
    </row>
    <row r="105" spans="1:7" x14ac:dyDescent="0.3">
      <c r="A105" s="104" t="s">
        <v>130</v>
      </c>
      <c r="B105" s="146" t="s">
        <v>1436</v>
      </c>
      <c r="C105" s="135"/>
      <c r="D105" s="135"/>
      <c r="E105" s="119"/>
      <c r="F105" s="132">
        <f t="shared" si="8"/>
        <v>0</v>
      </c>
      <c r="G105" s="132">
        <f t="shared" si="9"/>
        <v>0</v>
      </c>
    </row>
    <row r="106" spans="1:7" x14ac:dyDescent="0.3">
      <c r="A106" s="104" t="s">
        <v>131</v>
      </c>
      <c r="B106" s="146"/>
      <c r="C106" s="131"/>
      <c r="D106" s="131"/>
      <c r="E106" s="119"/>
      <c r="F106" s="133"/>
      <c r="G106" s="133"/>
    </row>
    <row r="107" spans="1:7" x14ac:dyDescent="0.3">
      <c r="A107" s="104" t="s">
        <v>132</v>
      </c>
      <c r="B107" s="146"/>
      <c r="C107" s="131"/>
      <c r="D107" s="131"/>
      <c r="E107" s="119"/>
      <c r="F107" s="133"/>
      <c r="G107" s="133"/>
    </row>
    <row r="108" spans="1:7" x14ac:dyDescent="0.3">
      <c r="A108" s="104" t="s">
        <v>133</v>
      </c>
      <c r="B108" s="144"/>
      <c r="C108" s="131"/>
      <c r="D108" s="131"/>
      <c r="E108" s="119"/>
      <c r="F108" s="133"/>
      <c r="G108" s="133"/>
    </row>
    <row r="109" spans="1:7" x14ac:dyDescent="0.3">
      <c r="A109" s="104" t="s">
        <v>134</v>
      </c>
      <c r="B109" s="146"/>
      <c r="C109" s="131"/>
      <c r="D109" s="131"/>
      <c r="E109" s="119"/>
      <c r="F109" s="133"/>
      <c r="G109" s="133"/>
    </row>
    <row r="110" spans="1:7" x14ac:dyDescent="0.3">
      <c r="A110" s="104" t="s">
        <v>135</v>
      </c>
      <c r="B110" s="146"/>
      <c r="C110" s="131"/>
      <c r="D110" s="131"/>
      <c r="E110" s="119"/>
      <c r="F110" s="133"/>
      <c r="G110" s="133"/>
    </row>
    <row r="111" spans="1:7" x14ac:dyDescent="0.3">
      <c r="A111" s="121"/>
      <c r="B111" s="151" t="s">
        <v>1439</v>
      </c>
      <c r="C111" s="124" t="s">
        <v>136</v>
      </c>
      <c r="D111" s="124" t="s">
        <v>137</v>
      </c>
      <c r="E111" s="123"/>
      <c r="F111" s="124" t="s">
        <v>138</v>
      </c>
      <c r="G111" s="124" t="s">
        <v>139</v>
      </c>
    </row>
    <row r="112" spans="1:7" x14ac:dyDescent="0.3">
      <c r="A112" s="104" t="s">
        <v>140</v>
      </c>
      <c r="B112" s="119" t="s">
        <v>1</v>
      </c>
      <c r="C112" s="125">
        <v>15268.231269329999</v>
      </c>
      <c r="D112" s="125">
        <v>0</v>
      </c>
      <c r="E112" s="133"/>
      <c r="F112" s="132">
        <f>IF($C$127=0,"",IF(C112="[for completion]","",IF(C112="","",C112/$C$127)))</f>
        <v>1</v>
      </c>
      <c r="G112" s="132" t="str">
        <f>IF($D$129=0,"",IF(D112="[for completion]","",IF(D112="","",D112/$D$129)))</f>
        <v/>
      </c>
    </row>
    <row r="113" spans="1:7" x14ac:dyDescent="0.3">
      <c r="A113" s="104" t="s">
        <v>142</v>
      </c>
      <c r="B113" s="119" t="s">
        <v>143</v>
      </c>
      <c r="C113" s="125">
        <v>0</v>
      </c>
      <c r="D113" s="125">
        <v>0</v>
      </c>
      <c r="E113" s="133"/>
      <c r="F113" s="132">
        <f t="shared" ref="F113:F126" si="10">IF($C$127=0,"",IF(C113="[for completion]","",IF(C113="","",C113/$C$127)))</f>
        <v>0</v>
      </c>
      <c r="G113" s="132" t="str">
        <f t="shared" ref="G113:G128" si="11">IF($D$129=0,"",IF(D113="[for completion]","",IF(D113="","",D113/$D$129)))</f>
        <v/>
      </c>
    </row>
    <row r="114" spans="1:7" x14ac:dyDescent="0.3">
      <c r="A114" s="104" t="s">
        <v>144</v>
      </c>
      <c r="B114" s="119" t="s">
        <v>145</v>
      </c>
      <c r="C114" s="125">
        <v>0</v>
      </c>
      <c r="D114" s="125">
        <v>0</v>
      </c>
      <c r="E114" s="133"/>
      <c r="F114" s="132">
        <f t="shared" si="10"/>
        <v>0</v>
      </c>
      <c r="G114" s="132" t="str">
        <f t="shared" si="11"/>
        <v/>
      </c>
    </row>
    <row r="115" spans="1:7" x14ac:dyDescent="0.3">
      <c r="A115" s="104" t="s">
        <v>146</v>
      </c>
      <c r="B115" s="119" t="s">
        <v>147</v>
      </c>
      <c r="C115" s="125">
        <v>0</v>
      </c>
      <c r="D115" s="125">
        <v>0</v>
      </c>
      <c r="E115" s="133"/>
      <c r="F115" s="132">
        <f t="shared" si="10"/>
        <v>0</v>
      </c>
      <c r="G115" s="132" t="str">
        <f t="shared" si="11"/>
        <v/>
      </c>
    </row>
    <row r="116" spans="1:7" x14ac:dyDescent="0.3">
      <c r="A116" s="104" t="s">
        <v>148</v>
      </c>
      <c r="B116" s="119" t="s">
        <v>149</v>
      </c>
      <c r="C116" s="125">
        <v>0</v>
      </c>
      <c r="D116" s="125">
        <v>0</v>
      </c>
      <c r="E116" s="133"/>
      <c r="F116" s="132">
        <f t="shared" si="10"/>
        <v>0</v>
      </c>
      <c r="G116" s="132" t="str">
        <f t="shared" si="11"/>
        <v/>
      </c>
    </row>
    <row r="117" spans="1:7" x14ac:dyDescent="0.3">
      <c r="A117" s="104" t="s">
        <v>150</v>
      </c>
      <c r="B117" s="119" t="s">
        <v>151</v>
      </c>
      <c r="C117" s="125">
        <v>0</v>
      </c>
      <c r="D117" s="125">
        <v>0</v>
      </c>
      <c r="E117" s="119"/>
      <c r="F117" s="132">
        <f t="shared" si="10"/>
        <v>0</v>
      </c>
      <c r="G117" s="132" t="str">
        <f t="shared" si="11"/>
        <v/>
      </c>
    </row>
    <row r="118" spans="1:7" x14ac:dyDescent="0.3">
      <c r="A118" s="104" t="s">
        <v>152</v>
      </c>
      <c r="B118" s="119" t="s">
        <v>153</v>
      </c>
      <c r="C118" s="125">
        <v>0</v>
      </c>
      <c r="D118" s="125">
        <v>0</v>
      </c>
      <c r="E118" s="119"/>
      <c r="F118" s="132">
        <f t="shared" si="10"/>
        <v>0</v>
      </c>
      <c r="G118" s="132" t="str">
        <f t="shared" si="11"/>
        <v/>
      </c>
    </row>
    <row r="119" spans="1:7" x14ac:dyDescent="0.3">
      <c r="A119" s="104" t="s">
        <v>154</v>
      </c>
      <c r="B119" s="119" t="s">
        <v>155</v>
      </c>
      <c r="C119" s="125">
        <v>0</v>
      </c>
      <c r="D119" s="125">
        <v>0</v>
      </c>
      <c r="E119" s="119"/>
      <c r="F119" s="132">
        <f t="shared" si="10"/>
        <v>0</v>
      </c>
      <c r="G119" s="132" t="str">
        <f t="shared" si="11"/>
        <v/>
      </c>
    </row>
    <row r="120" spans="1:7" x14ac:dyDescent="0.3">
      <c r="A120" s="104" t="s">
        <v>156</v>
      </c>
      <c r="B120" s="119" t="s">
        <v>157</v>
      </c>
      <c r="C120" s="125">
        <v>0</v>
      </c>
      <c r="D120" s="125">
        <v>0</v>
      </c>
      <c r="E120" s="119"/>
      <c r="F120" s="132">
        <f t="shared" si="10"/>
        <v>0</v>
      </c>
      <c r="G120" s="132" t="str">
        <f t="shared" si="11"/>
        <v/>
      </c>
    </row>
    <row r="121" spans="1:7" x14ac:dyDescent="0.3">
      <c r="A121" s="104" t="s">
        <v>158</v>
      </c>
      <c r="B121" s="119" t="s">
        <v>159</v>
      </c>
      <c r="C121" s="125">
        <v>0</v>
      </c>
      <c r="D121" s="125">
        <v>0</v>
      </c>
      <c r="E121" s="119"/>
      <c r="F121" s="132">
        <f t="shared" si="10"/>
        <v>0</v>
      </c>
      <c r="G121" s="132" t="str">
        <f t="shared" si="11"/>
        <v/>
      </c>
    </row>
    <row r="122" spans="1:7" x14ac:dyDescent="0.3">
      <c r="A122" s="104" t="s">
        <v>160</v>
      </c>
      <c r="B122" s="119" t="s">
        <v>161</v>
      </c>
      <c r="C122" s="125">
        <v>0</v>
      </c>
      <c r="D122" s="125">
        <v>0</v>
      </c>
      <c r="E122" s="119"/>
      <c r="F122" s="132">
        <f t="shared" si="10"/>
        <v>0</v>
      </c>
      <c r="G122" s="132" t="str">
        <f t="shared" si="11"/>
        <v/>
      </c>
    </row>
    <row r="123" spans="1:7" x14ac:dyDescent="0.3">
      <c r="A123" s="104" t="s">
        <v>162</v>
      </c>
      <c r="B123" s="119" t="s">
        <v>163</v>
      </c>
      <c r="C123" s="125">
        <v>0</v>
      </c>
      <c r="D123" s="125">
        <v>0</v>
      </c>
      <c r="E123" s="119"/>
      <c r="F123" s="132">
        <f t="shared" si="10"/>
        <v>0</v>
      </c>
      <c r="G123" s="132" t="str">
        <f t="shared" si="11"/>
        <v/>
      </c>
    </row>
    <row r="124" spans="1:7" x14ac:dyDescent="0.3">
      <c r="A124" s="104" t="s">
        <v>164</v>
      </c>
      <c r="B124" s="143" t="s">
        <v>165</v>
      </c>
      <c r="C124" s="125">
        <v>0</v>
      </c>
      <c r="D124" s="125">
        <v>0</v>
      </c>
      <c r="E124" s="119"/>
      <c r="F124" s="132">
        <f t="shared" si="10"/>
        <v>0</v>
      </c>
      <c r="G124" s="132" t="str">
        <f t="shared" si="11"/>
        <v/>
      </c>
    </row>
    <row r="125" spans="1:7" x14ac:dyDescent="0.3">
      <c r="A125" s="104" t="s">
        <v>166</v>
      </c>
      <c r="B125" s="119" t="s">
        <v>167</v>
      </c>
      <c r="C125" s="125">
        <v>0</v>
      </c>
      <c r="D125" s="125">
        <v>0</v>
      </c>
      <c r="E125" s="119"/>
      <c r="F125" s="132">
        <f t="shared" si="10"/>
        <v>0</v>
      </c>
      <c r="G125" s="132" t="str">
        <f t="shared" si="11"/>
        <v/>
      </c>
    </row>
    <row r="126" spans="1:7" x14ac:dyDescent="0.3">
      <c r="A126" s="104" t="s">
        <v>168</v>
      </c>
      <c r="B126" s="119" t="s">
        <v>65</v>
      </c>
      <c r="C126" s="125">
        <v>0</v>
      </c>
      <c r="D126" s="125">
        <v>0</v>
      </c>
      <c r="E126" s="119"/>
      <c r="F126" s="132">
        <f t="shared" si="10"/>
        <v>0</v>
      </c>
      <c r="G126" s="132" t="str">
        <f t="shared" si="11"/>
        <v/>
      </c>
    </row>
    <row r="127" spans="1:7" x14ac:dyDescent="0.3">
      <c r="A127" s="104" t="s">
        <v>169</v>
      </c>
      <c r="B127" s="119" t="s">
        <v>67</v>
      </c>
      <c r="C127" s="125">
        <v>15268.231269329999</v>
      </c>
      <c r="D127" s="125">
        <v>0</v>
      </c>
      <c r="E127" s="119"/>
      <c r="F127" s="152">
        <f>SUM(F112:F126)</f>
        <v>1</v>
      </c>
      <c r="G127" s="152">
        <f>SUM(G112:G126)</f>
        <v>0</v>
      </c>
    </row>
    <row r="128" spans="1:7" x14ac:dyDescent="0.3">
      <c r="A128" s="104" t="s">
        <v>170</v>
      </c>
      <c r="B128" s="137" t="s">
        <v>171</v>
      </c>
      <c r="C128" s="125">
        <v>0</v>
      </c>
      <c r="D128" s="125">
        <v>0</v>
      </c>
      <c r="E128" s="119"/>
      <c r="F128" s="132" t="str">
        <f t="shared" ref="F128" si="12">IF($C$129=0,"",IF(C128="[for completion]","",IF(C128="","",C128/$C$129)))</f>
        <v/>
      </c>
      <c r="G128" s="132" t="str">
        <f t="shared" si="11"/>
        <v/>
      </c>
    </row>
    <row r="129" spans="1:7" x14ac:dyDescent="0.3">
      <c r="A129" s="104" t="s">
        <v>172</v>
      </c>
      <c r="B129" s="137" t="s">
        <v>171</v>
      </c>
      <c r="C129" s="125">
        <v>0</v>
      </c>
      <c r="D129" s="125">
        <v>0</v>
      </c>
      <c r="E129" s="119"/>
    </row>
    <row r="130" spans="1:7" x14ac:dyDescent="0.3">
      <c r="A130" s="104" t="s">
        <v>173</v>
      </c>
      <c r="B130" s="137" t="s">
        <v>171</v>
      </c>
      <c r="C130" s="125">
        <v>0</v>
      </c>
      <c r="D130" s="125">
        <v>0</v>
      </c>
      <c r="E130" s="119"/>
      <c r="F130" s="132" t="str">
        <f>IF($C$129=0,"",IF(C130="[for completion]","",IF(C130="","",C130/$C$129)))</f>
        <v/>
      </c>
      <c r="G130" s="132" t="str">
        <f>IF($D$129=0,"",IF(D130="[for completion]","",IF(D130="","",D130/$D$129)))</f>
        <v/>
      </c>
    </row>
    <row r="131" spans="1:7" x14ac:dyDescent="0.3">
      <c r="A131" s="104" t="s">
        <v>174</v>
      </c>
      <c r="B131" s="137" t="s">
        <v>171</v>
      </c>
      <c r="C131" s="125">
        <v>0</v>
      </c>
      <c r="D131" s="125">
        <v>0</v>
      </c>
      <c r="E131" s="119"/>
      <c r="F131" s="132" t="str">
        <f t="shared" ref="F131:F136" si="13">IF($C$129=0,"",IF(C131="[for completion]","",C131/$C$129))</f>
        <v/>
      </c>
      <c r="G131" s="132" t="str">
        <f t="shared" ref="G131:G136" si="14">IF($D$129=0,"",IF(D131="[for completion]","",D131/$D$129))</f>
        <v/>
      </c>
    </row>
    <row r="132" spans="1:7" x14ac:dyDescent="0.3">
      <c r="A132" s="104" t="s">
        <v>175</v>
      </c>
      <c r="B132" s="137" t="s">
        <v>171</v>
      </c>
      <c r="C132" s="125">
        <v>0</v>
      </c>
      <c r="D132" s="125">
        <v>0</v>
      </c>
      <c r="E132" s="119"/>
      <c r="F132" s="132" t="str">
        <f t="shared" si="13"/>
        <v/>
      </c>
      <c r="G132" s="132" t="str">
        <f t="shared" si="14"/>
        <v/>
      </c>
    </row>
    <row r="133" spans="1:7" x14ac:dyDescent="0.3">
      <c r="A133" s="104" t="s">
        <v>176</v>
      </c>
      <c r="B133" s="137" t="s">
        <v>171</v>
      </c>
      <c r="C133" s="125">
        <v>0</v>
      </c>
      <c r="D133" s="125">
        <v>0</v>
      </c>
      <c r="E133" s="119"/>
      <c r="F133" s="132" t="str">
        <f t="shared" si="13"/>
        <v/>
      </c>
      <c r="G133" s="132" t="str">
        <f t="shared" si="14"/>
        <v/>
      </c>
    </row>
    <row r="134" spans="1:7" x14ac:dyDescent="0.3">
      <c r="A134" s="104" t="s">
        <v>177</v>
      </c>
      <c r="B134" s="137" t="s">
        <v>171</v>
      </c>
      <c r="C134" s="125">
        <v>0</v>
      </c>
      <c r="D134" s="125">
        <v>0</v>
      </c>
      <c r="E134" s="119"/>
      <c r="F134" s="132" t="str">
        <f t="shared" si="13"/>
        <v/>
      </c>
      <c r="G134" s="132" t="str">
        <f t="shared" si="14"/>
        <v/>
      </c>
    </row>
    <row r="135" spans="1:7" x14ac:dyDescent="0.3">
      <c r="A135" s="104" t="s">
        <v>178</v>
      </c>
      <c r="B135" s="137" t="s">
        <v>171</v>
      </c>
      <c r="C135" s="125">
        <v>0</v>
      </c>
      <c r="D135" s="125">
        <v>0</v>
      </c>
      <c r="E135" s="119"/>
      <c r="F135" s="132" t="str">
        <f t="shared" si="13"/>
        <v/>
      </c>
      <c r="G135" s="132" t="str">
        <f t="shared" si="14"/>
        <v/>
      </c>
    </row>
    <row r="136" spans="1:7" x14ac:dyDescent="0.3">
      <c r="A136" s="104" t="s">
        <v>179</v>
      </c>
      <c r="B136" s="137" t="s">
        <v>171</v>
      </c>
      <c r="C136" s="125">
        <v>0</v>
      </c>
      <c r="D136" s="125">
        <v>0</v>
      </c>
      <c r="E136" s="119"/>
      <c r="F136" s="132" t="str">
        <f t="shared" si="13"/>
        <v/>
      </c>
      <c r="G136" s="132" t="str">
        <f t="shared" si="14"/>
        <v/>
      </c>
    </row>
    <row r="137" spans="1:7" x14ac:dyDescent="0.3">
      <c r="A137" s="121"/>
      <c r="B137" s="122" t="s">
        <v>180</v>
      </c>
      <c r="C137" s="124" t="s">
        <v>136</v>
      </c>
      <c r="D137" s="124" t="s">
        <v>137</v>
      </c>
      <c r="E137" s="123"/>
      <c r="F137" s="124" t="s">
        <v>138</v>
      </c>
      <c r="G137" s="124" t="s">
        <v>139</v>
      </c>
    </row>
    <row r="138" spans="1:7" x14ac:dyDescent="0.3">
      <c r="A138" s="104" t="s">
        <v>181</v>
      </c>
      <c r="B138" s="119" t="s">
        <v>1</v>
      </c>
      <c r="C138" s="125">
        <v>11500</v>
      </c>
      <c r="D138" s="125">
        <v>0</v>
      </c>
      <c r="E138" s="133"/>
      <c r="F138" s="132">
        <f>IF($C$153=0,"",IF(C138="[for completion]","",IF(C138="","",C138/$C$153)))</f>
        <v>1</v>
      </c>
      <c r="G138" s="132" t="str">
        <f>IF($D$155=0,"",IF(D138="[for completion]","",IF(D138="","",D138/$D$155)))</f>
        <v/>
      </c>
    </row>
    <row r="139" spans="1:7" x14ac:dyDescent="0.3">
      <c r="A139" s="104" t="s">
        <v>182</v>
      </c>
      <c r="B139" s="119" t="s">
        <v>143</v>
      </c>
      <c r="C139" s="125">
        <v>0</v>
      </c>
      <c r="D139" s="125">
        <v>0</v>
      </c>
      <c r="E139" s="133"/>
      <c r="F139" s="132">
        <f t="shared" ref="F139:F152" si="15">IF($C$153=0,"",IF(C139="[for completion]","",IF(C139="","",C139/$C$153)))</f>
        <v>0</v>
      </c>
      <c r="G139" s="132" t="str">
        <f t="shared" ref="G139:G154" si="16">IF($D$155=0,"",IF(D139="[for completion]","",IF(D139="","",D139/$D$155)))</f>
        <v/>
      </c>
    </row>
    <row r="140" spans="1:7" x14ac:dyDescent="0.3">
      <c r="A140" s="104" t="s">
        <v>183</v>
      </c>
      <c r="B140" s="119" t="s">
        <v>145</v>
      </c>
      <c r="C140" s="125">
        <v>0</v>
      </c>
      <c r="D140" s="125">
        <v>0</v>
      </c>
      <c r="E140" s="133"/>
      <c r="F140" s="132">
        <f t="shared" si="15"/>
        <v>0</v>
      </c>
      <c r="G140" s="132" t="str">
        <f t="shared" si="16"/>
        <v/>
      </c>
    </row>
    <row r="141" spans="1:7" x14ac:dyDescent="0.3">
      <c r="A141" s="104" t="s">
        <v>184</v>
      </c>
      <c r="B141" s="119" t="s">
        <v>147</v>
      </c>
      <c r="C141" s="125">
        <v>0</v>
      </c>
      <c r="D141" s="125">
        <v>0</v>
      </c>
      <c r="E141" s="133"/>
      <c r="F141" s="132">
        <f t="shared" si="15"/>
        <v>0</v>
      </c>
      <c r="G141" s="132" t="str">
        <f t="shared" si="16"/>
        <v/>
      </c>
    </row>
    <row r="142" spans="1:7" x14ac:dyDescent="0.3">
      <c r="A142" s="104" t="s">
        <v>185</v>
      </c>
      <c r="B142" s="119" t="s">
        <v>149</v>
      </c>
      <c r="C142" s="125">
        <v>0</v>
      </c>
      <c r="D142" s="125">
        <v>0</v>
      </c>
      <c r="E142" s="133"/>
      <c r="F142" s="132">
        <f t="shared" si="15"/>
        <v>0</v>
      </c>
      <c r="G142" s="132" t="str">
        <f t="shared" si="16"/>
        <v/>
      </c>
    </row>
    <row r="143" spans="1:7" x14ac:dyDescent="0.3">
      <c r="A143" s="104" t="s">
        <v>186</v>
      </c>
      <c r="B143" s="119" t="s">
        <v>151</v>
      </c>
      <c r="C143" s="125">
        <v>0</v>
      </c>
      <c r="D143" s="125">
        <v>0</v>
      </c>
      <c r="E143" s="119"/>
      <c r="F143" s="132">
        <f t="shared" si="15"/>
        <v>0</v>
      </c>
      <c r="G143" s="132" t="str">
        <f t="shared" si="16"/>
        <v/>
      </c>
    </row>
    <row r="144" spans="1:7" x14ac:dyDescent="0.3">
      <c r="A144" s="104" t="s">
        <v>187</v>
      </c>
      <c r="B144" s="119" t="s">
        <v>153</v>
      </c>
      <c r="C144" s="125">
        <v>0</v>
      </c>
      <c r="D144" s="125">
        <v>0</v>
      </c>
      <c r="E144" s="119"/>
      <c r="F144" s="132">
        <f t="shared" si="15"/>
        <v>0</v>
      </c>
      <c r="G144" s="132" t="str">
        <f t="shared" si="16"/>
        <v/>
      </c>
    </row>
    <row r="145" spans="1:7" x14ac:dyDescent="0.3">
      <c r="A145" s="104" t="s">
        <v>188</v>
      </c>
      <c r="B145" s="119" t="s">
        <v>155</v>
      </c>
      <c r="C145" s="125">
        <v>0</v>
      </c>
      <c r="D145" s="125">
        <v>0</v>
      </c>
      <c r="E145" s="119"/>
      <c r="F145" s="132">
        <f t="shared" si="15"/>
        <v>0</v>
      </c>
      <c r="G145" s="132" t="str">
        <f t="shared" si="16"/>
        <v/>
      </c>
    </row>
    <row r="146" spans="1:7" x14ac:dyDescent="0.3">
      <c r="A146" s="104" t="s">
        <v>189</v>
      </c>
      <c r="B146" s="119" t="s">
        <v>157</v>
      </c>
      <c r="C146" s="125">
        <v>0</v>
      </c>
      <c r="D146" s="125">
        <v>0</v>
      </c>
      <c r="E146" s="119"/>
      <c r="F146" s="132">
        <f t="shared" si="15"/>
        <v>0</v>
      </c>
      <c r="G146" s="132" t="str">
        <f t="shared" si="16"/>
        <v/>
      </c>
    </row>
    <row r="147" spans="1:7" x14ac:dyDescent="0.3">
      <c r="A147" s="104" t="s">
        <v>190</v>
      </c>
      <c r="B147" s="119" t="s">
        <v>159</v>
      </c>
      <c r="C147" s="125">
        <v>0</v>
      </c>
      <c r="D147" s="125">
        <v>0</v>
      </c>
      <c r="E147" s="119"/>
      <c r="F147" s="132">
        <f t="shared" si="15"/>
        <v>0</v>
      </c>
      <c r="G147" s="132" t="str">
        <f t="shared" si="16"/>
        <v/>
      </c>
    </row>
    <row r="148" spans="1:7" x14ac:dyDescent="0.3">
      <c r="A148" s="104" t="s">
        <v>191</v>
      </c>
      <c r="B148" s="119" t="s">
        <v>161</v>
      </c>
      <c r="C148" s="125">
        <v>0</v>
      </c>
      <c r="D148" s="125">
        <v>0</v>
      </c>
      <c r="E148" s="119"/>
      <c r="F148" s="132">
        <f t="shared" si="15"/>
        <v>0</v>
      </c>
      <c r="G148" s="132" t="str">
        <f t="shared" si="16"/>
        <v/>
      </c>
    </row>
    <row r="149" spans="1:7" x14ac:dyDescent="0.3">
      <c r="A149" s="104" t="s">
        <v>192</v>
      </c>
      <c r="B149" s="119" t="s">
        <v>163</v>
      </c>
      <c r="C149" s="125">
        <v>0</v>
      </c>
      <c r="D149" s="125">
        <v>0</v>
      </c>
      <c r="E149" s="119"/>
      <c r="F149" s="132">
        <f t="shared" si="15"/>
        <v>0</v>
      </c>
      <c r="G149" s="132" t="str">
        <f t="shared" si="16"/>
        <v/>
      </c>
    </row>
    <row r="150" spans="1:7" x14ac:dyDescent="0.3">
      <c r="A150" s="104" t="s">
        <v>193</v>
      </c>
      <c r="B150" s="143" t="s">
        <v>165</v>
      </c>
      <c r="C150" s="125">
        <v>0</v>
      </c>
      <c r="D150" s="125">
        <v>0</v>
      </c>
      <c r="E150" s="119"/>
      <c r="F150" s="132">
        <f t="shared" si="15"/>
        <v>0</v>
      </c>
      <c r="G150" s="132" t="str">
        <f t="shared" si="16"/>
        <v/>
      </c>
    </row>
    <row r="151" spans="1:7" x14ac:dyDescent="0.3">
      <c r="A151" s="104" t="s">
        <v>194</v>
      </c>
      <c r="B151" s="119" t="s">
        <v>167</v>
      </c>
      <c r="C151" s="125">
        <v>0</v>
      </c>
      <c r="D151" s="125">
        <v>0</v>
      </c>
      <c r="E151" s="119"/>
      <c r="F151" s="132">
        <f t="shared" si="15"/>
        <v>0</v>
      </c>
      <c r="G151" s="132" t="str">
        <f t="shared" si="16"/>
        <v/>
      </c>
    </row>
    <row r="152" spans="1:7" x14ac:dyDescent="0.3">
      <c r="A152" s="104" t="s">
        <v>195</v>
      </c>
      <c r="B152" s="119" t="s">
        <v>65</v>
      </c>
      <c r="C152" s="125">
        <v>0</v>
      </c>
      <c r="D152" s="125">
        <v>0</v>
      </c>
      <c r="E152" s="119"/>
      <c r="F152" s="132">
        <f t="shared" si="15"/>
        <v>0</v>
      </c>
      <c r="G152" s="132" t="str">
        <f t="shared" si="16"/>
        <v/>
      </c>
    </row>
    <row r="153" spans="1:7" x14ac:dyDescent="0.3">
      <c r="A153" s="104" t="s">
        <v>196</v>
      </c>
      <c r="B153" s="119" t="s">
        <v>67</v>
      </c>
      <c r="C153" s="125">
        <v>11500</v>
      </c>
      <c r="D153" s="125">
        <v>0</v>
      </c>
      <c r="E153" s="119"/>
      <c r="F153" s="152">
        <f>SUM(F138:F152)</f>
        <v>1</v>
      </c>
      <c r="G153" s="152">
        <f>SUM(G138:G152)</f>
        <v>0</v>
      </c>
    </row>
    <row r="154" spans="1:7" x14ac:dyDescent="0.3">
      <c r="A154" s="104" t="s">
        <v>197</v>
      </c>
      <c r="B154" s="144" t="s">
        <v>171</v>
      </c>
      <c r="C154" s="125">
        <v>0</v>
      </c>
      <c r="D154" s="125">
        <v>0</v>
      </c>
      <c r="E154" s="119"/>
      <c r="F154" s="132" t="str">
        <f t="shared" ref="F154" si="17">IF($C$155=0,"",IF(C154="[for completion]","",IF(C154="","",C154/$C$155)))</f>
        <v/>
      </c>
      <c r="G154" s="132" t="str">
        <f t="shared" si="16"/>
        <v/>
      </c>
    </row>
    <row r="155" spans="1:7" x14ac:dyDescent="0.3">
      <c r="A155" s="104" t="s">
        <v>198</v>
      </c>
      <c r="B155" s="144" t="s">
        <v>171</v>
      </c>
      <c r="C155" s="125">
        <v>0</v>
      </c>
      <c r="D155" s="125">
        <v>0</v>
      </c>
      <c r="E155" s="119"/>
    </row>
    <row r="156" spans="1:7" x14ac:dyDescent="0.3">
      <c r="A156" s="104" t="s">
        <v>199</v>
      </c>
      <c r="B156" s="137" t="s">
        <v>171</v>
      </c>
      <c r="C156" s="125">
        <v>0</v>
      </c>
      <c r="D156" s="125">
        <v>0</v>
      </c>
      <c r="E156" s="119"/>
      <c r="F156" s="132" t="str">
        <f>IF($C$155=0,"",IF(C156="[for completion]","",IF(C156="","",C156/$C$155)))</f>
        <v/>
      </c>
      <c r="G156" s="132" t="str">
        <f>IF($D$155=0,"",IF(D156="[for completion]","",IF(D156="","",D156/$D$155)))</f>
        <v/>
      </c>
    </row>
    <row r="157" spans="1:7" x14ac:dyDescent="0.3">
      <c r="A157" s="104" t="s">
        <v>200</v>
      </c>
      <c r="B157" s="137" t="s">
        <v>171</v>
      </c>
      <c r="C157" s="125">
        <v>0</v>
      </c>
      <c r="D157" s="125">
        <v>0</v>
      </c>
      <c r="E157" s="119"/>
      <c r="F157" s="132" t="str">
        <f t="shared" ref="F157:F162" si="18">IF($C$155=0,"",IF(C157="[for completion]","",IF(C157="","",C157/$C$155)))</f>
        <v/>
      </c>
      <c r="G157" s="132" t="str">
        <f t="shared" ref="G157:G162" si="19">IF($D$155=0,"",IF(D157="[for completion]","",IF(D157="","",D157/$D$155)))</f>
        <v/>
      </c>
    </row>
    <row r="158" spans="1:7" x14ac:dyDescent="0.3">
      <c r="A158" s="104" t="s">
        <v>201</v>
      </c>
      <c r="B158" s="137" t="s">
        <v>171</v>
      </c>
      <c r="C158" s="125">
        <v>0</v>
      </c>
      <c r="D158" s="125">
        <v>0</v>
      </c>
      <c r="E158" s="119"/>
      <c r="F158" s="132" t="str">
        <f t="shared" si="18"/>
        <v/>
      </c>
      <c r="G158" s="132" t="str">
        <f t="shared" si="19"/>
        <v/>
      </c>
    </row>
    <row r="159" spans="1:7" x14ac:dyDescent="0.3">
      <c r="A159" s="104" t="s">
        <v>202</v>
      </c>
      <c r="B159" s="137" t="s">
        <v>171</v>
      </c>
      <c r="C159" s="125">
        <v>0</v>
      </c>
      <c r="D159" s="125">
        <v>0</v>
      </c>
      <c r="E159" s="119"/>
      <c r="F159" s="132" t="str">
        <f t="shared" si="18"/>
        <v/>
      </c>
      <c r="G159" s="132" t="str">
        <f t="shared" si="19"/>
        <v/>
      </c>
    </row>
    <row r="160" spans="1:7" x14ac:dyDescent="0.3">
      <c r="A160" s="104" t="s">
        <v>203</v>
      </c>
      <c r="B160" s="137" t="s">
        <v>171</v>
      </c>
      <c r="C160" s="125">
        <v>0</v>
      </c>
      <c r="D160" s="125">
        <v>0</v>
      </c>
      <c r="E160" s="119"/>
      <c r="F160" s="132" t="str">
        <f t="shared" si="18"/>
        <v/>
      </c>
      <c r="G160" s="132" t="str">
        <f t="shared" si="19"/>
        <v/>
      </c>
    </row>
    <row r="161" spans="1:7" x14ac:dyDescent="0.3">
      <c r="A161" s="104" t="s">
        <v>204</v>
      </c>
      <c r="B161" s="137" t="s">
        <v>171</v>
      </c>
      <c r="C161" s="125">
        <v>0</v>
      </c>
      <c r="D161" s="125">
        <v>0</v>
      </c>
      <c r="E161" s="119"/>
      <c r="F161" s="132" t="str">
        <f t="shared" si="18"/>
        <v/>
      </c>
      <c r="G161" s="132" t="str">
        <f t="shared" si="19"/>
        <v/>
      </c>
    </row>
    <row r="162" spans="1:7" x14ac:dyDescent="0.3">
      <c r="A162" s="104" t="s">
        <v>205</v>
      </c>
      <c r="B162" s="137" t="s">
        <v>171</v>
      </c>
      <c r="C162" s="125">
        <v>0</v>
      </c>
      <c r="D162" s="125">
        <v>0</v>
      </c>
      <c r="E162" s="119"/>
      <c r="F162" s="132" t="str">
        <f t="shared" si="18"/>
        <v/>
      </c>
      <c r="G162" s="132" t="str">
        <f t="shared" si="19"/>
        <v/>
      </c>
    </row>
    <row r="163" spans="1:7" x14ac:dyDescent="0.3">
      <c r="A163" s="121"/>
      <c r="B163" s="122" t="s">
        <v>206</v>
      </c>
      <c r="C163" s="128" t="s">
        <v>136</v>
      </c>
      <c r="D163" s="128" t="s">
        <v>137</v>
      </c>
      <c r="E163" s="123"/>
      <c r="F163" s="128" t="s">
        <v>138</v>
      </c>
      <c r="G163" s="128" t="s">
        <v>139</v>
      </c>
    </row>
    <row r="164" spans="1:7" x14ac:dyDescent="0.3">
      <c r="A164" s="104" t="s">
        <v>207</v>
      </c>
      <c r="B164" s="97" t="s">
        <v>208</v>
      </c>
      <c r="C164" s="125">
        <v>11500</v>
      </c>
      <c r="D164" s="125">
        <f t="shared" ref="D164:D166" si="20">C164</f>
        <v>11500</v>
      </c>
      <c r="E164" s="153"/>
      <c r="F164" s="132">
        <f>IF($C$167=0,"",IF(C164="[for completion]","",IF(C164="","",C164/$C$167)))</f>
        <v>1</v>
      </c>
      <c r="G164" s="132">
        <f>IF($D$167=0,"",IF(D164="[for completion]","",IF(D164="","",D164/$D$167)))</f>
        <v>1</v>
      </c>
    </row>
    <row r="165" spans="1:7" x14ac:dyDescent="0.3">
      <c r="A165" s="104" t="s">
        <v>209</v>
      </c>
      <c r="B165" s="97" t="s">
        <v>210</v>
      </c>
      <c r="C165" s="125">
        <v>0</v>
      </c>
      <c r="D165" s="125">
        <f t="shared" si="20"/>
        <v>0</v>
      </c>
      <c r="E165" s="153"/>
      <c r="F165" s="132">
        <f t="shared" ref="F165:F166" si="21">IF($C$167=0,"",IF(C165="[for completion]","",IF(C165="","",C165/$C$167)))</f>
        <v>0</v>
      </c>
      <c r="G165" s="132">
        <f t="shared" ref="G165:G166" si="22">IF($D$167=0,"",IF(D165="[for completion]","",IF(D165="","",D165/$D$167)))</f>
        <v>0</v>
      </c>
    </row>
    <row r="166" spans="1:7" x14ac:dyDescent="0.3">
      <c r="A166" s="104" t="s">
        <v>211</v>
      </c>
      <c r="B166" s="97" t="s">
        <v>65</v>
      </c>
      <c r="C166" s="125">
        <v>0</v>
      </c>
      <c r="D166" s="125">
        <f t="shared" si="20"/>
        <v>0</v>
      </c>
      <c r="E166" s="153"/>
      <c r="F166" s="132">
        <f t="shared" si="21"/>
        <v>0</v>
      </c>
      <c r="G166" s="132">
        <f t="shared" si="22"/>
        <v>0</v>
      </c>
    </row>
    <row r="167" spans="1:7" x14ac:dyDescent="0.3">
      <c r="A167" s="104" t="s">
        <v>212</v>
      </c>
      <c r="B167" s="154" t="s">
        <v>67</v>
      </c>
      <c r="C167" s="155">
        <f>SUM(C164:C166)</f>
        <v>11500</v>
      </c>
      <c r="D167" s="155">
        <f>SUM(D164:D166)</f>
        <v>11500</v>
      </c>
      <c r="E167" s="153"/>
      <c r="F167" s="156">
        <f>SUM(F164:F166)</f>
        <v>1</v>
      </c>
      <c r="G167" s="156">
        <f>SUM(G164:G166)</f>
        <v>1</v>
      </c>
    </row>
    <row r="168" spans="1:7" x14ac:dyDescent="0.3">
      <c r="A168" s="104" t="s">
        <v>213</v>
      </c>
      <c r="B168" s="154"/>
      <c r="C168" s="155"/>
      <c r="D168" s="155"/>
      <c r="E168" s="153"/>
      <c r="F168" s="153"/>
      <c r="G168" s="143"/>
    </row>
    <row r="169" spans="1:7" x14ac:dyDescent="0.3">
      <c r="A169" s="104" t="s">
        <v>214</v>
      </c>
      <c r="B169" s="154"/>
      <c r="C169" s="155"/>
      <c r="D169" s="155"/>
      <c r="E169" s="153"/>
      <c r="F169" s="153"/>
      <c r="G169" s="143"/>
    </row>
    <row r="170" spans="1:7" x14ac:dyDescent="0.3">
      <c r="A170" s="104" t="s">
        <v>215</v>
      </c>
      <c r="B170" s="154"/>
      <c r="C170" s="155"/>
      <c r="D170" s="155"/>
      <c r="E170" s="153"/>
      <c r="F170" s="153"/>
      <c r="G170" s="143"/>
    </row>
    <row r="171" spans="1:7" x14ac:dyDescent="0.3">
      <c r="A171" s="104" t="s">
        <v>216</v>
      </c>
      <c r="B171" s="154"/>
      <c r="C171" s="155"/>
      <c r="D171" s="155"/>
      <c r="E171" s="153"/>
      <c r="F171" s="153"/>
      <c r="G171" s="143"/>
    </row>
    <row r="172" spans="1:7" x14ac:dyDescent="0.3">
      <c r="A172" s="104" t="s">
        <v>217</v>
      </c>
      <c r="B172" s="154"/>
      <c r="C172" s="155"/>
      <c r="D172" s="155"/>
      <c r="E172" s="153"/>
      <c r="F172" s="153"/>
      <c r="G172" s="143"/>
    </row>
    <row r="173" spans="1:7" x14ac:dyDescent="0.3">
      <c r="A173" s="121"/>
      <c r="B173" s="122" t="s">
        <v>218</v>
      </c>
      <c r="C173" s="121" t="s">
        <v>136</v>
      </c>
      <c r="D173" s="121"/>
      <c r="E173" s="123"/>
      <c r="F173" s="124" t="s">
        <v>219</v>
      </c>
      <c r="G173" s="124"/>
    </row>
    <row r="174" spans="1:7" x14ac:dyDescent="0.3">
      <c r="A174" s="104" t="s">
        <v>220</v>
      </c>
      <c r="B174" s="119" t="s">
        <v>221</v>
      </c>
      <c r="C174" s="125">
        <v>0</v>
      </c>
      <c r="D174" s="115"/>
      <c r="E174" s="107"/>
      <c r="F174" s="132">
        <f>IF($C$179=0,"",IF(C174="[for completion]","",C174/$C$179))</f>
        <v>0</v>
      </c>
      <c r="G174" s="133"/>
    </row>
    <row r="175" spans="1:7" ht="29" x14ac:dyDescent="0.3">
      <c r="A175" s="104" t="s">
        <v>222</v>
      </c>
      <c r="B175" s="119" t="s">
        <v>223</v>
      </c>
      <c r="C175" s="125">
        <v>91.5</v>
      </c>
      <c r="E175" s="139"/>
      <c r="F175" s="132">
        <f>IF($C$179=0,"",IF(C175="[for completion]","",C175/$C$179))</f>
        <v>1</v>
      </c>
      <c r="G175" s="133"/>
    </row>
    <row r="176" spans="1:7" x14ac:dyDescent="0.3">
      <c r="A176" s="104" t="s">
        <v>224</v>
      </c>
      <c r="B176" s="119" t="s">
        <v>225</v>
      </c>
      <c r="C176" s="125">
        <v>0</v>
      </c>
      <c r="E176" s="139"/>
      <c r="F176" s="132"/>
      <c r="G176" s="133"/>
    </row>
    <row r="177" spans="1:7" x14ac:dyDescent="0.3">
      <c r="A177" s="104" t="s">
        <v>226</v>
      </c>
      <c r="B177" s="119" t="s">
        <v>227</v>
      </c>
      <c r="C177" s="125">
        <v>0</v>
      </c>
      <c r="E177" s="139"/>
      <c r="F177" s="132">
        <f t="shared" ref="F177:F187" si="23">IF($C$179=0,"",IF(C177="[for completion]","",C177/$C$179))</f>
        <v>0</v>
      </c>
      <c r="G177" s="133"/>
    </row>
    <row r="178" spans="1:7" x14ac:dyDescent="0.3">
      <c r="A178" s="104" t="s">
        <v>228</v>
      </c>
      <c r="B178" s="119" t="s">
        <v>65</v>
      </c>
      <c r="C178" s="125">
        <v>0</v>
      </c>
      <c r="E178" s="139"/>
      <c r="F178" s="132">
        <f t="shared" si="23"/>
        <v>0</v>
      </c>
      <c r="G178" s="133"/>
    </row>
    <row r="179" spans="1:7" x14ac:dyDescent="0.3">
      <c r="A179" s="104" t="s">
        <v>229</v>
      </c>
      <c r="B179" s="144" t="s">
        <v>67</v>
      </c>
      <c r="C179" s="135">
        <f>SUM(C174:C178)</f>
        <v>91.5</v>
      </c>
      <c r="E179" s="139"/>
      <c r="F179" s="136">
        <f>SUM(F174:F178)</f>
        <v>1</v>
      </c>
      <c r="G179" s="133"/>
    </row>
    <row r="180" spans="1:7" x14ac:dyDescent="0.3">
      <c r="A180" s="104" t="s">
        <v>230</v>
      </c>
      <c r="B180" s="157" t="s">
        <v>231</v>
      </c>
      <c r="C180" s="125"/>
      <c r="E180" s="139"/>
      <c r="F180" s="132">
        <f t="shared" si="23"/>
        <v>0</v>
      </c>
      <c r="G180" s="133"/>
    </row>
    <row r="181" spans="1:7" ht="29" x14ac:dyDescent="0.3">
      <c r="A181" s="104" t="s">
        <v>232</v>
      </c>
      <c r="B181" s="157" t="s">
        <v>233</v>
      </c>
      <c r="C181" s="158"/>
      <c r="D181" s="157"/>
      <c r="E181" s="157"/>
      <c r="F181" s="132">
        <f t="shared" si="23"/>
        <v>0</v>
      </c>
      <c r="G181" s="157"/>
    </row>
    <row r="182" spans="1:7" ht="29" x14ac:dyDescent="0.3">
      <c r="A182" s="104" t="s">
        <v>234</v>
      </c>
      <c r="B182" s="157" t="s">
        <v>235</v>
      </c>
      <c r="C182" s="125"/>
      <c r="E182" s="139"/>
      <c r="F182" s="132">
        <f t="shared" si="23"/>
        <v>0</v>
      </c>
      <c r="G182" s="133"/>
    </row>
    <row r="183" spans="1:7" x14ac:dyDescent="0.3">
      <c r="A183" s="104" t="s">
        <v>236</v>
      </c>
      <c r="B183" s="157" t="s">
        <v>237</v>
      </c>
      <c r="C183" s="125"/>
      <c r="E183" s="139"/>
      <c r="F183" s="132">
        <f t="shared" si="23"/>
        <v>0</v>
      </c>
      <c r="G183" s="133"/>
    </row>
    <row r="184" spans="1:7" ht="29" x14ac:dyDescent="0.3">
      <c r="A184" s="104" t="s">
        <v>238</v>
      </c>
      <c r="B184" s="157" t="s">
        <v>239</v>
      </c>
      <c r="C184" s="158"/>
      <c r="D184" s="157"/>
      <c r="E184" s="157"/>
      <c r="F184" s="132">
        <f t="shared" si="23"/>
        <v>0</v>
      </c>
      <c r="G184" s="157"/>
    </row>
    <row r="185" spans="1:7" ht="29" x14ac:dyDescent="0.3">
      <c r="A185" s="104" t="s">
        <v>240</v>
      </c>
      <c r="B185" s="157" t="s">
        <v>241</v>
      </c>
      <c r="C185" s="125"/>
      <c r="E185" s="139"/>
      <c r="F185" s="132">
        <f t="shared" si="23"/>
        <v>0</v>
      </c>
      <c r="G185" s="133"/>
    </row>
    <row r="186" spans="1:7" x14ac:dyDescent="0.3">
      <c r="A186" s="104" t="s">
        <v>242</v>
      </c>
      <c r="B186" s="157" t="s">
        <v>243</v>
      </c>
      <c r="C186" s="125"/>
      <c r="E186" s="139"/>
      <c r="F186" s="132">
        <f t="shared" si="23"/>
        <v>0</v>
      </c>
      <c r="G186" s="133"/>
    </row>
    <row r="187" spans="1:7" x14ac:dyDescent="0.3">
      <c r="A187" s="104" t="s">
        <v>244</v>
      </c>
      <c r="B187" s="157" t="s">
        <v>245</v>
      </c>
      <c r="C187" s="125"/>
      <c r="E187" s="139"/>
      <c r="F187" s="132">
        <f t="shared" si="23"/>
        <v>0</v>
      </c>
      <c r="G187" s="133"/>
    </row>
    <row r="188" spans="1:7" x14ac:dyDescent="0.3">
      <c r="A188" s="104" t="s">
        <v>246</v>
      </c>
      <c r="B188" s="157"/>
      <c r="E188" s="139"/>
      <c r="F188" s="133"/>
      <c r="G188" s="133"/>
    </row>
    <row r="189" spans="1:7" x14ac:dyDescent="0.3">
      <c r="A189" s="104" t="s">
        <v>247</v>
      </c>
      <c r="B189" s="157"/>
      <c r="E189" s="139"/>
      <c r="F189" s="133"/>
      <c r="G189" s="133"/>
    </row>
    <row r="190" spans="1:7" x14ac:dyDescent="0.3">
      <c r="A190" s="104" t="s">
        <v>248</v>
      </c>
      <c r="B190" s="157"/>
      <c r="E190" s="139"/>
      <c r="F190" s="133"/>
      <c r="G190" s="133"/>
    </row>
    <row r="191" spans="1:7" x14ac:dyDescent="0.3">
      <c r="A191" s="104" t="s">
        <v>249</v>
      </c>
      <c r="B191" s="137"/>
      <c r="E191" s="139"/>
      <c r="F191" s="133"/>
      <c r="G191" s="133"/>
    </row>
    <row r="192" spans="1:7" x14ac:dyDescent="0.3">
      <c r="A192" s="121"/>
      <c r="B192" s="122" t="s">
        <v>250</v>
      </c>
      <c r="C192" s="121" t="s">
        <v>53</v>
      </c>
      <c r="D192" s="121"/>
      <c r="E192" s="123"/>
      <c r="F192" s="124" t="s">
        <v>219</v>
      </c>
      <c r="G192" s="124"/>
    </row>
    <row r="193" spans="1:7" x14ac:dyDescent="0.3">
      <c r="A193" s="104" t="s">
        <v>251</v>
      </c>
      <c r="B193" s="119" t="s">
        <v>252</v>
      </c>
      <c r="C193" s="125">
        <v>91.5</v>
      </c>
      <c r="E193" s="131"/>
      <c r="F193" s="132">
        <f t="shared" ref="F193:F206" si="24">IF($C$208=0,"",IF(C193="[for completion]","",C193/$C$208))</f>
        <v>1</v>
      </c>
      <c r="G193" s="133"/>
    </row>
    <row r="194" spans="1:7" x14ac:dyDescent="0.3">
      <c r="A194" s="104" t="s">
        <v>253</v>
      </c>
      <c r="B194" s="119" t="s">
        <v>254</v>
      </c>
      <c r="C194" s="125">
        <v>0</v>
      </c>
      <c r="E194" s="139"/>
      <c r="F194" s="132">
        <f t="shared" si="24"/>
        <v>0</v>
      </c>
      <c r="G194" s="139"/>
    </row>
    <row r="195" spans="1:7" x14ac:dyDescent="0.3">
      <c r="A195" s="104" t="s">
        <v>255</v>
      </c>
      <c r="B195" s="119" t="s">
        <v>256</v>
      </c>
      <c r="C195" s="125">
        <v>0</v>
      </c>
      <c r="E195" s="139"/>
      <c r="F195" s="132">
        <f t="shared" si="24"/>
        <v>0</v>
      </c>
      <c r="G195" s="139"/>
    </row>
    <row r="196" spans="1:7" x14ac:dyDescent="0.3">
      <c r="A196" s="104" t="s">
        <v>257</v>
      </c>
      <c r="B196" s="119" t="s">
        <v>258</v>
      </c>
      <c r="C196" s="125">
        <v>0</v>
      </c>
      <c r="E196" s="139"/>
      <c r="F196" s="132">
        <f t="shared" si="24"/>
        <v>0</v>
      </c>
      <c r="G196" s="139"/>
    </row>
    <row r="197" spans="1:7" x14ac:dyDescent="0.3">
      <c r="A197" s="104" t="s">
        <v>259</v>
      </c>
      <c r="B197" s="119" t="s">
        <v>260</v>
      </c>
      <c r="C197" s="125">
        <v>0</v>
      </c>
      <c r="E197" s="139"/>
      <c r="F197" s="132">
        <f t="shared" si="24"/>
        <v>0</v>
      </c>
      <c r="G197" s="139"/>
    </row>
    <row r="198" spans="1:7" x14ac:dyDescent="0.3">
      <c r="A198" s="104" t="s">
        <v>261</v>
      </c>
      <c r="B198" s="119" t="s">
        <v>262</v>
      </c>
      <c r="C198" s="125">
        <v>0</v>
      </c>
      <c r="E198" s="139"/>
      <c r="F198" s="132">
        <f t="shared" si="24"/>
        <v>0</v>
      </c>
      <c r="G198" s="139"/>
    </row>
    <row r="199" spans="1:7" x14ac:dyDescent="0.3">
      <c r="A199" s="104" t="s">
        <v>263</v>
      </c>
      <c r="B199" s="119" t="s">
        <v>264</v>
      </c>
      <c r="C199" s="125">
        <v>0</v>
      </c>
      <c r="E199" s="139"/>
      <c r="F199" s="132">
        <f t="shared" si="24"/>
        <v>0</v>
      </c>
      <c r="G199" s="139"/>
    </row>
    <row r="200" spans="1:7" x14ac:dyDescent="0.3">
      <c r="A200" s="104" t="s">
        <v>265</v>
      </c>
      <c r="B200" s="119" t="s">
        <v>266</v>
      </c>
      <c r="C200" s="125">
        <v>0</v>
      </c>
      <c r="E200" s="139"/>
      <c r="F200" s="132">
        <f t="shared" si="24"/>
        <v>0</v>
      </c>
      <c r="G200" s="139"/>
    </row>
    <row r="201" spans="1:7" x14ac:dyDescent="0.3">
      <c r="A201" s="104" t="s">
        <v>267</v>
      </c>
      <c r="B201" s="119" t="s">
        <v>268</v>
      </c>
      <c r="C201" s="125">
        <v>0</v>
      </c>
      <c r="E201" s="139"/>
      <c r="F201" s="132">
        <f t="shared" si="24"/>
        <v>0</v>
      </c>
      <c r="G201" s="139"/>
    </row>
    <row r="202" spans="1:7" x14ac:dyDescent="0.3">
      <c r="A202" s="104" t="s">
        <v>269</v>
      </c>
      <c r="B202" s="119" t="s">
        <v>270</v>
      </c>
      <c r="C202" s="125">
        <v>0</v>
      </c>
      <c r="E202" s="139"/>
      <c r="F202" s="132">
        <f t="shared" si="24"/>
        <v>0</v>
      </c>
      <c r="G202" s="139"/>
    </row>
    <row r="203" spans="1:7" x14ac:dyDescent="0.3">
      <c r="A203" s="104" t="s">
        <v>271</v>
      </c>
      <c r="B203" s="119" t="s">
        <v>272</v>
      </c>
      <c r="C203" s="125">
        <v>0</v>
      </c>
      <c r="E203" s="139"/>
      <c r="F203" s="132">
        <f t="shared" si="24"/>
        <v>0</v>
      </c>
      <c r="G203" s="139"/>
    </row>
    <row r="204" spans="1:7" x14ac:dyDescent="0.3">
      <c r="A204" s="104" t="s">
        <v>273</v>
      </c>
      <c r="B204" s="119" t="s">
        <v>274</v>
      </c>
      <c r="C204" s="125">
        <v>0</v>
      </c>
      <c r="E204" s="139"/>
      <c r="F204" s="132">
        <f t="shared" si="24"/>
        <v>0</v>
      </c>
      <c r="G204" s="139"/>
    </row>
    <row r="205" spans="1:7" x14ac:dyDescent="0.3">
      <c r="A205" s="104" t="s">
        <v>275</v>
      </c>
      <c r="B205" s="119" t="s">
        <v>276</v>
      </c>
      <c r="C205" s="125">
        <v>0</v>
      </c>
      <c r="E205" s="139"/>
      <c r="F205" s="132">
        <f t="shared" si="24"/>
        <v>0</v>
      </c>
      <c r="G205" s="139"/>
    </row>
    <row r="206" spans="1:7" x14ac:dyDescent="0.3">
      <c r="A206" s="104" t="s">
        <v>277</v>
      </c>
      <c r="B206" s="119" t="s">
        <v>65</v>
      </c>
      <c r="C206" s="125">
        <v>0</v>
      </c>
      <c r="E206" s="139"/>
      <c r="F206" s="132">
        <f t="shared" si="24"/>
        <v>0</v>
      </c>
      <c r="G206" s="139"/>
    </row>
    <row r="207" spans="1:7" x14ac:dyDescent="0.3">
      <c r="A207" s="104" t="s">
        <v>278</v>
      </c>
      <c r="B207" s="134" t="s">
        <v>279</v>
      </c>
      <c r="C207" s="125">
        <v>91.5</v>
      </c>
      <c r="E207" s="139"/>
      <c r="F207" s="132"/>
      <c r="G207" s="139"/>
    </row>
    <row r="208" spans="1:7" x14ac:dyDescent="0.3">
      <c r="A208" s="104" t="s">
        <v>280</v>
      </c>
      <c r="B208" s="144" t="s">
        <v>67</v>
      </c>
      <c r="C208" s="135">
        <f>SUM(C193:C206)</f>
        <v>91.5</v>
      </c>
      <c r="D208" s="119"/>
      <c r="E208" s="139"/>
      <c r="F208" s="136">
        <f>SUM(F193:F206)</f>
        <v>1</v>
      </c>
      <c r="G208" s="139"/>
    </row>
    <row r="209" spans="1:7" x14ac:dyDescent="0.3">
      <c r="A209" s="104" t="s">
        <v>281</v>
      </c>
      <c r="B209" s="137" t="s">
        <v>171</v>
      </c>
      <c r="C209" s="125"/>
      <c r="E209" s="139"/>
      <c r="F209" s="132">
        <f>IF($C$208=0,"",IF(C209="[for completion]","",C209/$C$208))</f>
        <v>0</v>
      </c>
      <c r="G209" s="139"/>
    </row>
    <row r="210" spans="1:7" x14ac:dyDescent="0.3">
      <c r="A210" s="104" t="s">
        <v>1440</v>
      </c>
      <c r="B210" s="137" t="s">
        <v>171</v>
      </c>
      <c r="C210" s="125"/>
      <c r="E210" s="139"/>
      <c r="F210" s="132">
        <f t="shared" ref="F210:F215" si="25">IF($C$208=0,"",IF(C210="[for completion]","",C210/$C$208))</f>
        <v>0</v>
      </c>
      <c r="G210" s="139"/>
    </row>
    <row r="211" spans="1:7" x14ac:dyDescent="0.3">
      <c r="A211" s="104" t="s">
        <v>282</v>
      </c>
      <c r="B211" s="137" t="s">
        <v>171</v>
      </c>
      <c r="C211" s="125"/>
      <c r="E211" s="139"/>
      <c r="F211" s="132">
        <f t="shared" si="25"/>
        <v>0</v>
      </c>
      <c r="G211" s="139"/>
    </row>
    <row r="212" spans="1:7" x14ac:dyDescent="0.3">
      <c r="A212" s="104" t="s">
        <v>283</v>
      </c>
      <c r="B212" s="137" t="s">
        <v>171</v>
      </c>
      <c r="C212" s="125"/>
      <c r="E212" s="139"/>
      <c r="F212" s="132">
        <f t="shared" si="25"/>
        <v>0</v>
      </c>
      <c r="G212" s="139"/>
    </row>
    <row r="213" spans="1:7" x14ac:dyDescent="0.3">
      <c r="A213" s="104" t="s">
        <v>284</v>
      </c>
      <c r="B213" s="137" t="s">
        <v>171</v>
      </c>
      <c r="C213" s="125"/>
      <c r="E213" s="139"/>
      <c r="F213" s="132">
        <f t="shared" si="25"/>
        <v>0</v>
      </c>
      <c r="G213" s="139"/>
    </row>
    <row r="214" spans="1:7" x14ac:dyDescent="0.3">
      <c r="A214" s="104" t="s">
        <v>285</v>
      </c>
      <c r="B214" s="137" t="s">
        <v>171</v>
      </c>
      <c r="C214" s="125"/>
      <c r="E214" s="139"/>
      <c r="F214" s="132">
        <f t="shared" si="25"/>
        <v>0</v>
      </c>
      <c r="G214" s="139"/>
    </row>
    <row r="215" spans="1:7" x14ac:dyDescent="0.3">
      <c r="A215" s="104" t="s">
        <v>286</v>
      </c>
      <c r="B215" s="137" t="s">
        <v>171</v>
      </c>
      <c r="C215" s="125"/>
      <c r="E215" s="139"/>
      <c r="F215" s="132">
        <f t="shared" si="25"/>
        <v>0</v>
      </c>
      <c r="G215" s="139"/>
    </row>
    <row r="216" spans="1:7" x14ac:dyDescent="0.3">
      <c r="A216" s="121"/>
      <c r="B216" s="122" t="s">
        <v>1441</v>
      </c>
      <c r="C216" s="121" t="s">
        <v>53</v>
      </c>
      <c r="D216" s="121"/>
      <c r="E216" s="123"/>
      <c r="F216" s="124" t="s">
        <v>287</v>
      </c>
      <c r="G216" s="124" t="s">
        <v>288</v>
      </c>
    </row>
    <row r="217" spans="1:7" x14ac:dyDescent="0.3">
      <c r="A217" s="104" t="s">
        <v>289</v>
      </c>
      <c r="B217" s="143" t="s">
        <v>290</v>
      </c>
      <c r="C217" s="125">
        <v>91.5</v>
      </c>
      <c r="E217" s="153"/>
      <c r="F217" s="133">
        <f>IF($C$38=0,"",IF(C217="[for completion]","",IF(C217="","",C217/$C$38)))</f>
        <v>5.992835606557799E-3</v>
      </c>
      <c r="G217" s="133">
        <f>IF($C$39=0,"",IF(C217="[for completion]","",IF(C217="","",C217/$C$39)))</f>
        <v>7.9565217391304351E-3</v>
      </c>
    </row>
    <row r="218" spans="1:7" x14ac:dyDescent="0.3">
      <c r="A218" s="104" t="s">
        <v>291</v>
      </c>
      <c r="B218" s="143" t="s">
        <v>292</v>
      </c>
      <c r="C218" s="125">
        <v>0</v>
      </c>
      <c r="E218" s="153"/>
      <c r="F218" s="133">
        <f t="shared" ref="F218:F219" si="26">IF($C$38=0,"",IF(C218="[for completion]","",IF(C218="","",C218/$C$38)))</f>
        <v>0</v>
      </c>
      <c r="G218" s="133">
        <f t="shared" ref="G218:G219" si="27">IF($C$39=0,"",IF(C218="[for completion]","",IF(C218="","",C218/$C$39)))</f>
        <v>0</v>
      </c>
    </row>
    <row r="219" spans="1:7" x14ac:dyDescent="0.3">
      <c r="A219" s="104" t="s">
        <v>293</v>
      </c>
      <c r="B219" s="143" t="s">
        <v>65</v>
      </c>
      <c r="C219" s="125">
        <v>0</v>
      </c>
      <c r="E219" s="153"/>
      <c r="F219" s="133">
        <f t="shared" si="26"/>
        <v>0</v>
      </c>
      <c r="G219" s="133">
        <f t="shared" si="27"/>
        <v>0</v>
      </c>
    </row>
    <row r="220" spans="1:7" x14ac:dyDescent="0.3">
      <c r="A220" s="104" t="s">
        <v>294</v>
      </c>
      <c r="B220" s="144" t="s">
        <v>67</v>
      </c>
      <c r="C220" s="125">
        <f>SUM(C217:C219)</f>
        <v>91.5</v>
      </c>
      <c r="E220" s="153"/>
      <c r="F220" s="159">
        <f>SUM(F217:F219)</f>
        <v>5.992835606557799E-3</v>
      </c>
      <c r="G220" s="159">
        <f>SUM(G217:G219)</f>
        <v>7.9565217391304351E-3</v>
      </c>
    </row>
    <row r="221" spans="1:7" x14ac:dyDescent="0.3">
      <c r="A221" s="104" t="s">
        <v>295</v>
      </c>
      <c r="B221" s="137" t="s">
        <v>171</v>
      </c>
      <c r="C221" s="125"/>
      <c r="E221" s="153"/>
      <c r="F221" s="132" t="str">
        <f t="shared" ref="F221:F227" si="28">IF($C$38=0,"",IF(C221="[for completion]","",IF(C221="","",C221/$C$38)))</f>
        <v/>
      </c>
      <c r="G221" s="132" t="str">
        <f t="shared" ref="G221:G227" si="29">IF($C$39=0,"",IF(C221="[for completion]","",IF(C221="","",C221/$C$39)))</f>
        <v/>
      </c>
    </row>
    <row r="222" spans="1:7" x14ac:dyDescent="0.3">
      <c r="A222" s="104" t="s">
        <v>296</v>
      </c>
      <c r="B222" s="137" t="s">
        <v>171</v>
      </c>
      <c r="C222" s="125"/>
      <c r="E222" s="153"/>
      <c r="F222" s="132" t="str">
        <f t="shared" si="28"/>
        <v/>
      </c>
      <c r="G222" s="132" t="str">
        <f t="shared" si="29"/>
        <v/>
      </c>
    </row>
    <row r="223" spans="1:7" x14ac:dyDescent="0.3">
      <c r="A223" s="104" t="s">
        <v>297</v>
      </c>
      <c r="B223" s="137" t="s">
        <v>171</v>
      </c>
      <c r="C223" s="125"/>
      <c r="E223" s="153"/>
      <c r="F223" s="132" t="str">
        <f t="shared" si="28"/>
        <v/>
      </c>
      <c r="G223" s="132" t="str">
        <f t="shared" si="29"/>
        <v/>
      </c>
    </row>
    <row r="224" spans="1:7" x14ac:dyDescent="0.3">
      <c r="A224" s="104" t="s">
        <v>298</v>
      </c>
      <c r="B224" s="137" t="s">
        <v>171</v>
      </c>
      <c r="C224" s="125"/>
      <c r="E224" s="153"/>
      <c r="F224" s="132" t="str">
        <f t="shared" si="28"/>
        <v/>
      </c>
      <c r="G224" s="132" t="str">
        <f t="shared" si="29"/>
        <v/>
      </c>
    </row>
    <row r="225" spans="1:7" x14ac:dyDescent="0.3">
      <c r="A225" s="104" t="s">
        <v>299</v>
      </c>
      <c r="B225" s="137" t="s">
        <v>171</v>
      </c>
      <c r="C225" s="125"/>
      <c r="E225" s="153"/>
      <c r="F225" s="132" t="str">
        <f t="shared" si="28"/>
        <v/>
      </c>
      <c r="G225" s="132" t="str">
        <f t="shared" si="29"/>
        <v/>
      </c>
    </row>
    <row r="226" spans="1:7" x14ac:dyDescent="0.3">
      <c r="A226" s="104" t="s">
        <v>300</v>
      </c>
      <c r="B226" s="137" t="s">
        <v>171</v>
      </c>
      <c r="C226" s="125"/>
      <c r="E226" s="119"/>
      <c r="F226" s="132" t="str">
        <f t="shared" si="28"/>
        <v/>
      </c>
      <c r="G226" s="132" t="str">
        <f t="shared" si="29"/>
        <v/>
      </c>
    </row>
    <row r="227" spans="1:7" x14ac:dyDescent="0.3">
      <c r="A227" s="104" t="s">
        <v>301</v>
      </c>
      <c r="B227" s="137" t="s">
        <v>171</v>
      </c>
      <c r="C227" s="125"/>
      <c r="E227" s="153"/>
      <c r="F227" s="132" t="str">
        <f t="shared" si="28"/>
        <v/>
      </c>
      <c r="G227" s="132" t="str">
        <f t="shared" si="29"/>
        <v/>
      </c>
    </row>
    <row r="228" spans="1:7" x14ac:dyDescent="0.3">
      <c r="A228" s="121"/>
      <c r="B228" s="122" t="s">
        <v>1442</v>
      </c>
      <c r="C228" s="121"/>
      <c r="D228" s="121"/>
      <c r="E228" s="123"/>
      <c r="F228" s="124"/>
      <c r="G228" s="124"/>
    </row>
    <row r="229" spans="1:7" ht="29" x14ac:dyDescent="0.3">
      <c r="A229" s="104" t="s">
        <v>302</v>
      </c>
      <c r="B229" s="119" t="s">
        <v>1443</v>
      </c>
      <c r="C229" s="160" t="s">
        <v>1444</v>
      </c>
    </row>
    <row r="230" spans="1:7" x14ac:dyDescent="0.3">
      <c r="A230" s="121"/>
      <c r="B230" s="122" t="s">
        <v>303</v>
      </c>
      <c r="C230" s="121"/>
      <c r="D230" s="121"/>
      <c r="E230" s="123"/>
      <c r="F230" s="124"/>
      <c r="G230" s="124"/>
    </row>
    <row r="231" spans="1:7" x14ac:dyDescent="0.3">
      <c r="A231" s="104" t="s">
        <v>304</v>
      </c>
      <c r="B231" s="104" t="s">
        <v>305</v>
      </c>
      <c r="C231" s="125">
        <v>0</v>
      </c>
      <c r="E231" s="119"/>
    </row>
    <row r="232" spans="1:7" x14ac:dyDescent="0.3">
      <c r="A232" s="104" t="s">
        <v>306</v>
      </c>
      <c r="B232" s="161" t="s">
        <v>307</v>
      </c>
      <c r="C232" s="125">
        <v>0</v>
      </c>
      <c r="E232" s="119"/>
    </row>
    <row r="233" spans="1:7" x14ac:dyDescent="0.3">
      <c r="A233" s="104" t="s">
        <v>308</v>
      </c>
      <c r="B233" s="161" t="s">
        <v>309</v>
      </c>
      <c r="C233" s="125">
        <v>0</v>
      </c>
      <c r="E233" s="119"/>
    </row>
    <row r="234" spans="1:7" x14ac:dyDescent="0.3">
      <c r="A234" s="104" t="s">
        <v>310</v>
      </c>
      <c r="B234" s="117" t="s">
        <v>311</v>
      </c>
      <c r="C234" s="135"/>
      <c r="D234" s="119"/>
      <c r="E234" s="119"/>
    </row>
    <row r="235" spans="1:7" x14ac:dyDescent="0.3">
      <c r="A235" s="104" t="s">
        <v>312</v>
      </c>
      <c r="B235" s="117" t="s">
        <v>313</v>
      </c>
      <c r="C235" s="135"/>
      <c r="D235" s="119"/>
      <c r="E235" s="119"/>
    </row>
    <row r="236" spans="1:7" x14ac:dyDescent="0.3">
      <c r="A236" s="104" t="s">
        <v>314</v>
      </c>
      <c r="B236" s="117" t="s">
        <v>315</v>
      </c>
      <c r="C236" s="119"/>
      <c r="D236" s="119"/>
      <c r="E236" s="119"/>
    </row>
    <row r="237" spans="1:7" x14ac:dyDescent="0.3">
      <c r="A237" s="104" t="s">
        <v>316</v>
      </c>
      <c r="C237" s="119"/>
      <c r="D237" s="119"/>
      <c r="E237" s="119"/>
    </row>
    <row r="238" spans="1:7" x14ac:dyDescent="0.3">
      <c r="A238" s="104" t="s">
        <v>317</v>
      </c>
      <c r="C238" s="119"/>
      <c r="D238" s="119"/>
      <c r="E238" s="119"/>
    </row>
    <row r="239" spans="1:7" x14ac:dyDescent="0.3">
      <c r="A239" s="121"/>
      <c r="B239" s="122" t="s">
        <v>1445</v>
      </c>
      <c r="C239" s="121"/>
      <c r="D239" s="121"/>
      <c r="E239" s="123"/>
      <c r="F239" s="124"/>
      <c r="G239" s="124"/>
    </row>
    <row r="240" spans="1:7" ht="29" x14ac:dyDescent="0.3">
      <c r="A240" s="104" t="s">
        <v>1446</v>
      </c>
      <c r="B240" s="104" t="s">
        <v>1447</v>
      </c>
      <c r="C240" s="104" t="s">
        <v>1448</v>
      </c>
      <c r="D240" s="99"/>
      <c r="E240" s="99"/>
      <c r="F240" s="99"/>
      <c r="G240" s="99"/>
    </row>
    <row r="241" spans="1:7" ht="29" x14ac:dyDescent="0.3">
      <c r="A241" s="104" t="s">
        <v>1449</v>
      </c>
      <c r="B241" s="104" t="s">
        <v>1450</v>
      </c>
      <c r="C241" s="162"/>
      <c r="D241" s="99"/>
      <c r="E241" s="99"/>
      <c r="F241" s="99"/>
      <c r="G241" s="99"/>
    </row>
    <row r="242" spans="1:7" x14ac:dyDescent="0.3">
      <c r="A242" s="104" t="s">
        <v>1451</v>
      </c>
      <c r="B242" s="104" t="s">
        <v>1452</v>
      </c>
      <c r="C242" s="162"/>
      <c r="D242" s="99"/>
      <c r="E242" s="99"/>
      <c r="F242" s="99"/>
      <c r="G242" s="99"/>
    </row>
    <row r="243" spans="1:7" x14ac:dyDescent="0.3">
      <c r="A243" s="104" t="s">
        <v>1453</v>
      </c>
      <c r="B243" s="104" t="s">
        <v>1454</v>
      </c>
      <c r="D243" s="99"/>
      <c r="E243" s="99"/>
      <c r="F243" s="99"/>
      <c r="G243" s="99"/>
    </row>
    <row r="244" spans="1:7" x14ac:dyDescent="0.3">
      <c r="A244" s="104" t="s">
        <v>1455</v>
      </c>
      <c r="D244" s="99"/>
      <c r="E244" s="99"/>
      <c r="F244" s="99"/>
      <c r="G244" s="99"/>
    </row>
    <row r="245" spans="1:7" x14ac:dyDescent="0.3">
      <c r="A245" s="104" t="s">
        <v>1456</v>
      </c>
      <c r="D245" s="99"/>
      <c r="E245" s="99"/>
      <c r="F245" s="99"/>
      <c r="G245" s="99"/>
    </row>
    <row r="246" spans="1:7" x14ac:dyDescent="0.3">
      <c r="A246" s="104" t="s">
        <v>1457</v>
      </c>
      <c r="D246" s="99"/>
      <c r="E246" s="99"/>
      <c r="F246" s="99"/>
      <c r="G246" s="99"/>
    </row>
    <row r="247" spans="1:7" x14ac:dyDescent="0.3">
      <c r="A247" s="104" t="s">
        <v>1458</v>
      </c>
      <c r="D247" s="99"/>
      <c r="E247" s="99"/>
      <c r="F247" s="99"/>
      <c r="G247" s="99"/>
    </row>
    <row r="248" spans="1:7" x14ac:dyDescent="0.3">
      <c r="A248" s="104" t="s">
        <v>1459</v>
      </c>
      <c r="D248" s="99"/>
      <c r="E248" s="99"/>
      <c r="F248" s="99"/>
      <c r="G248" s="99"/>
    </row>
    <row r="249" spans="1:7" x14ac:dyDescent="0.3">
      <c r="A249" s="104" t="s">
        <v>1460</v>
      </c>
      <c r="D249" s="99"/>
      <c r="E249" s="99"/>
      <c r="F249" s="99"/>
      <c r="G249" s="99"/>
    </row>
    <row r="250" spans="1:7" x14ac:dyDescent="0.3">
      <c r="A250" s="104" t="s">
        <v>1461</v>
      </c>
      <c r="D250" s="99"/>
      <c r="E250" s="99"/>
      <c r="F250" s="99"/>
      <c r="G250" s="99"/>
    </row>
    <row r="251" spans="1:7" x14ac:dyDescent="0.3">
      <c r="A251" s="104" t="s">
        <v>1462</v>
      </c>
      <c r="D251" s="99"/>
      <c r="E251" s="99"/>
      <c r="F251" s="99"/>
      <c r="G251" s="99"/>
    </row>
    <row r="252" spans="1:7" x14ac:dyDescent="0.3">
      <c r="A252" s="104" t="s">
        <v>1463</v>
      </c>
      <c r="D252" s="99"/>
      <c r="E252" s="99"/>
      <c r="F252" s="99"/>
      <c r="G252" s="99"/>
    </row>
    <row r="253" spans="1:7" x14ac:dyDescent="0.3">
      <c r="A253" s="104" t="s">
        <v>1464</v>
      </c>
      <c r="D253" s="99"/>
      <c r="E253" s="99"/>
      <c r="F253" s="99"/>
      <c r="G253" s="99"/>
    </row>
    <row r="254" spans="1:7" x14ac:dyDescent="0.3">
      <c r="A254" s="104" t="s">
        <v>1465</v>
      </c>
      <c r="D254" s="99"/>
      <c r="E254" s="99"/>
      <c r="F254" s="99"/>
      <c r="G254" s="99"/>
    </row>
    <row r="255" spans="1:7" x14ac:dyDescent="0.3">
      <c r="A255" s="104" t="s">
        <v>1466</v>
      </c>
      <c r="D255" s="99"/>
      <c r="E255" s="99"/>
      <c r="F255" s="99"/>
      <c r="G255" s="99"/>
    </row>
    <row r="256" spans="1:7" x14ac:dyDescent="0.3">
      <c r="A256" s="104" t="s">
        <v>1467</v>
      </c>
      <c r="D256" s="99"/>
      <c r="E256" s="99"/>
      <c r="F256" s="99"/>
      <c r="G256" s="99"/>
    </row>
    <row r="257" spans="1:7" x14ac:dyDescent="0.3">
      <c r="A257" s="104" t="s">
        <v>1468</v>
      </c>
      <c r="D257" s="99"/>
      <c r="E257" s="99"/>
      <c r="F257" s="99"/>
      <c r="G257" s="99"/>
    </row>
    <row r="258" spans="1:7" x14ac:dyDescent="0.3">
      <c r="A258" s="104" t="s">
        <v>1469</v>
      </c>
      <c r="D258" s="99"/>
      <c r="E258" s="99"/>
      <c r="F258" s="99"/>
      <c r="G258" s="99"/>
    </row>
    <row r="259" spans="1:7" x14ac:dyDescent="0.3">
      <c r="A259" s="104" t="s">
        <v>1470</v>
      </c>
      <c r="D259" s="99"/>
      <c r="E259" s="99"/>
      <c r="F259" s="99"/>
      <c r="G259" s="99"/>
    </row>
    <row r="260" spans="1:7" x14ac:dyDescent="0.3">
      <c r="A260" s="104" t="s">
        <v>1471</v>
      </c>
      <c r="D260" s="99"/>
      <c r="E260" s="99"/>
      <c r="F260" s="99"/>
      <c r="G260" s="99"/>
    </row>
    <row r="261" spans="1:7" x14ac:dyDescent="0.3">
      <c r="A261" s="104" t="s">
        <v>1472</v>
      </c>
      <c r="D261" s="99"/>
      <c r="E261" s="99"/>
      <c r="F261" s="99"/>
      <c r="G261" s="99"/>
    </row>
    <row r="262" spans="1:7" x14ac:dyDescent="0.3">
      <c r="A262" s="104" t="s">
        <v>1473</v>
      </c>
      <c r="D262" s="99"/>
      <c r="E262" s="99"/>
      <c r="F262" s="99"/>
      <c r="G262" s="99"/>
    </row>
    <row r="263" spans="1:7" x14ac:dyDescent="0.3">
      <c r="A263" s="104" t="s">
        <v>1474</v>
      </c>
      <c r="D263" s="99"/>
      <c r="E263" s="99"/>
      <c r="F263" s="99"/>
      <c r="G263" s="99"/>
    </row>
    <row r="264" spans="1:7" x14ac:dyDescent="0.3">
      <c r="A264" s="104" t="s">
        <v>1475</v>
      </c>
      <c r="D264" s="99"/>
      <c r="E264" s="99"/>
      <c r="F264" s="99"/>
      <c r="G264" s="99"/>
    </row>
    <row r="265" spans="1:7" x14ac:dyDescent="0.3">
      <c r="A265" s="104" t="s">
        <v>1476</v>
      </c>
      <c r="D265" s="99"/>
      <c r="E265" s="99"/>
      <c r="F265" s="99"/>
      <c r="G265" s="99"/>
    </row>
    <row r="266" spans="1:7" x14ac:dyDescent="0.3">
      <c r="A266" s="104" t="s">
        <v>1477</v>
      </c>
      <c r="D266" s="99"/>
      <c r="E266" s="99"/>
      <c r="F266" s="99"/>
      <c r="G266" s="99"/>
    </row>
    <row r="267" spans="1:7" x14ac:dyDescent="0.3">
      <c r="A267" s="104" t="s">
        <v>1478</v>
      </c>
      <c r="D267" s="99"/>
      <c r="E267" s="99"/>
      <c r="F267" s="99"/>
      <c r="G267" s="99"/>
    </row>
    <row r="268" spans="1:7" x14ac:dyDescent="0.3">
      <c r="A268" s="104" t="s">
        <v>1479</v>
      </c>
      <c r="D268" s="99"/>
      <c r="E268" s="99"/>
      <c r="F268" s="99"/>
      <c r="G268" s="99"/>
    </row>
    <row r="269" spans="1:7" x14ac:dyDescent="0.3">
      <c r="A269" s="104" t="s">
        <v>1480</v>
      </c>
      <c r="D269" s="99"/>
      <c r="E269" s="99"/>
      <c r="F269" s="99"/>
      <c r="G269" s="99"/>
    </row>
    <row r="270" spans="1:7" x14ac:dyDescent="0.3">
      <c r="A270" s="104" t="s">
        <v>1481</v>
      </c>
      <c r="D270" s="99"/>
      <c r="E270" s="99"/>
      <c r="F270" s="99"/>
      <c r="G270" s="99"/>
    </row>
    <row r="271" spans="1:7" x14ac:dyDescent="0.3">
      <c r="A271" s="104" t="s">
        <v>1482</v>
      </c>
      <c r="D271" s="99"/>
      <c r="E271" s="99"/>
      <c r="F271" s="99"/>
      <c r="G271" s="99"/>
    </row>
    <row r="272" spans="1:7" x14ac:dyDescent="0.3">
      <c r="A272" s="104" t="s">
        <v>1483</v>
      </c>
      <c r="D272" s="99"/>
      <c r="E272" s="99"/>
      <c r="F272" s="99"/>
      <c r="G272" s="99"/>
    </row>
    <row r="273" spans="1:7" x14ac:dyDescent="0.3">
      <c r="A273" s="104" t="s">
        <v>1484</v>
      </c>
      <c r="D273" s="99"/>
      <c r="E273" s="99"/>
      <c r="F273" s="99"/>
      <c r="G273" s="99"/>
    </row>
    <row r="274" spans="1:7" x14ac:dyDescent="0.3">
      <c r="A274" s="104" t="s">
        <v>1485</v>
      </c>
      <c r="D274" s="99"/>
      <c r="E274" s="99"/>
      <c r="F274" s="99"/>
      <c r="G274" s="99"/>
    </row>
    <row r="275" spans="1:7" x14ac:dyDescent="0.3">
      <c r="A275" s="104" t="s">
        <v>1486</v>
      </c>
      <c r="D275" s="99"/>
      <c r="E275" s="99"/>
      <c r="F275" s="99"/>
      <c r="G275" s="99"/>
    </row>
    <row r="276" spans="1:7" x14ac:dyDescent="0.3">
      <c r="A276" s="104" t="s">
        <v>1487</v>
      </c>
      <c r="D276" s="99"/>
      <c r="E276" s="99"/>
      <c r="F276" s="99"/>
      <c r="G276" s="99"/>
    </row>
    <row r="277" spans="1:7" x14ac:dyDescent="0.3">
      <c r="A277" s="104" t="s">
        <v>1488</v>
      </c>
      <c r="D277" s="99"/>
      <c r="E277" s="99"/>
      <c r="F277" s="99"/>
      <c r="G277" s="99"/>
    </row>
    <row r="278" spans="1:7" x14ac:dyDescent="0.3">
      <c r="A278" s="104" t="s">
        <v>1489</v>
      </c>
      <c r="D278" s="99"/>
      <c r="E278" s="99"/>
      <c r="F278" s="99"/>
      <c r="G278" s="99"/>
    </row>
    <row r="279" spans="1:7" x14ac:dyDescent="0.3">
      <c r="A279" s="104" t="s">
        <v>1490</v>
      </c>
      <c r="D279" s="99"/>
      <c r="E279" s="99"/>
      <c r="F279" s="99"/>
      <c r="G279" s="99"/>
    </row>
    <row r="280" spans="1:7" x14ac:dyDescent="0.3">
      <c r="A280" s="104" t="s">
        <v>1491</v>
      </c>
      <c r="D280" s="99"/>
      <c r="E280" s="99"/>
      <c r="F280" s="99"/>
      <c r="G280" s="99"/>
    </row>
    <row r="281" spans="1:7" x14ac:dyDescent="0.3">
      <c r="A281" s="104" t="s">
        <v>1492</v>
      </c>
      <c r="D281" s="99"/>
      <c r="E281" s="99"/>
      <c r="F281" s="99"/>
      <c r="G281" s="99"/>
    </row>
    <row r="282" spans="1:7" x14ac:dyDescent="0.3">
      <c r="A282" s="104" t="s">
        <v>1493</v>
      </c>
      <c r="D282" s="99"/>
      <c r="E282" s="99"/>
      <c r="F282" s="99"/>
      <c r="G282" s="99"/>
    </row>
    <row r="283" spans="1:7" x14ac:dyDescent="0.3">
      <c r="A283" s="104" t="s">
        <v>1494</v>
      </c>
      <c r="D283" s="99"/>
      <c r="E283" s="99"/>
      <c r="F283" s="99"/>
      <c r="G283" s="99"/>
    </row>
    <row r="284" spans="1:7" x14ac:dyDescent="0.3">
      <c r="A284" s="104" t="s">
        <v>1495</v>
      </c>
      <c r="D284" s="99"/>
      <c r="E284" s="99"/>
      <c r="F284" s="99"/>
      <c r="G284" s="99"/>
    </row>
    <row r="285" spans="1:7" ht="37" x14ac:dyDescent="0.3">
      <c r="A285" s="112"/>
      <c r="B285" s="112" t="s">
        <v>5</v>
      </c>
      <c r="C285" s="112" t="s">
        <v>318</v>
      </c>
      <c r="D285" s="112" t="s">
        <v>318</v>
      </c>
      <c r="E285" s="112"/>
      <c r="F285" s="113"/>
      <c r="G285" s="114"/>
    </row>
    <row r="286" spans="1:7" ht="13" x14ac:dyDescent="0.3">
      <c r="A286" s="163" t="s">
        <v>1496</v>
      </c>
      <c r="B286" s="164"/>
      <c r="C286" s="164"/>
      <c r="D286" s="164"/>
      <c r="E286" s="164"/>
      <c r="F286" s="165"/>
      <c r="G286" s="164"/>
    </row>
    <row r="287" spans="1:7" ht="13" x14ac:dyDescent="0.3">
      <c r="A287" s="163" t="s">
        <v>1497</v>
      </c>
      <c r="B287" s="164"/>
      <c r="C287" s="164"/>
      <c r="D287" s="164"/>
      <c r="E287" s="164"/>
      <c r="F287" s="165"/>
      <c r="G287" s="164"/>
    </row>
    <row r="288" spans="1:7" x14ac:dyDescent="0.3">
      <c r="A288" s="104" t="s">
        <v>319</v>
      </c>
      <c r="B288" s="117" t="s">
        <v>1498</v>
      </c>
      <c r="C288" s="166" t="s">
        <v>320</v>
      </c>
      <c r="D288" s="130"/>
      <c r="E288" s="130"/>
      <c r="F288" s="130"/>
      <c r="G288" s="130"/>
    </row>
    <row r="289" spans="1:7" x14ac:dyDescent="0.3">
      <c r="A289" s="104" t="s">
        <v>321</v>
      </c>
      <c r="B289" s="117" t="s">
        <v>1499</v>
      </c>
      <c r="C289" s="166" t="s">
        <v>322</v>
      </c>
      <c r="E289" s="130"/>
      <c r="F289" s="130"/>
    </row>
    <row r="290" spans="1:7" x14ac:dyDescent="0.3">
      <c r="A290" s="104" t="s">
        <v>323</v>
      </c>
      <c r="B290" s="117" t="s">
        <v>1500</v>
      </c>
      <c r="C290" s="166" t="s">
        <v>324</v>
      </c>
      <c r="D290" s="166" t="s">
        <v>325</v>
      </c>
      <c r="E290" s="167"/>
      <c r="F290" s="130"/>
      <c r="G290" s="167"/>
    </row>
    <row r="291" spans="1:7" x14ac:dyDescent="0.3">
      <c r="A291" s="104" t="s">
        <v>326</v>
      </c>
      <c r="B291" s="117" t="s">
        <v>1501</v>
      </c>
      <c r="C291" s="166" t="s">
        <v>327</v>
      </c>
    </row>
    <row r="292" spans="1:7" ht="29" x14ac:dyDescent="0.35">
      <c r="A292" s="104" t="s">
        <v>328</v>
      </c>
      <c r="B292" s="117" t="s">
        <v>1502</v>
      </c>
      <c r="C292" s="168" t="s">
        <v>329</v>
      </c>
      <c r="D292" s="166" t="s">
        <v>330</v>
      </c>
      <c r="E292" s="167" t="s">
        <v>331</v>
      </c>
      <c r="F292" s="166" t="str">
        <f ca="1">IF(ISREF(INDIRECT("'B2. HTT Public Sector Assets'!A1")),ROW(#REF!)&amp; " for Public Sector Assets","")</f>
        <v/>
      </c>
      <c r="G292" s="167"/>
    </row>
    <row r="293" spans="1:7" ht="43.5" x14ac:dyDescent="0.3">
      <c r="A293" s="104" t="s">
        <v>332</v>
      </c>
      <c r="B293" s="117" t="s">
        <v>1503</v>
      </c>
      <c r="C293" s="166" t="s">
        <v>333</v>
      </c>
      <c r="D293" s="166" t="s">
        <v>334</v>
      </c>
      <c r="E293" s="104" t="s">
        <v>335</v>
      </c>
    </row>
    <row r="294" spans="1:7" x14ac:dyDescent="0.3">
      <c r="A294" s="104" t="s">
        <v>336</v>
      </c>
      <c r="B294" s="117" t="s">
        <v>1504</v>
      </c>
      <c r="C294" s="166" t="s">
        <v>337</v>
      </c>
      <c r="F294" s="167"/>
    </row>
    <row r="295" spans="1:7" x14ac:dyDescent="0.3">
      <c r="A295" s="104" t="s">
        <v>338</v>
      </c>
      <c r="B295" s="117" t="s">
        <v>1505</v>
      </c>
      <c r="C295" s="166" t="s">
        <v>339</v>
      </c>
      <c r="E295" s="167"/>
      <c r="F295" s="167"/>
    </row>
    <row r="296" spans="1:7" x14ac:dyDescent="0.3">
      <c r="A296" s="104" t="s">
        <v>340</v>
      </c>
      <c r="B296" s="117" t="s">
        <v>1506</v>
      </c>
      <c r="C296" s="166" t="s">
        <v>341</v>
      </c>
      <c r="E296" s="167"/>
      <c r="F296" s="167"/>
    </row>
    <row r="297" spans="1:7" ht="29" x14ac:dyDescent="0.3">
      <c r="A297" s="104" t="s">
        <v>342</v>
      </c>
      <c r="B297" s="104" t="s">
        <v>343</v>
      </c>
      <c r="C297" s="166" t="s">
        <v>344</v>
      </c>
      <c r="E297" s="167"/>
    </row>
    <row r="298" spans="1:7" x14ac:dyDescent="0.3">
      <c r="A298" s="104" t="s">
        <v>345</v>
      </c>
      <c r="B298" s="117" t="s">
        <v>1507</v>
      </c>
      <c r="C298" s="166" t="s">
        <v>346</v>
      </c>
      <c r="E298" s="167"/>
    </row>
    <row r="299" spans="1:7" x14ac:dyDescent="0.3">
      <c r="A299" s="104" t="s">
        <v>347</v>
      </c>
      <c r="B299" s="117" t="s">
        <v>1508</v>
      </c>
      <c r="C299" s="166" t="s">
        <v>348</v>
      </c>
      <c r="E299" s="167"/>
    </row>
    <row r="300" spans="1:7" x14ac:dyDescent="0.3">
      <c r="A300" s="104" t="s">
        <v>349</v>
      </c>
      <c r="B300" s="117" t="s">
        <v>1509</v>
      </c>
      <c r="C300" s="166" t="s">
        <v>350</v>
      </c>
      <c r="D300" s="166" t="s">
        <v>351</v>
      </c>
      <c r="E300" s="167"/>
    </row>
    <row r="301" spans="1:7" x14ac:dyDescent="0.3">
      <c r="A301" s="104" t="s">
        <v>352</v>
      </c>
      <c r="B301" s="117"/>
      <c r="C301" s="166"/>
      <c r="D301" s="166"/>
      <c r="E301" s="167"/>
    </row>
    <row r="302" spans="1:7" x14ac:dyDescent="0.3">
      <c r="A302" s="104" t="s">
        <v>353</v>
      </c>
      <c r="B302" s="117"/>
      <c r="C302" s="166"/>
      <c r="D302" s="166"/>
      <c r="E302" s="167"/>
    </row>
    <row r="303" spans="1:7" x14ac:dyDescent="0.3">
      <c r="A303" s="104" t="s">
        <v>354</v>
      </c>
      <c r="B303" s="117"/>
      <c r="C303" s="166"/>
      <c r="D303" s="166"/>
      <c r="E303" s="167"/>
    </row>
    <row r="304" spans="1:7" x14ac:dyDescent="0.3">
      <c r="A304" s="104" t="s">
        <v>355</v>
      </c>
      <c r="B304" s="117"/>
      <c r="C304" s="166"/>
      <c r="D304" s="166"/>
      <c r="E304" s="167"/>
    </row>
    <row r="305" spans="1:7" x14ac:dyDescent="0.3">
      <c r="A305" s="104" t="s">
        <v>356</v>
      </c>
      <c r="B305" s="117"/>
      <c r="C305" s="166"/>
      <c r="D305" s="166"/>
      <c r="E305" s="167"/>
    </row>
    <row r="306" spans="1:7" x14ac:dyDescent="0.3">
      <c r="A306" s="104" t="s">
        <v>357</v>
      </c>
      <c r="B306" s="117"/>
      <c r="C306" s="166"/>
      <c r="D306" s="166"/>
      <c r="E306" s="167"/>
    </row>
    <row r="307" spans="1:7" x14ac:dyDescent="0.3">
      <c r="A307" s="104" t="s">
        <v>358</v>
      </c>
      <c r="B307" s="117"/>
      <c r="C307" s="166"/>
      <c r="D307" s="166"/>
      <c r="E307" s="167"/>
    </row>
    <row r="308" spans="1:7" x14ac:dyDescent="0.3">
      <c r="A308" s="104" t="s">
        <v>359</v>
      </c>
      <c r="B308" s="117"/>
      <c r="C308" s="166"/>
      <c r="D308" s="166"/>
      <c r="E308" s="167"/>
    </row>
    <row r="309" spans="1:7" x14ac:dyDescent="0.3">
      <c r="A309" s="104" t="s">
        <v>360</v>
      </c>
      <c r="B309" s="117"/>
      <c r="C309" s="166"/>
      <c r="D309" s="166"/>
      <c r="E309" s="167"/>
    </row>
    <row r="310" spans="1:7" x14ac:dyDescent="0.3">
      <c r="A310" s="104" t="s">
        <v>361</v>
      </c>
    </row>
    <row r="311" spans="1:7" ht="37" x14ac:dyDescent="0.3">
      <c r="A311" s="113"/>
      <c r="B311" s="112" t="s">
        <v>362</v>
      </c>
      <c r="C311" s="113"/>
      <c r="D311" s="113"/>
      <c r="E311" s="113"/>
      <c r="F311" s="113"/>
      <c r="G311" s="114"/>
    </row>
    <row r="312" spans="1:7" x14ac:dyDescent="0.3">
      <c r="A312" s="104" t="s">
        <v>363</v>
      </c>
      <c r="B312" s="126" t="s">
        <v>364</v>
      </c>
      <c r="C312" s="104">
        <v>0</v>
      </c>
    </row>
    <row r="313" spans="1:7" x14ac:dyDescent="0.3">
      <c r="A313" s="104" t="s">
        <v>365</v>
      </c>
      <c r="B313" s="126"/>
      <c r="C313" s="166"/>
    </row>
    <row r="314" spans="1:7" x14ac:dyDescent="0.3">
      <c r="A314" s="104" t="s">
        <v>366</v>
      </c>
      <c r="B314" s="126"/>
      <c r="C314" s="166"/>
    </row>
    <row r="315" spans="1:7" x14ac:dyDescent="0.3">
      <c r="A315" s="104" t="s">
        <v>367</v>
      </c>
      <c r="B315" s="126"/>
      <c r="C315" s="166"/>
    </row>
    <row r="316" spans="1:7" x14ac:dyDescent="0.3">
      <c r="A316" s="104" t="s">
        <v>368</v>
      </c>
      <c r="B316" s="126"/>
      <c r="C316" s="166"/>
    </row>
    <row r="317" spans="1:7" x14ac:dyDescent="0.3">
      <c r="A317" s="104" t="s">
        <v>369</v>
      </c>
      <c r="B317" s="126"/>
      <c r="C317" s="166"/>
    </row>
    <row r="318" spans="1:7" x14ac:dyDescent="0.3">
      <c r="A318" s="104" t="s">
        <v>370</v>
      </c>
      <c r="B318" s="126"/>
      <c r="C318" s="166"/>
    </row>
    <row r="319" spans="1:7" ht="18.5" x14ac:dyDescent="0.3">
      <c r="A319" s="113"/>
      <c r="B319" s="112" t="s">
        <v>371</v>
      </c>
      <c r="C319" s="113"/>
      <c r="D319" s="113"/>
      <c r="E319" s="113"/>
      <c r="F319" s="113"/>
      <c r="G319" s="114"/>
    </row>
    <row r="320" spans="1:7" x14ac:dyDescent="0.3">
      <c r="A320" s="121"/>
      <c r="B320" s="122" t="s">
        <v>372</v>
      </c>
      <c r="C320" s="121"/>
      <c r="D320" s="121"/>
      <c r="E320" s="123"/>
      <c r="F320" s="124"/>
      <c r="G320" s="124"/>
    </row>
    <row r="321" spans="1:3" x14ac:dyDescent="0.3">
      <c r="A321" s="104" t="s">
        <v>373</v>
      </c>
      <c r="B321" s="117" t="s">
        <v>374</v>
      </c>
      <c r="C321" s="117"/>
    </row>
    <row r="322" spans="1:3" x14ac:dyDescent="0.3">
      <c r="A322" s="104" t="s">
        <v>375</v>
      </c>
      <c r="B322" s="117" t="s">
        <v>1510</v>
      </c>
      <c r="C322" s="117"/>
    </row>
    <row r="323" spans="1:3" x14ac:dyDescent="0.3">
      <c r="A323" s="104" t="s">
        <v>376</v>
      </c>
      <c r="B323" s="117" t="s">
        <v>377</v>
      </c>
      <c r="C323" s="117"/>
    </row>
    <row r="324" spans="1:3" x14ac:dyDescent="0.3">
      <c r="A324" s="104" t="s">
        <v>378</v>
      </c>
      <c r="B324" s="117" t="s">
        <v>379</v>
      </c>
    </row>
    <row r="325" spans="1:3" x14ac:dyDescent="0.3">
      <c r="A325" s="104" t="s">
        <v>380</v>
      </c>
      <c r="B325" s="117" t="s">
        <v>381</v>
      </c>
    </row>
    <row r="326" spans="1:3" x14ac:dyDescent="0.3">
      <c r="A326" s="104" t="s">
        <v>382</v>
      </c>
      <c r="B326" s="117" t="s">
        <v>794</v>
      </c>
    </row>
    <row r="327" spans="1:3" x14ac:dyDescent="0.3">
      <c r="A327" s="104" t="s">
        <v>383</v>
      </c>
      <c r="B327" s="117" t="s">
        <v>384</v>
      </c>
    </row>
    <row r="328" spans="1:3" x14ac:dyDescent="0.3">
      <c r="A328" s="104" t="s">
        <v>385</v>
      </c>
      <c r="B328" s="117" t="s">
        <v>386</v>
      </c>
    </row>
    <row r="329" spans="1:3" x14ac:dyDescent="0.3">
      <c r="A329" s="104" t="s">
        <v>387</v>
      </c>
      <c r="B329" s="117" t="s">
        <v>1511</v>
      </c>
    </row>
    <row r="330" spans="1:3" x14ac:dyDescent="0.3">
      <c r="A330" s="104" t="s">
        <v>388</v>
      </c>
      <c r="B330" s="137" t="s">
        <v>389</v>
      </c>
    </row>
    <row r="331" spans="1:3" x14ac:dyDescent="0.3">
      <c r="A331" s="104" t="s">
        <v>390</v>
      </c>
      <c r="B331" s="137" t="s">
        <v>389</v>
      </c>
    </row>
    <row r="332" spans="1:3" x14ac:dyDescent="0.3">
      <c r="A332" s="104" t="s">
        <v>391</v>
      </c>
      <c r="B332" s="137" t="s">
        <v>389</v>
      </c>
    </row>
    <row r="333" spans="1:3" x14ac:dyDescent="0.3">
      <c r="A333" s="104" t="s">
        <v>392</v>
      </c>
      <c r="B333" s="137" t="s">
        <v>389</v>
      </c>
    </row>
    <row r="334" spans="1:3" x14ac:dyDescent="0.3">
      <c r="A334" s="104" t="s">
        <v>393</v>
      </c>
      <c r="B334" s="137" t="s">
        <v>389</v>
      </c>
    </row>
    <row r="335" spans="1:3" x14ac:dyDescent="0.3">
      <c r="A335" s="104" t="s">
        <v>394</v>
      </c>
      <c r="B335" s="137" t="s">
        <v>389</v>
      </c>
    </row>
    <row r="336" spans="1:3" x14ac:dyDescent="0.3">
      <c r="A336" s="104" t="s">
        <v>395</v>
      </c>
      <c r="B336" s="137" t="s">
        <v>389</v>
      </c>
    </row>
    <row r="337" spans="1:2" x14ac:dyDescent="0.3">
      <c r="A337" s="104" t="s">
        <v>396</v>
      </c>
      <c r="B337" s="137" t="s">
        <v>389</v>
      </c>
    </row>
    <row r="338" spans="1:2" x14ac:dyDescent="0.3">
      <c r="A338" s="104" t="s">
        <v>397</v>
      </c>
      <c r="B338" s="137" t="s">
        <v>389</v>
      </c>
    </row>
    <row r="339" spans="1:2" x14ac:dyDescent="0.3">
      <c r="A339" s="104" t="s">
        <v>398</v>
      </c>
      <c r="B339" s="137" t="s">
        <v>389</v>
      </c>
    </row>
    <row r="340" spans="1:2" x14ac:dyDescent="0.3">
      <c r="A340" s="104" t="s">
        <v>399</v>
      </c>
      <c r="B340" s="137" t="s">
        <v>389</v>
      </c>
    </row>
    <row r="341" spans="1:2" x14ac:dyDescent="0.3">
      <c r="A341" s="104" t="s">
        <v>400</v>
      </c>
      <c r="B341" s="137" t="s">
        <v>389</v>
      </c>
    </row>
    <row r="342" spans="1:2" x14ac:dyDescent="0.3">
      <c r="A342" s="104" t="s">
        <v>401</v>
      </c>
      <c r="B342" s="137" t="s">
        <v>389</v>
      </c>
    </row>
    <row r="343" spans="1:2" x14ac:dyDescent="0.3">
      <c r="A343" s="104" t="s">
        <v>402</v>
      </c>
      <c r="B343" s="137" t="s">
        <v>389</v>
      </c>
    </row>
    <row r="344" spans="1:2" x14ac:dyDescent="0.3">
      <c r="A344" s="104" t="s">
        <v>403</v>
      </c>
      <c r="B344" s="137" t="s">
        <v>389</v>
      </c>
    </row>
    <row r="345" spans="1:2" x14ac:dyDescent="0.3">
      <c r="A345" s="104" t="s">
        <v>404</v>
      </c>
      <c r="B345" s="137" t="s">
        <v>389</v>
      </c>
    </row>
    <row r="346" spans="1:2" x14ac:dyDescent="0.3">
      <c r="A346" s="104" t="s">
        <v>405</v>
      </c>
      <c r="B346" s="137" t="s">
        <v>389</v>
      </c>
    </row>
    <row r="347" spans="1:2" x14ac:dyDescent="0.3">
      <c r="A347" s="104" t="s">
        <v>406</v>
      </c>
      <c r="B347" s="137" t="s">
        <v>389</v>
      </c>
    </row>
    <row r="348" spans="1:2" x14ac:dyDescent="0.3">
      <c r="A348" s="104" t="s">
        <v>407</v>
      </c>
      <c r="B348" s="137" t="s">
        <v>389</v>
      </c>
    </row>
    <row r="349" spans="1:2" x14ac:dyDescent="0.3">
      <c r="A349" s="104" t="s">
        <v>408</v>
      </c>
      <c r="B349" s="137" t="s">
        <v>389</v>
      </c>
    </row>
    <row r="350" spans="1:2" x14ac:dyDescent="0.3">
      <c r="A350" s="104" t="s">
        <v>409</v>
      </c>
      <c r="B350" s="137" t="s">
        <v>389</v>
      </c>
    </row>
    <row r="351" spans="1:2" x14ac:dyDescent="0.3">
      <c r="A351" s="104" t="s">
        <v>410</v>
      </c>
      <c r="B351" s="137" t="s">
        <v>389</v>
      </c>
    </row>
    <row r="352" spans="1:2" x14ac:dyDescent="0.3">
      <c r="A352" s="104" t="s">
        <v>411</v>
      </c>
      <c r="B352" s="137" t="s">
        <v>389</v>
      </c>
    </row>
    <row r="353" spans="1:2" x14ac:dyDescent="0.3">
      <c r="A353" s="104" t="s">
        <v>412</v>
      </c>
      <c r="B353" s="137" t="s">
        <v>389</v>
      </c>
    </row>
    <row r="354" spans="1:2" x14ac:dyDescent="0.3">
      <c r="A354" s="104" t="s">
        <v>413</v>
      </c>
      <c r="B354" s="137" t="s">
        <v>389</v>
      </c>
    </row>
    <row r="355" spans="1:2" x14ac:dyDescent="0.3">
      <c r="A355" s="104" t="s">
        <v>414</v>
      </c>
      <c r="B355" s="137" t="s">
        <v>389</v>
      </c>
    </row>
    <row r="356" spans="1:2" x14ac:dyDescent="0.3">
      <c r="A356" s="104" t="s">
        <v>415</v>
      </c>
      <c r="B356" s="137" t="s">
        <v>389</v>
      </c>
    </row>
    <row r="357" spans="1:2" x14ac:dyDescent="0.3">
      <c r="A357" s="104" t="s">
        <v>416</v>
      </c>
      <c r="B357" s="137" t="s">
        <v>389</v>
      </c>
    </row>
    <row r="358" spans="1:2" x14ac:dyDescent="0.3">
      <c r="A358" s="104" t="s">
        <v>417</v>
      </c>
      <c r="B358" s="137" t="s">
        <v>389</v>
      </c>
    </row>
    <row r="359" spans="1:2" x14ac:dyDescent="0.3">
      <c r="A359" s="104" t="s">
        <v>418</v>
      </c>
      <c r="B359" s="137" t="s">
        <v>389</v>
      </c>
    </row>
    <row r="360" spans="1:2" x14ac:dyDescent="0.3">
      <c r="A360" s="104" t="s">
        <v>419</v>
      </c>
      <c r="B360" s="137" t="s">
        <v>389</v>
      </c>
    </row>
    <row r="361" spans="1:2" x14ac:dyDescent="0.3">
      <c r="A361" s="104" t="s">
        <v>420</v>
      </c>
      <c r="B361" s="137" t="s">
        <v>389</v>
      </c>
    </row>
    <row r="362" spans="1:2" x14ac:dyDescent="0.3">
      <c r="A362" s="104" t="s">
        <v>421</v>
      </c>
      <c r="B362" s="137" t="s">
        <v>389</v>
      </c>
    </row>
    <row r="363" spans="1:2" x14ac:dyDescent="0.3">
      <c r="A363" s="104" t="s">
        <v>422</v>
      </c>
      <c r="B363" s="137" t="s">
        <v>389</v>
      </c>
    </row>
    <row r="364" spans="1:2" x14ac:dyDescent="0.3">
      <c r="A364" s="104" t="s">
        <v>423</v>
      </c>
      <c r="B364" s="137" t="s">
        <v>389</v>
      </c>
    </row>
    <row r="365" spans="1:2" x14ac:dyDescent="0.3">
      <c r="A365" s="104" t="s">
        <v>424</v>
      </c>
      <c r="B365" s="137" t="s">
        <v>389</v>
      </c>
    </row>
    <row r="369" spans="1:7" ht="13" x14ac:dyDescent="0.3">
      <c r="A369" s="127"/>
      <c r="B369" s="127"/>
      <c r="C369" s="127"/>
      <c r="D369" s="127"/>
      <c r="E369" s="127"/>
      <c r="F369" s="127"/>
      <c r="G369" s="127"/>
    </row>
    <row r="370" spans="1:7" ht="13" x14ac:dyDescent="0.3">
      <c r="A370" s="127"/>
      <c r="B370" s="127"/>
      <c r="C370" s="127"/>
      <c r="D370" s="127"/>
      <c r="E370" s="127"/>
      <c r="F370" s="127"/>
      <c r="G370" s="127"/>
    </row>
    <row r="371" spans="1:7" ht="13" x14ac:dyDescent="0.3">
      <c r="A371" s="127"/>
      <c r="B371" s="127"/>
      <c r="C371" s="127"/>
      <c r="D371" s="127"/>
      <c r="E371" s="127"/>
      <c r="F371" s="127"/>
      <c r="G371" s="127"/>
    </row>
    <row r="372" spans="1:7" ht="13" x14ac:dyDescent="0.3">
      <c r="A372" s="127"/>
      <c r="B372" s="127"/>
      <c r="C372" s="127"/>
      <c r="D372" s="127"/>
      <c r="E372" s="127"/>
      <c r="F372" s="127"/>
      <c r="G372" s="127"/>
    </row>
    <row r="373" spans="1:7" ht="13" x14ac:dyDescent="0.3">
      <c r="A373" s="127"/>
      <c r="B373" s="127"/>
      <c r="C373" s="127"/>
      <c r="D373" s="127"/>
      <c r="E373" s="127"/>
      <c r="F373" s="127"/>
      <c r="G373" s="127"/>
    </row>
    <row r="374" spans="1:7" ht="13" x14ac:dyDescent="0.3">
      <c r="A374" s="127"/>
      <c r="B374" s="127"/>
      <c r="C374" s="127"/>
      <c r="D374" s="127"/>
      <c r="E374" s="127"/>
      <c r="F374" s="127"/>
      <c r="G374" s="127"/>
    </row>
    <row r="375" spans="1:7" ht="13" x14ac:dyDescent="0.3">
      <c r="A375" s="127"/>
      <c r="B375" s="127"/>
      <c r="C375" s="127"/>
      <c r="D375" s="127"/>
      <c r="E375" s="127"/>
      <c r="F375" s="127"/>
      <c r="G375" s="127"/>
    </row>
    <row r="376" spans="1:7" ht="13" x14ac:dyDescent="0.3">
      <c r="A376" s="127"/>
      <c r="B376" s="127"/>
      <c r="C376" s="127"/>
      <c r="D376" s="127"/>
      <c r="E376" s="127"/>
      <c r="F376" s="127"/>
      <c r="G376" s="127"/>
    </row>
    <row r="377" spans="1:7" ht="13" x14ac:dyDescent="0.3">
      <c r="A377" s="127"/>
      <c r="B377" s="127"/>
      <c r="C377" s="127"/>
      <c r="D377" s="127"/>
      <c r="E377" s="127"/>
      <c r="F377" s="127"/>
      <c r="G377" s="127"/>
    </row>
    <row r="378" spans="1:7" ht="13" x14ac:dyDescent="0.3">
      <c r="A378" s="127"/>
      <c r="B378" s="127"/>
      <c r="C378" s="127"/>
      <c r="D378" s="127"/>
      <c r="E378" s="127"/>
      <c r="F378" s="127"/>
      <c r="G378" s="127"/>
    </row>
    <row r="379" spans="1:7" ht="13" x14ac:dyDescent="0.3">
      <c r="A379" s="127"/>
      <c r="B379" s="127"/>
      <c r="C379" s="127"/>
      <c r="D379" s="127"/>
      <c r="E379" s="127"/>
      <c r="F379" s="127"/>
      <c r="G379" s="127"/>
    </row>
    <row r="380" spans="1:7" ht="13" x14ac:dyDescent="0.3">
      <c r="A380" s="127"/>
      <c r="B380" s="127"/>
      <c r="C380" s="127"/>
      <c r="D380" s="127"/>
      <c r="E380" s="127"/>
      <c r="F380" s="127"/>
      <c r="G380" s="127"/>
    </row>
    <row r="381" spans="1:7" ht="13" x14ac:dyDescent="0.3">
      <c r="A381" s="127"/>
      <c r="B381" s="127"/>
      <c r="C381" s="127"/>
      <c r="D381" s="127"/>
      <c r="E381" s="127"/>
      <c r="F381" s="127"/>
      <c r="G381" s="127"/>
    </row>
    <row r="382" spans="1:7" ht="13" x14ac:dyDescent="0.3">
      <c r="A382" s="127"/>
      <c r="B382" s="127"/>
      <c r="C382" s="127"/>
      <c r="D382" s="127"/>
      <c r="E382" s="127"/>
      <c r="F382" s="127"/>
      <c r="G382" s="127"/>
    </row>
    <row r="383" spans="1:7" ht="13" x14ac:dyDescent="0.3">
      <c r="A383" s="127"/>
      <c r="B383" s="127"/>
      <c r="C383" s="127"/>
      <c r="D383" s="127"/>
      <c r="E383" s="127"/>
      <c r="F383" s="127"/>
      <c r="G383" s="127"/>
    </row>
    <row r="384" spans="1:7" ht="13" x14ac:dyDescent="0.3">
      <c r="A384" s="127"/>
      <c r="B384" s="127"/>
      <c r="C384" s="127"/>
      <c r="D384" s="127"/>
      <c r="E384" s="127"/>
      <c r="F384" s="127"/>
      <c r="G384" s="127"/>
    </row>
    <row r="385" spans="1:7" ht="13" x14ac:dyDescent="0.3">
      <c r="A385" s="127"/>
      <c r="B385" s="127"/>
      <c r="C385" s="127"/>
      <c r="D385" s="127"/>
      <c r="E385" s="127"/>
      <c r="F385" s="127"/>
      <c r="G385" s="127"/>
    </row>
    <row r="386" spans="1:7" ht="13" x14ac:dyDescent="0.3">
      <c r="A386" s="127"/>
      <c r="B386" s="127"/>
      <c r="C386" s="127"/>
      <c r="D386" s="127"/>
      <c r="E386" s="127"/>
      <c r="F386" s="127"/>
      <c r="G386" s="127"/>
    </row>
    <row r="387" spans="1:7" ht="13" x14ac:dyDescent="0.3">
      <c r="A387" s="127"/>
      <c r="B387" s="127"/>
      <c r="C387" s="127"/>
      <c r="D387" s="127"/>
      <c r="E387" s="127"/>
      <c r="F387" s="127"/>
      <c r="G387" s="127"/>
    </row>
    <row r="388" spans="1:7" ht="13" x14ac:dyDescent="0.3">
      <c r="A388" s="127"/>
      <c r="B388" s="127"/>
      <c r="C388" s="127"/>
      <c r="D388" s="127"/>
      <c r="E388" s="127"/>
      <c r="F388" s="127"/>
      <c r="G388" s="127"/>
    </row>
    <row r="389" spans="1:7" ht="13" x14ac:dyDescent="0.3">
      <c r="A389" s="127"/>
      <c r="B389" s="127"/>
      <c r="C389" s="127"/>
      <c r="D389" s="127"/>
      <c r="E389" s="127"/>
      <c r="F389" s="127"/>
      <c r="G389" s="127"/>
    </row>
    <row r="390" spans="1:7" ht="13" x14ac:dyDescent="0.3">
      <c r="A390" s="127"/>
      <c r="B390" s="127"/>
      <c r="C390" s="127"/>
      <c r="D390" s="127"/>
      <c r="E390" s="127"/>
      <c r="F390" s="127"/>
      <c r="G390" s="127"/>
    </row>
    <row r="391" spans="1:7" ht="13" x14ac:dyDescent="0.3">
      <c r="A391" s="127"/>
      <c r="B391" s="127"/>
      <c r="C391" s="127"/>
      <c r="D391" s="127"/>
      <c r="E391" s="127"/>
      <c r="F391" s="127"/>
      <c r="G391" s="127"/>
    </row>
    <row r="392" spans="1:7" ht="13" x14ac:dyDescent="0.3">
      <c r="A392" s="127"/>
      <c r="B392" s="127"/>
      <c r="C392" s="127"/>
      <c r="D392" s="127"/>
      <c r="E392" s="127"/>
      <c r="F392" s="127"/>
      <c r="G392" s="127"/>
    </row>
    <row r="393" spans="1:7" ht="13" x14ac:dyDescent="0.3">
      <c r="A393" s="127"/>
      <c r="B393" s="127"/>
      <c r="C393" s="127"/>
      <c r="D393" s="127"/>
      <c r="E393" s="127"/>
      <c r="F393" s="127"/>
      <c r="G393" s="127"/>
    </row>
    <row r="394" spans="1:7" ht="13" x14ac:dyDescent="0.3">
      <c r="A394" s="127"/>
      <c r="B394" s="127"/>
      <c r="C394" s="127"/>
      <c r="D394" s="127"/>
      <c r="E394" s="127"/>
      <c r="F394" s="127"/>
      <c r="G394" s="127"/>
    </row>
    <row r="395" spans="1:7" ht="13" x14ac:dyDescent="0.3">
      <c r="A395" s="127"/>
      <c r="B395" s="127"/>
      <c r="C395" s="127"/>
      <c r="D395" s="127"/>
      <c r="E395" s="127"/>
      <c r="F395" s="127"/>
      <c r="G395" s="127"/>
    </row>
    <row r="396" spans="1:7" ht="13" x14ac:dyDescent="0.3">
      <c r="A396" s="127"/>
      <c r="B396" s="127"/>
      <c r="C396" s="127"/>
      <c r="D396" s="127"/>
      <c r="E396" s="127"/>
      <c r="F396" s="127"/>
      <c r="G396" s="127"/>
    </row>
    <row r="397" spans="1:7" ht="13" x14ac:dyDescent="0.3">
      <c r="A397" s="127"/>
      <c r="B397" s="127"/>
      <c r="C397" s="127"/>
      <c r="D397" s="127"/>
      <c r="E397" s="127"/>
      <c r="F397" s="127"/>
      <c r="G397" s="127"/>
    </row>
    <row r="398" spans="1:7" ht="13" x14ac:dyDescent="0.3">
      <c r="A398" s="127"/>
      <c r="B398" s="127"/>
      <c r="C398" s="127"/>
      <c r="D398" s="127"/>
      <c r="E398" s="127"/>
      <c r="F398" s="127"/>
      <c r="G398" s="127"/>
    </row>
    <row r="399" spans="1:7" ht="13" x14ac:dyDescent="0.3">
      <c r="A399" s="127"/>
      <c r="B399" s="127"/>
      <c r="C399" s="127"/>
      <c r="D399" s="127"/>
      <c r="E399" s="127"/>
      <c r="F399" s="127"/>
      <c r="G399" s="127"/>
    </row>
    <row r="400" spans="1:7" ht="13" x14ac:dyDescent="0.3">
      <c r="A400" s="127"/>
      <c r="B400" s="127"/>
      <c r="C400" s="127"/>
      <c r="D400" s="127"/>
      <c r="E400" s="127"/>
      <c r="F400" s="127"/>
      <c r="G400" s="127"/>
    </row>
    <row r="401" spans="1:7" ht="13" x14ac:dyDescent="0.3">
      <c r="A401" s="127"/>
      <c r="B401" s="127"/>
      <c r="C401" s="127"/>
      <c r="D401" s="127"/>
      <c r="E401" s="127"/>
      <c r="F401" s="127"/>
      <c r="G401" s="127"/>
    </row>
    <row r="402" spans="1:7" ht="13" x14ac:dyDescent="0.3">
      <c r="A402" s="127"/>
      <c r="B402" s="127"/>
      <c r="C402" s="127"/>
      <c r="D402" s="127"/>
      <c r="E402" s="127"/>
      <c r="F402" s="127"/>
      <c r="G402" s="127"/>
    </row>
    <row r="403" spans="1:7" ht="13" x14ac:dyDescent="0.3">
      <c r="A403" s="127"/>
      <c r="B403" s="127"/>
      <c r="C403" s="127"/>
      <c r="D403" s="127"/>
      <c r="E403" s="127"/>
      <c r="F403" s="127"/>
      <c r="G403" s="127"/>
    </row>
    <row r="404" spans="1:7" ht="13" x14ac:dyDescent="0.3">
      <c r="A404" s="127"/>
      <c r="B404" s="127"/>
      <c r="C404" s="127"/>
      <c r="D404" s="127"/>
      <c r="E404" s="127"/>
      <c r="F404" s="127"/>
      <c r="G404" s="127"/>
    </row>
    <row r="405" spans="1:7" ht="13" x14ac:dyDescent="0.3">
      <c r="A405" s="127"/>
      <c r="B405" s="127"/>
      <c r="C405" s="127"/>
      <c r="D405" s="127"/>
      <c r="E405" s="127"/>
      <c r="F405" s="127"/>
      <c r="G405" s="127"/>
    </row>
    <row r="406" spans="1:7" ht="13" x14ac:dyDescent="0.3">
      <c r="A406" s="127"/>
      <c r="B406" s="127"/>
      <c r="C406" s="127"/>
      <c r="D406" s="127"/>
      <c r="E406" s="127"/>
      <c r="F406" s="127"/>
      <c r="G406" s="127"/>
    </row>
    <row r="407" spans="1:7" ht="13" x14ac:dyDescent="0.3">
      <c r="A407" s="127"/>
      <c r="B407" s="127"/>
      <c r="C407" s="127"/>
      <c r="D407" s="127"/>
      <c r="E407" s="127"/>
      <c r="F407" s="127"/>
      <c r="G407" s="127"/>
    </row>
    <row r="408" spans="1:7" ht="13" x14ac:dyDescent="0.3">
      <c r="A408" s="127"/>
      <c r="B408" s="127"/>
      <c r="C408" s="127"/>
      <c r="D408" s="127"/>
      <c r="E408" s="127"/>
      <c r="F408" s="127"/>
      <c r="G408" s="127"/>
    </row>
    <row r="409" spans="1:7" ht="13" x14ac:dyDescent="0.3">
      <c r="A409" s="127"/>
      <c r="B409" s="127"/>
      <c r="C409" s="127"/>
      <c r="D409" s="127"/>
      <c r="E409" s="127"/>
      <c r="F409" s="127"/>
      <c r="G409" s="127"/>
    </row>
    <row r="410" spans="1:7" ht="13" x14ac:dyDescent="0.3">
      <c r="A410" s="127"/>
      <c r="B410" s="127"/>
      <c r="C410" s="127"/>
      <c r="D410" s="127"/>
      <c r="E410" s="127"/>
      <c r="F410" s="127"/>
      <c r="G410" s="127"/>
    </row>
    <row r="411" spans="1:7" ht="13" x14ac:dyDescent="0.3">
      <c r="A411" s="127"/>
      <c r="B411" s="127"/>
      <c r="C411" s="127"/>
      <c r="D411" s="127"/>
      <c r="E411" s="127"/>
      <c r="F411" s="127"/>
      <c r="G411" s="127"/>
    </row>
    <row r="412" spans="1:7" ht="13" x14ac:dyDescent="0.3">
      <c r="A412" s="127"/>
      <c r="B412" s="127"/>
      <c r="C412" s="127"/>
      <c r="D412" s="127"/>
      <c r="E412" s="127"/>
      <c r="F412" s="127"/>
      <c r="G412" s="127"/>
    </row>
    <row r="413" spans="1:7" ht="13" x14ac:dyDescent="0.3">
      <c r="A413" s="127"/>
      <c r="B413" s="127"/>
      <c r="C413" s="127"/>
      <c r="D413" s="127"/>
      <c r="E413" s="127"/>
      <c r="F413" s="127"/>
      <c r="G413" s="127"/>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8867F248-9D2F-4708-AE7C-2CF5D30501C7}"/>
    <hyperlink ref="B7" location="'A. HTT General'!B26" display="2. Regulatory Summary" xr:uid="{4E6CB2CE-E349-4178-AF82-62706659AEBB}"/>
    <hyperlink ref="B8" location="'A. HTT General'!B36" display="3. General Cover Pool / Covered Bond Information" xr:uid="{1D44F026-558C-4108-8C85-29ADA3B1447F}"/>
    <hyperlink ref="B9" location="'A. HTT General'!B285" display="4. References to Capital Requirements Regulation (CRR) 129(7)" xr:uid="{2F6D7959-C5A5-4B4E-BA37-72DD740F3BC5}"/>
    <hyperlink ref="B11" location="'A. HTT General'!B319" display="6. Other relevant information" xr:uid="{E0774BDF-E8DC-44A5-B966-E083DF444AC7}"/>
    <hyperlink ref="B27" r:id="rId1" display="UCITS Compliance" xr:uid="{1D388B43-A644-4FFF-8B01-0084FEF4825E}"/>
    <hyperlink ref="B28" r:id="rId2" xr:uid="{142C1453-C608-4A90-8FA7-B4565F7B5880}"/>
    <hyperlink ref="B29" r:id="rId3" xr:uid="{A92CC573-D21E-4717-A46E-9EF803EEB2A2}"/>
    <hyperlink ref="B10" location="'A. HTT General'!B311" display="5. References to Capital Requirements Regulation (CRR) 129(1)" xr:uid="{6E1AF092-2F87-4D2F-A7D1-38579EED8069}"/>
    <hyperlink ref="C229" r:id="rId4" xr:uid="{5E441C79-8AE7-474D-B456-561143F95A78}"/>
    <hyperlink ref="D293" location="'B2. HTT Public Sector Assets'!B129" display="'B2. HTT Public Sector Assets'!B129" xr:uid="{DB5D04F5-3A0C-4CCF-8D6D-852BE4D35F39}"/>
    <hyperlink ref="F292" location="'B2. HTT Public Sector Assets'!A18" display="'B2. HTT Public Sector Assets'!A18" xr:uid="{2DBC35E0-930E-48DF-B7DA-86F709FE4775}"/>
    <hyperlink ref="D292" location="'B1. HTT Mortgage Assets'!B287" display="'B1. HTT Mortgage Assets'!B287" xr:uid="{A666B8FC-D9C1-40F7-AAF2-1EEAB9EC7BFC}"/>
    <hyperlink ref="D300" location="'B2. HTT Public Sector Assets'!B166" display="'B2. HTT Public Sector Assets'!B166" xr:uid="{6993A505-6308-478E-8946-21315BEE27BD}"/>
    <hyperlink ref="D290" location="'B2. HTT Public Sector Assets'!B48" display="'B2. HTT Public Sector Assets'!B48" xr:uid="{D1B97F23-DABC-4BD3-A481-5F0F6AE1C301}"/>
    <hyperlink ref="C289" location="'A. HTT General'!A39" display="'A. HTT General'!A39" xr:uid="{7F85E71C-9187-4F92-B09E-8EE77DCBB5B1}"/>
    <hyperlink ref="C290" location="'B1. HTT Mortgage Assets'!B43" display="'B1. HTT Mortgage Assets'!B43" xr:uid="{ACA8420E-5570-40FE-AD07-8ED663B85714}"/>
    <hyperlink ref="C291" location="'A. HTT General'!A52" display="'A. HTT General'!A52" xr:uid="{57E27AF5-9949-408B-8170-1577E9E03DD7}"/>
    <hyperlink ref="C295" location="'A. HTT General'!B163" display="'A. HTT General'!B163" xr:uid="{4FDB7D41-E4A7-43F0-ACC8-96D85FE0411D}"/>
    <hyperlink ref="C296" location="'A. HTT General'!B137" display="'A. HTT General'!B137" xr:uid="{8770DE85-396C-4B5E-8CAD-8DB63FBF0E61}"/>
    <hyperlink ref="C297" location="'C. HTT Harmonised Glossary'!B17" display="'C. HTT Harmonised Glossary'!B17" xr:uid="{A36D7965-F926-4989-831D-9D7DBC76A1B7}"/>
    <hyperlink ref="C298" location="'A. HTT General'!B65" display="'A. HTT General'!B65" xr:uid="{B89754CB-5ACD-4503-9D30-54C8150EE455}"/>
    <hyperlink ref="C299" location="'A. HTT General'!B88" display="'A. HTT General'!B88" xr:uid="{2D37F861-FBBE-418D-B4C7-5D45B0465CE7}"/>
    <hyperlink ref="C300" location="'B1. HTT Mortgage Assets'!B180" display="'B1. HTT Mortgage Assets'!B180" xr:uid="{4DF45390-0AA4-4920-91C0-A9BE68F81C0F}"/>
    <hyperlink ref="C292" location="'B1. HTT Mortgage Assets'!B186" display="'B1. HTT Mortgage Assets'!B186" xr:uid="{51604C6B-798B-4758-93E9-B81A1EBD6FE3}"/>
    <hyperlink ref="C288" location="'A. HTT General'!A38" display="'A. HTT General'!A38" xr:uid="{4259715E-FFFA-4528-9CF4-3CF1AE1D653B}"/>
    <hyperlink ref="C294" location="'A. HTT General'!B111" display="'A. HTT General'!B111" xr:uid="{F0A0EC42-1C78-4A5A-8710-42D675D2C892}"/>
    <hyperlink ref="C293" location="'B1. HTT Mortgage Assets'!B149" display="'B1. HTT Mortgage Assets'!B149" xr:uid="{1B94D554-0084-4A24-8727-A6DB2ABD4025}"/>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72DE-F5AE-4A56-A3B9-D07B840B90C6}">
  <sheetPr>
    <tabColor theme="5" tint="-0.249977111117893"/>
  </sheetPr>
  <dimension ref="A1:G598"/>
  <sheetViews>
    <sheetView view="pageBreakPreview" zoomScale="60" zoomScaleNormal="100" workbookViewId="0">
      <selection activeCell="A111" sqref="A111:XFD148"/>
    </sheetView>
  </sheetViews>
  <sheetFormatPr defaultRowHeight="14.5" x14ac:dyDescent="0.3"/>
  <cols>
    <col min="1" max="1" width="12.6328125" style="104" customWidth="1"/>
    <col min="2" max="2" width="55.36328125" style="104" customWidth="1"/>
    <col min="3" max="3" width="37.26953125" style="104" customWidth="1"/>
    <col min="4" max="4" width="37.1796875" style="104" customWidth="1"/>
    <col min="5" max="5" width="6.08984375" style="104" customWidth="1"/>
    <col min="6" max="6" width="37.81640625" style="104" customWidth="1"/>
    <col min="7" max="7" width="37.81640625" style="97" customWidth="1"/>
    <col min="8" max="16384" width="8.7265625" style="99"/>
  </cols>
  <sheetData>
    <row r="1" spans="1:7" ht="31" x14ac:dyDescent="0.3">
      <c r="A1" s="96" t="s">
        <v>784</v>
      </c>
      <c r="B1" s="96"/>
      <c r="C1" s="97"/>
      <c r="D1" s="97"/>
      <c r="E1" s="97"/>
      <c r="F1" s="98" t="s">
        <v>1411</v>
      </c>
    </row>
    <row r="2" spans="1:7" ht="13.5" thickBot="1" x14ac:dyDescent="0.35">
      <c r="A2" s="97"/>
      <c r="B2" s="97"/>
      <c r="C2" s="97"/>
      <c r="D2" s="97"/>
      <c r="E2" s="97"/>
      <c r="F2" s="97"/>
    </row>
    <row r="3" spans="1:7" ht="19" thickBot="1" x14ac:dyDescent="0.35">
      <c r="A3" s="101"/>
      <c r="B3" s="102" t="s">
        <v>0</v>
      </c>
      <c r="C3" s="103" t="s">
        <v>1412</v>
      </c>
      <c r="D3" s="101"/>
      <c r="E3" s="101"/>
      <c r="F3" s="97"/>
      <c r="G3" s="101"/>
    </row>
    <row r="4" spans="1:7" ht="15" thickBot="1" x14ac:dyDescent="0.35"/>
    <row r="5" spans="1:7" ht="18.5" x14ac:dyDescent="0.3">
      <c r="A5" s="105"/>
      <c r="B5" s="106" t="s">
        <v>425</v>
      </c>
      <c r="C5" s="105"/>
      <c r="E5" s="107"/>
      <c r="F5" s="107"/>
    </row>
    <row r="6" spans="1:7" x14ac:dyDescent="0.3">
      <c r="B6" s="169" t="s">
        <v>426</v>
      </c>
    </row>
    <row r="7" spans="1:7" x14ac:dyDescent="0.3">
      <c r="B7" s="170" t="s">
        <v>427</v>
      </c>
    </row>
    <row r="8" spans="1:7" ht="15" thickBot="1" x14ac:dyDescent="0.35">
      <c r="B8" s="171" t="s">
        <v>428</v>
      </c>
    </row>
    <row r="9" spans="1:7" x14ac:dyDescent="0.3">
      <c r="B9" s="172"/>
    </row>
    <row r="10" spans="1:7" ht="37" x14ac:dyDescent="0.3">
      <c r="A10" s="112" t="s">
        <v>6</v>
      </c>
      <c r="B10" s="112" t="s">
        <v>426</v>
      </c>
      <c r="C10" s="113"/>
      <c r="D10" s="113"/>
      <c r="E10" s="113"/>
      <c r="F10" s="113"/>
      <c r="G10" s="114"/>
    </row>
    <row r="11" spans="1:7" x14ac:dyDescent="0.3">
      <c r="A11" s="121"/>
      <c r="B11" s="122" t="s">
        <v>429</v>
      </c>
      <c r="C11" s="121" t="s">
        <v>53</v>
      </c>
      <c r="D11" s="121"/>
      <c r="E11" s="121"/>
      <c r="F11" s="124" t="s">
        <v>430</v>
      </c>
      <c r="G11" s="124"/>
    </row>
    <row r="12" spans="1:7" x14ac:dyDescent="0.3">
      <c r="A12" s="104" t="s">
        <v>431</v>
      </c>
      <c r="B12" s="104" t="s">
        <v>432</v>
      </c>
      <c r="C12" s="125">
        <v>15268.231269329999</v>
      </c>
      <c r="F12" s="132">
        <f>IF($C$15=0,"",IF(C12="[for completion]","",C12/$C$15))</f>
        <v>1</v>
      </c>
    </row>
    <row r="13" spans="1:7" x14ac:dyDescent="0.3">
      <c r="A13" s="104" t="s">
        <v>433</v>
      </c>
      <c r="B13" s="104" t="s">
        <v>434</v>
      </c>
      <c r="C13" s="125">
        <v>0</v>
      </c>
      <c r="F13" s="132">
        <f>IF($C$15=0,"",IF(C13="[for completion]","",C13/$C$15))</f>
        <v>0</v>
      </c>
    </row>
    <row r="14" spans="1:7" x14ac:dyDescent="0.3">
      <c r="A14" s="104" t="s">
        <v>435</v>
      </c>
      <c r="B14" s="104" t="s">
        <v>65</v>
      </c>
      <c r="C14" s="125">
        <v>0</v>
      </c>
      <c r="F14" s="132">
        <f>IF($C$15=0,"",IF(C14="[for completion]","",C14/$C$15))</f>
        <v>0</v>
      </c>
    </row>
    <row r="15" spans="1:7" x14ac:dyDescent="0.3">
      <c r="A15" s="104" t="s">
        <v>436</v>
      </c>
      <c r="B15" s="173" t="s">
        <v>67</v>
      </c>
      <c r="C15" s="125">
        <f>SUM(C12:C14)</f>
        <v>15268.231269329999</v>
      </c>
      <c r="F15" s="174">
        <f>SUM(F12:F14)</f>
        <v>1</v>
      </c>
    </row>
    <row r="16" spans="1:7" x14ac:dyDescent="0.3">
      <c r="A16" s="104" t="s">
        <v>437</v>
      </c>
      <c r="B16" s="137" t="s">
        <v>438</v>
      </c>
      <c r="C16" s="125"/>
      <c r="F16" s="132">
        <f t="shared" ref="F16:F26" si="0">IF($C$15=0,"",IF(C16="[for completion]","",C16/$C$15))</f>
        <v>0</v>
      </c>
    </row>
    <row r="17" spans="1:7" x14ac:dyDescent="0.3">
      <c r="A17" s="104" t="s">
        <v>439</v>
      </c>
      <c r="B17" s="137" t="s">
        <v>440</v>
      </c>
      <c r="C17" s="125"/>
      <c r="F17" s="132">
        <f t="shared" si="0"/>
        <v>0</v>
      </c>
    </row>
    <row r="18" spans="1:7" x14ac:dyDescent="0.3">
      <c r="A18" s="104" t="s">
        <v>441</v>
      </c>
      <c r="B18" s="137" t="s">
        <v>171</v>
      </c>
      <c r="C18" s="125"/>
      <c r="F18" s="132">
        <f t="shared" si="0"/>
        <v>0</v>
      </c>
    </row>
    <row r="19" spans="1:7" x14ac:dyDescent="0.3">
      <c r="A19" s="104" t="s">
        <v>442</v>
      </c>
      <c r="B19" s="137" t="s">
        <v>171</v>
      </c>
      <c r="C19" s="125"/>
      <c r="F19" s="132">
        <f t="shared" si="0"/>
        <v>0</v>
      </c>
    </row>
    <row r="20" spans="1:7" x14ac:dyDescent="0.3">
      <c r="A20" s="104" t="s">
        <v>443</v>
      </c>
      <c r="B20" s="137" t="s">
        <v>171</v>
      </c>
      <c r="C20" s="125"/>
      <c r="F20" s="132">
        <f t="shared" si="0"/>
        <v>0</v>
      </c>
    </row>
    <row r="21" spans="1:7" x14ac:dyDescent="0.3">
      <c r="A21" s="104" t="s">
        <v>444</v>
      </c>
      <c r="B21" s="137" t="s">
        <v>171</v>
      </c>
      <c r="C21" s="125"/>
      <c r="F21" s="132">
        <f t="shared" si="0"/>
        <v>0</v>
      </c>
    </row>
    <row r="22" spans="1:7" x14ac:dyDescent="0.3">
      <c r="A22" s="104" t="s">
        <v>445</v>
      </c>
      <c r="B22" s="137" t="s">
        <v>171</v>
      </c>
      <c r="C22" s="125"/>
      <c r="F22" s="132">
        <f t="shared" si="0"/>
        <v>0</v>
      </c>
    </row>
    <row r="23" spans="1:7" x14ac:dyDescent="0.3">
      <c r="A23" s="104" t="s">
        <v>446</v>
      </c>
      <c r="B23" s="137" t="s">
        <v>171</v>
      </c>
      <c r="C23" s="125"/>
      <c r="F23" s="132">
        <f t="shared" si="0"/>
        <v>0</v>
      </c>
    </row>
    <row r="24" spans="1:7" x14ac:dyDescent="0.3">
      <c r="A24" s="104" t="s">
        <v>447</v>
      </c>
      <c r="B24" s="137" t="s">
        <v>171</v>
      </c>
      <c r="C24" s="125"/>
      <c r="F24" s="132">
        <f t="shared" si="0"/>
        <v>0</v>
      </c>
    </row>
    <row r="25" spans="1:7" x14ac:dyDescent="0.3">
      <c r="A25" s="104" t="s">
        <v>448</v>
      </c>
      <c r="B25" s="137" t="s">
        <v>171</v>
      </c>
      <c r="C25" s="125"/>
      <c r="F25" s="132">
        <f t="shared" si="0"/>
        <v>0</v>
      </c>
    </row>
    <row r="26" spans="1:7" x14ac:dyDescent="0.3">
      <c r="A26" s="104" t="s">
        <v>1512</v>
      </c>
      <c r="B26" s="137" t="s">
        <v>171</v>
      </c>
      <c r="C26" s="138"/>
      <c r="D26" s="127"/>
      <c r="E26" s="127"/>
      <c r="F26" s="132">
        <f t="shared" si="0"/>
        <v>0</v>
      </c>
    </row>
    <row r="27" spans="1:7" x14ac:dyDescent="0.3">
      <c r="A27" s="121"/>
      <c r="B27" s="122" t="s">
        <v>449</v>
      </c>
      <c r="C27" s="121" t="s">
        <v>450</v>
      </c>
      <c r="D27" s="121" t="s">
        <v>451</v>
      </c>
      <c r="E27" s="123"/>
      <c r="F27" s="121" t="s">
        <v>452</v>
      </c>
      <c r="G27" s="124"/>
    </row>
    <row r="28" spans="1:7" x14ac:dyDescent="0.3">
      <c r="A28" s="104" t="s">
        <v>453</v>
      </c>
      <c r="B28" s="104" t="s">
        <v>454</v>
      </c>
      <c r="C28" s="125">
        <v>227615</v>
      </c>
      <c r="D28" s="125" t="s">
        <v>91</v>
      </c>
      <c r="F28" s="175">
        <f>IF(AND(C28="[For completion]",D28="[For completion]"),"[For completion]",SUM(C28:D28))</f>
        <v>227615</v>
      </c>
    </row>
    <row r="29" spans="1:7" x14ac:dyDescent="0.3">
      <c r="A29" s="104" t="s">
        <v>455</v>
      </c>
      <c r="B29" s="117" t="s">
        <v>456</v>
      </c>
      <c r="C29" s="125">
        <v>106326</v>
      </c>
      <c r="D29" s="125" t="s">
        <v>91</v>
      </c>
      <c r="F29" s="175">
        <f t="shared" ref="F29:F30" si="1">IF(AND(C29="[For completion]",D29="[For completion]"),"[For completion]",SUM(C29:D29))</f>
        <v>106326</v>
      </c>
    </row>
    <row r="30" spans="1:7" x14ac:dyDescent="0.3">
      <c r="A30" s="104" t="s">
        <v>457</v>
      </c>
      <c r="B30" s="117" t="s">
        <v>458</v>
      </c>
      <c r="C30" s="125">
        <v>0</v>
      </c>
      <c r="D30" s="125">
        <v>0</v>
      </c>
      <c r="F30" s="175">
        <f t="shared" si="1"/>
        <v>0</v>
      </c>
    </row>
    <row r="31" spans="1:7" x14ac:dyDescent="0.3">
      <c r="A31" s="104" t="s">
        <v>459</v>
      </c>
      <c r="B31" s="117"/>
    </row>
    <row r="32" spans="1:7" x14ac:dyDescent="0.3">
      <c r="A32" s="104" t="s">
        <v>460</v>
      </c>
      <c r="B32" s="117"/>
    </row>
    <row r="33" spans="1:7" x14ac:dyDescent="0.3">
      <c r="A33" s="104" t="s">
        <v>461</v>
      </c>
      <c r="B33" s="117"/>
    </row>
    <row r="34" spans="1:7" x14ac:dyDescent="0.3">
      <c r="A34" s="104" t="s">
        <v>462</v>
      </c>
      <c r="B34" s="117"/>
    </row>
    <row r="35" spans="1:7" x14ac:dyDescent="0.3">
      <c r="A35" s="121"/>
      <c r="B35" s="122" t="s">
        <v>463</v>
      </c>
      <c r="C35" s="121" t="s">
        <v>464</v>
      </c>
      <c r="D35" s="121" t="s">
        <v>465</v>
      </c>
      <c r="E35" s="123"/>
      <c r="F35" s="124" t="s">
        <v>430</v>
      </c>
      <c r="G35" s="124"/>
    </row>
    <row r="36" spans="1:7" x14ac:dyDescent="0.3">
      <c r="A36" s="104" t="s">
        <v>466</v>
      </c>
      <c r="B36" s="104" t="s">
        <v>467</v>
      </c>
      <c r="C36" s="176">
        <v>4.3887132725453403E-3</v>
      </c>
      <c r="D36" s="176" t="s">
        <v>59</v>
      </c>
      <c r="E36" s="129"/>
      <c r="F36" s="176">
        <v>4.3887132725453403E-3</v>
      </c>
    </row>
    <row r="37" spans="1:7" x14ac:dyDescent="0.3">
      <c r="A37" s="104" t="s">
        <v>468</v>
      </c>
      <c r="C37" s="174"/>
      <c r="D37" s="174"/>
      <c r="E37" s="129"/>
      <c r="F37" s="174"/>
    </row>
    <row r="38" spans="1:7" x14ac:dyDescent="0.3">
      <c r="A38" s="104" t="s">
        <v>469</v>
      </c>
      <c r="C38" s="174"/>
      <c r="D38" s="174"/>
      <c r="E38" s="129"/>
      <c r="F38" s="174"/>
    </row>
    <row r="39" spans="1:7" x14ac:dyDescent="0.3">
      <c r="A39" s="104" t="s">
        <v>470</v>
      </c>
      <c r="C39" s="174"/>
      <c r="D39" s="174"/>
      <c r="E39" s="129"/>
      <c r="F39" s="174"/>
    </row>
    <row r="40" spans="1:7" x14ac:dyDescent="0.3">
      <c r="A40" s="104" t="s">
        <v>471</v>
      </c>
      <c r="C40" s="174"/>
      <c r="D40" s="174"/>
      <c r="E40" s="129"/>
      <c r="F40" s="174"/>
    </row>
    <row r="41" spans="1:7" x14ac:dyDescent="0.3">
      <c r="A41" s="104" t="s">
        <v>472</v>
      </c>
      <c r="C41" s="174"/>
      <c r="D41" s="174"/>
      <c r="E41" s="129"/>
      <c r="F41" s="174"/>
    </row>
    <row r="42" spans="1:7" x14ac:dyDescent="0.3">
      <c r="A42" s="104" t="s">
        <v>473</v>
      </c>
      <c r="C42" s="174"/>
      <c r="D42" s="174"/>
      <c r="E42" s="129"/>
      <c r="F42" s="174"/>
    </row>
    <row r="43" spans="1:7" x14ac:dyDescent="0.3">
      <c r="A43" s="121"/>
      <c r="B43" s="122" t="s">
        <v>474</v>
      </c>
      <c r="C43" s="121" t="s">
        <v>464</v>
      </c>
      <c r="D43" s="121" t="s">
        <v>465</v>
      </c>
      <c r="E43" s="123"/>
      <c r="F43" s="124" t="s">
        <v>430</v>
      </c>
      <c r="G43" s="124"/>
    </row>
    <row r="44" spans="1:7" x14ac:dyDescent="0.3">
      <c r="A44" s="104" t="s">
        <v>475</v>
      </c>
      <c r="B44" s="177" t="s">
        <v>476</v>
      </c>
      <c r="C44" s="178" t="s">
        <v>141</v>
      </c>
      <c r="D44" s="178" t="s">
        <v>59</v>
      </c>
      <c r="E44" s="174"/>
      <c r="F44" s="178">
        <f>SUM(F45:F71)</f>
        <v>0</v>
      </c>
      <c r="G44" s="104"/>
    </row>
    <row r="45" spans="1:7" x14ac:dyDescent="0.3">
      <c r="A45" s="104" t="s">
        <v>477</v>
      </c>
      <c r="B45" s="104" t="s">
        <v>478</v>
      </c>
      <c r="C45" s="176">
        <v>0</v>
      </c>
      <c r="D45" s="176">
        <v>0</v>
      </c>
      <c r="E45" s="129"/>
      <c r="F45" s="176">
        <v>0</v>
      </c>
      <c r="G45" s="104"/>
    </row>
    <row r="46" spans="1:7" x14ac:dyDescent="0.3">
      <c r="A46" s="104" t="s">
        <v>479</v>
      </c>
      <c r="B46" s="104" t="s">
        <v>8</v>
      </c>
      <c r="C46" s="176" t="s">
        <v>141</v>
      </c>
      <c r="D46" s="176" t="s">
        <v>59</v>
      </c>
      <c r="E46" s="129"/>
      <c r="F46" s="176" t="s">
        <v>141</v>
      </c>
      <c r="G46" s="104"/>
    </row>
    <row r="47" spans="1:7" x14ac:dyDescent="0.3">
      <c r="A47" s="104" t="s">
        <v>480</v>
      </c>
      <c r="B47" s="104" t="s">
        <v>481</v>
      </c>
      <c r="C47" s="176">
        <v>0</v>
      </c>
      <c r="D47" s="176">
        <v>0</v>
      </c>
      <c r="E47" s="129"/>
      <c r="F47" s="176">
        <v>0</v>
      </c>
      <c r="G47" s="104"/>
    </row>
    <row r="48" spans="1:7" x14ac:dyDescent="0.3">
      <c r="A48" s="104" t="s">
        <v>482</v>
      </c>
      <c r="B48" s="104" t="s">
        <v>483</v>
      </c>
      <c r="C48" s="176">
        <v>0</v>
      </c>
      <c r="D48" s="176">
        <v>0</v>
      </c>
      <c r="E48" s="129"/>
      <c r="F48" s="176">
        <v>0</v>
      </c>
      <c r="G48" s="104"/>
    </row>
    <row r="49" spans="1:7" x14ac:dyDescent="0.3">
      <c r="A49" s="104" t="s">
        <v>484</v>
      </c>
      <c r="B49" s="104" t="s">
        <v>485</v>
      </c>
      <c r="C49" s="176">
        <v>0</v>
      </c>
      <c r="D49" s="176">
        <v>0</v>
      </c>
      <c r="E49" s="129"/>
      <c r="F49" s="176">
        <v>0</v>
      </c>
      <c r="G49" s="104"/>
    </row>
    <row r="50" spans="1:7" x14ac:dyDescent="0.3">
      <c r="A50" s="104" t="s">
        <v>486</v>
      </c>
      <c r="B50" s="104" t="s">
        <v>1513</v>
      </c>
      <c r="C50" s="176">
        <v>0</v>
      </c>
      <c r="D50" s="176">
        <v>0</v>
      </c>
      <c r="E50" s="129"/>
      <c r="F50" s="176">
        <v>0</v>
      </c>
      <c r="G50" s="104"/>
    </row>
    <row r="51" spans="1:7" x14ac:dyDescent="0.3">
      <c r="A51" s="104" t="s">
        <v>487</v>
      </c>
      <c r="B51" s="104" t="s">
        <v>488</v>
      </c>
      <c r="C51" s="176">
        <v>0</v>
      </c>
      <c r="D51" s="176">
        <v>0</v>
      </c>
      <c r="E51" s="129"/>
      <c r="F51" s="176">
        <v>0</v>
      </c>
      <c r="G51" s="104"/>
    </row>
    <row r="52" spans="1:7" x14ac:dyDescent="0.3">
      <c r="A52" s="104" t="s">
        <v>489</v>
      </c>
      <c r="B52" s="104" t="s">
        <v>490</v>
      </c>
      <c r="C52" s="176">
        <v>0</v>
      </c>
      <c r="D52" s="176">
        <v>0</v>
      </c>
      <c r="E52" s="129"/>
      <c r="F52" s="176">
        <v>0</v>
      </c>
      <c r="G52" s="104"/>
    </row>
    <row r="53" spans="1:7" x14ac:dyDescent="0.3">
      <c r="A53" s="104" t="s">
        <v>491</v>
      </c>
      <c r="B53" s="104" t="s">
        <v>492</v>
      </c>
      <c r="C53" s="176">
        <v>0</v>
      </c>
      <c r="D53" s="176">
        <v>0</v>
      </c>
      <c r="E53" s="129"/>
      <c r="F53" s="176">
        <v>0</v>
      </c>
      <c r="G53" s="104"/>
    </row>
    <row r="54" spans="1:7" x14ac:dyDescent="0.3">
      <c r="A54" s="104" t="s">
        <v>493</v>
      </c>
      <c r="B54" s="104" t="s">
        <v>494</v>
      </c>
      <c r="C54" s="176">
        <v>0</v>
      </c>
      <c r="D54" s="176">
        <v>0</v>
      </c>
      <c r="E54" s="129"/>
      <c r="F54" s="176">
        <v>0</v>
      </c>
      <c r="G54" s="104"/>
    </row>
    <row r="55" spans="1:7" x14ac:dyDescent="0.3">
      <c r="A55" s="104" t="s">
        <v>495</v>
      </c>
      <c r="B55" s="104" t="s">
        <v>496</v>
      </c>
      <c r="C55" s="176">
        <v>0</v>
      </c>
      <c r="D55" s="176">
        <v>0</v>
      </c>
      <c r="E55" s="129"/>
      <c r="F55" s="176">
        <v>0</v>
      </c>
      <c r="G55" s="104"/>
    </row>
    <row r="56" spans="1:7" x14ac:dyDescent="0.3">
      <c r="A56" s="104" t="s">
        <v>497</v>
      </c>
      <c r="B56" s="104" t="s">
        <v>498</v>
      </c>
      <c r="C56" s="176">
        <v>0</v>
      </c>
      <c r="D56" s="176">
        <v>0</v>
      </c>
      <c r="E56" s="129"/>
      <c r="F56" s="176">
        <v>0</v>
      </c>
      <c r="G56" s="104"/>
    </row>
    <row r="57" spans="1:7" x14ac:dyDescent="0.3">
      <c r="A57" s="104" t="s">
        <v>499</v>
      </c>
      <c r="B57" s="104" t="s">
        <v>500</v>
      </c>
      <c r="C57" s="176">
        <v>0</v>
      </c>
      <c r="D57" s="176">
        <v>0</v>
      </c>
      <c r="E57" s="129"/>
      <c r="F57" s="176">
        <v>0</v>
      </c>
      <c r="G57" s="104"/>
    </row>
    <row r="58" spans="1:7" x14ac:dyDescent="0.3">
      <c r="A58" s="104" t="s">
        <v>501</v>
      </c>
      <c r="B58" s="104" t="s">
        <v>502</v>
      </c>
      <c r="C58" s="176">
        <v>0</v>
      </c>
      <c r="D58" s="176">
        <v>0</v>
      </c>
      <c r="E58" s="129"/>
      <c r="F58" s="176">
        <v>0</v>
      </c>
      <c r="G58" s="104"/>
    </row>
    <row r="59" spans="1:7" x14ac:dyDescent="0.3">
      <c r="A59" s="104" t="s">
        <v>503</v>
      </c>
      <c r="B59" s="104" t="s">
        <v>504</v>
      </c>
      <c r="C59" s="176">
        <v>0</v>
      </c>
      <c r="D59" s="176">
        <v>0</v>
      </c>
      <c r="E59" s="129"/>
      <c r="F59" s="176">
        <v>0</v>
      </c>
      <c r="G59" s="104"/>
    </row>
    <row r="60" spans="1:7" x14ac:dyDescent="0.3">
      <c r="A60" s="104" t="s">
        <v>505</v>
      </c>
      <c r="B60" s="104" t="s">
        <v>506</v>
      </c>
      <c r="C60" s="176">
        <v>0</v>
      </c>
      <c r="D60" s="176">
        <v>0</v>
      </c>
      <c r="E60" s="129"/>
      <c r="F60" s="176">
        <v>0</v>
      </c>
      <c r="G60" s="104"/>
    </row>
    <row r="61" spans="1:7" x14ac:dyDescent="0.3">
      <c r="A61" s="104" t="s">
        <v>507</v>
      </c>
      <c r="B61" s="104" t="s">
        <v>508</v>
      </c>
      <c r="C61" s="176">
        <v>0</v>
      </c>
      <c r="D61" s="176">
        <v>0</v>
      </c>
      <c r="E61" s="129"/>
      <c r="F61" s="176">
        <v>0</v>
      </c>
      <c r="G61" s="104"/>
    </row>
    <row r="62" spans="1:7" x14ac:dyDescent="0.3">
      <c r="A62" s="104" t="s">
        <v>509</v>
      </c>
      <c r="B62" s="104" t="s">
        <v>510</v>
      </c>
      <c r="C62" s="176">
        <v>0</v>
      </c>
      <c r="D62" s="176">
        <v>0</v>
      </c>
      <c r="E62" s="129"/>
      <c r="F62" s="176">
        <v>0</v>
      </c>
      <c r="G62" s="104"/>
    </row>
    <row r="63" spans="1:7" x14ac:dyDescent="0.3">
      <c r="A63" s="104" t="s">
        <v>511</v>
      </c>
      <c r="B63" s="104" t="s">
        <v>512</v>
      </c>
      <c r="C63" s="176">
        <v>0</v>
      </c>
      <c r="D63" s="176">
        <v>0</v>
      </c>
      <c r="E63" s="129"/>
      <c r="F63" s="176">
        <v>0</v>
      </c>
      <c r="G63" s="104"/>
    </row>
    <row r="64" spans="1:7" x14ac:dyDescent="0.3">
      <c r="A64" s="104" t="s">
        <v>513</v>
      </c>
      <c r="B64" s="104" t="s">
        <v>514</v>
      </c>
      <c r="C64" s="176">
        <v>0</v>
      </c>
      <c r="D64" s="176">
        <v>0</v>
      </c>
      <c r="E64" s="129"/>
      <c r="F64" s="176">
        <v>0</v>
      </c>
      <c r="G64" s="104"/>
    </row>
    <row r="65" spans="1:7" x14ac:dyDescent="0.3">
      <c r="A65" s="104" t="s">
        <v>515</v>
      </c>
      <c r="B65" s="104" t="s">
        <v>516</v>
      </c>
      <c r="C65" s="176">
        <v>0</v>
      </c>
      <c r="D65" s="176">
        <v>0</v>
      </c>
      <c r="E65" s="129"/>
      <c r="F65" s="176">
        <v>0</v>
      </c>
      <c r="G65" s="104"/>
    </row>
    <row r="66" spans="1:7" x14ac:dyDescent="0.3">
      <c r="A66" s="104" t="s">
        <v>517</v>
      </c>
      <c r="B66" s="104" t="s">
        <v>518</v>
      </c>
      <c r="C66" s="176">
        <v>0</v>
      </c>
      <c r="D66" s="176">
        <v>0</v>
      </c>
      <c r="E66" s="129"/>
      <c r="F66" s="176">
        <v>0</v>
      </c>
      <c r="G66" s="104"/>
    </row>
    <row r="67" spans="1:7" x14ac:dyDescent="0.3">
      <c r="A67" s="104" t="s">
        <v>519</v>
      </c>
      <c r="B67" s="104" t="s">
        <v>520</v>
      </c>
      <c r="C67" s="176">
        <v>0</v>
      </c>
      <c r="D67" s="176">
        <v>0</v>
      </c>
      <c r="E67" s="129"/>
      <c r="F67" s="176">
        <v>0</v>
      </c>
      <c r="G67" s="104"/>
    </row>
    <row r="68" spans="1:7" x14ac:dyDescent="0.3">
      <c r="A68" s="104" t="s">
        <v>521</v>
      </c>
      <c r="B68" s="104" t="s">
        <v>522</v>
      </c>
      <c r="C68" s="176">
        <v>0</v>
      </c>
      <c r="D68" s="176">
        <v>0</v>
      </c>
      <c r="E68" s="129"/>
      <c r="F68" s="176">
        <v>0</v>
      </c>
      <c r="G68" s="104"/>
    </row>
    <row r="69" spans="1:7" x14ac:dyDescent="0.3">
      <c r="A69" s="104" t="s">
        <v>523</v>
      </c>
      <c r="B69" s="104" t="s">
        <v>524</v>
      </c>
      <c r="C69" s="176">
        <v>0</v>
      </c>
      <c r="D69" s="176">
        <v>0</v>
      </c>
      <c r="E69" s="129"/>
      <c r="F69" s="176">
        <v>0</v>
      </c>
      <c r="G69" s="104"/>
    </row>
    <row r="70" spans="1:7" x14ac:dyDescent="0.3">
      <c r="A70" s="104" t="s">
        <v>525</v>
      </c>
      <c r="B70" s="104" t="s">
        <v>526</v>
      </c>
      <c r="C70" s="176">
        <v>0</v>
      </c>
      <c r="D70" s="176">
        <v>0</v>
      </c>
      <c r="E70" s="129"/>
      <c r="F70" s="176">
        <v>0</v>
      </c>
      <c r="G70" s="104"/>
    </row>
    <row r="71" spans="1:7" x14ac:dyDescent="0.3">
      <c r="A71" s="104" t="s">
        <v>527</v>
      </c>
      <c r="B71" s="104" t="s">
        <v>528</v>
      </c>
      <c r="C71" s="176">
        <v>0</v>
      </c>
      <c r="D71" s="176">
        <v>0</v>
      </c>
      <c r="E71" s="129"/>
      <c r="F71" s="176">
        <v>0</v>
      </c>
      <c r="G71" s="104"/>
    </row>
    <row r="72" spans="1:7" x14ac:dyDescent="0.3">
      <c r="A72" s="104" t="s">
        <v>529</v>
      </c>
      <c r="B72" s="177" t="s">
        <v>258</v>
      </c>
      <c r="C72" s="178" t="s">
        <v>59</v>
      </c>
      <c r="D72" s="176" t="s">
        <v>59</v>
      </c>
      <c r="E72" s="174"/>
      <c r="F72" s="176" t="s">
        <v>59</v>
      </c>
      <c r="G72" s="104"/>
    </row>
    <row r="73" spans="1:7" x14ac:dyDescent="0.3">
      <c r="A73" s="104" t="s">
        <v>530</v>
      </c>
      <c r="B73" s="104" t="s">
        <v>531</v>
      </c>
      <c r="C73" s="176">
        <v>0</v>
      </c>
      <c r="D73" s="176">
        <v>0</v>
      </c>
      <c r="E73" s="174"/>
      <c r="F73" s="176">
        <v>0</v>
      </c>
      <c r="G73" s="104"/>
    </row>
    <row r="74" spans="1:7" x14ac:dyDescent="0.3">
      <c r="A74" s="104" t="s">
        <v>532</v>
      </c>
      <c r="B74" s="104" t="s">
        <v>533</v>
      </c>
      <c r="C74" s="176">
        <v>0</v>
      </c>
      <c r="D74" s="176">
        <v>0</v>
      </c>
      <c r="E74" s="174"/>
      <c r="F74" s="176">
        <v>0</v>
      </c>
      <c r="G74" s="104"/>
    </row>
    <row r="75" spans="1:7" x14ac:dyDescent="0.3">
      <c r="A75" s="104" t="s">
        <v>534</v>
      </c>
      <c r="B75" s="104" t="s">
        <v>535</v>
      </c>
      <c r="C75" s="176">
        <v>0</v>
      </c>
      <c r="D75" s="176">
        <v>0</v>
      </c>
      <c r="E75" s="174"/>
      <c r="F75" s="176">
        <v>0</v>
      </c>
      <c r="G75" s="104"/>
    </row>
    <row r="76" spans="1:7" x14ac:dyDescent="0.3">
      <c r="A76" s="104" t="s">
        <v>536</v>
      </c>
      <c r="B76" s="177" t="s">
        <v>65</v>
      </c>
      <c r="C76" s="179" t="s">
        <v>59</v>
      </c>
      <c r="D76" s="176" t="s">
        <v>59</v>
      </c>
      <c r="E76" s="174"/>
      <c r="F76" s="176" t="s">
        <v>59</v>
      </c>
      <c r="G76" s="104"/>
    </row>
    <row r="77" spans="1:7" x14ac:dyDescent="0.3">
      <c r="A77" s="104" t="s">
        <v>537</v>
      </c>
      <c r="B77" s="119" t="s">
        <v>260</v>
      </c>
      <c r="C77" s="176">
        <v>0</v>
      </c>
      <c r="D77" s="176">
        <v>0</v>
      </c>
      <c r="E77" s="174"/>
      <c r="F77" s="176">
        <v>0</v>
      </c>
      <c r="G77" s="104"/>
    </row>
    <row r="78" spans="1:7" x14ac:dyDescent="0.3">
      <c r="A78" s="104" t="s">
        <v>538</v>
      </c>
      <c r="B78" s="104" t="s">
        <v>539</v>
      </c>
      <c r="C78" s="176">
        <v>0</v>
      </c>
      <c r="D78" s="176">
        <v>0</v>
      </c>
      <c r="E78" s="174"/>
      <c r="F78" s="176">
        <v>0</v>
      </c>
      <c r="G78" s="104"/>
    </row>
    <row r="79" spans="1:7" x14ac:dyDescent="0.3">
      <c r="A79" s="104" t="s">
        <v>540</v>
      </c>
      <c r="B79" s="119" t="s">
        <v>262</v>
      </c>
      <c r="C79" s="176">
        <v>0</v>
      </c>
      <c r="D79" s="176">
        <v>0</v>
      </c>
      <c r="E79" s="174"/>
      <c r="F79" s="176">
        <v>0</v>
      </c>
      <c r="G79" s="104"/>
    </row>
    <row r="80" spans="1:7" x14ac:dyDescent="0.3">
      <c r="A80" s="104" t="s">
        <v>541</v>
      </c>
      <c r="B80" s="119" t="s">
        <v>264</v>
      </c>
      <c r="C80" s="176">
        <v>0</v>
      </c>
      <c r="D80" s="176">
        <v>0</v>
      </c>
      <c r="E80" s="174"/>
      <c r="F80" s="176">
        <v>0</v>
      </c>
      <c r="G80" s="104"/>
    </row>
    <row r="81" spans="1:7" x14ac:dyDescent="0.3">
      <c r="A81" s="104" t="s">
        <v>542</v>
      </c>
      <c r="B81" s="119" t="s">
        <v>266</v>
      </c>
      <c r="C81" s="176">
        <v>0</v>
      </c>
      <c r="D81" s="176">
        <v>0</v>
      </c>
      <c r="E81" s="174"/>
      <c r="F81" s="176">
        <v>0</v>
      </c>
      <c r="G81" s="104"/>
    </row>
    <row r="82" spans="1:7" x14ac:dyDescent="0.3">
      <c r="A82" s="104" t="s">
        <v>543</v>
      </c>
      <c r="B82" s="119" t="s">
        <v>268</v>
      </c>
      <c r="C82" s="176">
        <v>0</v>
      </c>
      <c r="D82" s="176">
        <v>0</v>
      </c>
      <c r="E82" s="174"/>
      <c r="F82" s="176">
        <v>0</v>
      </c>
      <c r="G82" s="104"/>
    </row>
    <row r="83" spans="1:7" x14ac:dyDescent="0.3">
      <c r="A83" s="104" t="s">
        <v>544</v>
      </c>
      <c r="B83" s="119" t="s">
        <v>270</v>
      </c>
      <c r="C83" s="176">
        <v>0</v>
      </c>
      <c r="D83" s="176">
        <v>0</v>
      </c>
      <c r="E83" s="174"/>
      <c r="F83" s="176">
        <v>0</v>
      </c>
      <c r="G83" s="104"/>
    </row>
    <row r="84" spans="1:7" x14ac:dyDescent="0.3">
      <c r="A84" s="104" t="s">
        <v>545</v>
      </c>
      <c r="B84" s="119" t="s">
        <v>272</v>
      </c>
      <c r="C84" s="176">
        <v>0</v>
      </c>
      <c r="D84" s="176">
        <v>0</v>
      </c>
      <c r="E84" s="174"/>
      <c r="F84" s="176">
        <v>0</v>
      </c>
      <c r="G84" s="104"/>
    </row>
    <row r="85" spans="1:7" x14ac:dyDescent="0.3">
      <c r="A85" s="104" t="s">
        <v>546</v>
      </c>
      <c r="B85" s="119" t="s">
        <v>274</v>
      </c>
      <c r="C85" s="176">
        <v>0</v>
      </c>
      <c r="D85" s="176">
        <v>0</v>
      </c>
      <c r="E85" s="174"/>
      <c r="F85" s="176">
        <v>0</v>
      </c>
      <c r="G85" s="104"/>
    </row>
    <row r="86" spans="1:7" x14ac:dyDescent="0.3">
      <c r="A86" s="104" t="s">
        <v>547</v>
      </c>
      <c r="B86" s="119" t="s">
        <v>276</v>
      </c>
      <c r="C86" s="176">
        <v>0</v>
      </c>
      <c r="D86" s="176">
        <v>0</v>
      </c>
      <c r="E86" s="174"/>
      <c r="F86" s="176">
        <v>0</v>
      </c>
      <c r="G86" s="104"/>
    </row>
    <row r="87" spans="1:7" x14ac:dyDescent="0.3">
      <c r="A87" s="104" t="s">
        <v>548</v>
      </c>
      <c r="B87" s="119" t="s">
        <v>65</v>
      </c>
      <c r="C87" s="176">
        <v>0</v>
      </c>
      <c r="D87" s="176">
        <v>0</v>
      </c>
      <c r="E87" s="174"/>
      <c r="F87" s="176">
        <v>0</v>
      </c>
      <c r="G87" s="104"/>
    </row>
    <row r="88" spans="1:7" x14ac:dyDescent="0.3">
      <c r="A88" s="104" t="s">
        <v>549</v>
      </c>
      <c r="B88" s="137" t="s">
        <v>171</v>
      </c>
      <c r="C88" s="174"/>
      <c r="D88" s="174"/>
      <c r="E88" s="174"/>
      <c r="F88" s="174"/>
      <c r="G88" s="104"/>
    </row>
    <row r="89" spans="1:7" x14ac:dyDescent="0.3">
      <c r="A89" s="104" t="s">
        <v>550</v>
      </c>
      <c r="B89" s="137" t="s">
        <v>171</v>
      </c>
      <c r="C89" s="174"/>
      <c r="D89" s="174"/>
      <c r="E89" s="174"/>
      <c r="F89" s="174"/>
      <c r="G89" s="104"/>
    </row>
    <row r="90" spans="1:7" x14ac:dyDescent="0.3">
      <c r="A90" s="104" t="s">
        <v>551</v>
      </c>
      <c r="B90" s="137" t="s">
        <v>171</v>
      </c>
      <c r="C90" s="174"/>
      <c r="D90" s="174"/>
      <c r="E90" s="174"/>
      <c r="F90" s="174"/>
      <c r="G90" s="104"/>
    </row>
    <row r="91" spans="1:7" x14ac:dyDescent="0.3">
      <c r="A91" s="104" t="s">
        <v>552</v>
      </c>
      <c r="B91" s="137" t="s">
        <v>171</v>
      </c>
      <c r="C91" s="174"/>
      <c r="D91" s="174"/>
      <c r="E91" s="174"/>
      <c r="F91" s="174"/>
      <c r="G91" s="104"/>
    </row>
    <row r="92" spans="1:7" x14ac:dyDescent="0.3">
      <c r="A92" s="104" t="s">
        <v>553</v>
      </c>
      <c r="B92" s="137" t="s">
        <v>171</v>
      </c>
      <c r="C92" s="174"/>
      <c r="D92" s="174"/>
      <c r="E92" s="174"/>
      <c r="F92" s="174"/>
      <c r="G92" s="104"/>
    </row>
    <row r="93" spans="1:7" x14ac:dyDescent="0.3">
      <c r="A93" s="104" t="s">
        <v>554</v>
      </c>
      <c r="B93" s="137" t="s">
        <v>171</v>
      </c>
      <c r="C93" s="174"/>
      <c r="D93" s="174"/>
      <c r="E93" s="174"/>
      <c r="F93" s="174"/>
      <c r="G93" s="104"/>
    </row>
    <row r="94" spans="1:7" x14ac:dyDescent="0.3">
      <c r="A94" s="104" t="s">
        <v>555</v>
      </c>
      <c r="B94" s="137" t="s">
        <v>171</v>
      </c>
      <c r="C94" s="174"/>
      <c r="D94" s="174"/>
      <c r="E94" s="174"/>
      <c r="F94" s="174"/>
      <c r="G94" s="104"/>
    </row>
    <row r="95" spans="1:7" x14ac:dyDescent="0.3">
      <c r="A95" s="104" t="s">
        <v>556</v>
      </c>
      <c r="B95" s="137" t="s">
        <v>171</v>
      </c>
      <c r="C95" s="174"/>
      <c r="D95" s="174"/>
      <c r="E95" s="174"/>
      <c r="F95" s="174"/>
      <c r="G95" s="104"/>
    </row>
    <row r="96" spans="1:7" x14ac:dyDescent="0.3">
      <c r="A96" s="104" t="s">
        <v>557</v>
      </c>
      <c r="B96" s="137" t="s">
        <v>171</v>
      </c>
      <c r="C96" s="174"/>
      <c r="D96" s="174"/>
      <c r="E96" s="174"/>
      <c r="F96" s="174"/>
      <c r="G96" s="104"/>
    </row>
    <row r="97" spans="1:7" x14ac:dyDescent="0.3">
      <c r="A97" s="104" t="s">
        <v>558</v>
      </c>
      <c r="B97" s="137" t="s">
        <v>171</v>
      </c>
      <c r="C97" s="174"/>
      <c r="D97" s="174"/>
      <c r="E97" s="174"/>
      <c r="F97" s="174"/>
      <c r="G97" s="104"/>
    </row>
    <row r="98" spans="1:7" x14ac:dyDescent="0.3">
      <c r="A98" s="121"/>
      <c r="B98" s="151" t="s">
        <v>1514</v>
      </c>
      <c r="C98" s="121" t="s">
        <v>464</v>
      </c>
      <c r="D98" s="121" t="s">
        <v>465</v>
      </c>
      <c r="E98" s="123"/>
      <c r="F98" s="124" t="s">
        <v>430</v>
      </c>
      <c r="G98" s="124"/>
    </row>
    <row r="99" spans="1:7" x14ac:dyDescent="0.3">
      <c r="A99" s="104" t="s">
        <v>559</v>
      </c>
      <c r="B99" s="174" t="s">
        <v>560</v>
      </c>
      <c r="C99" s="176">
        <v>0.15850500827632599</v>
      </c>
      <c r="D99" s="176">
        <v>0</v>
      </c>
      <c r="E99" s="174"/>
      <c r="F99" s="174">
        <f>SUM(C99:D99)</f>
        <v>0.15850500827632599</v>
      </c>
      <c r="G99" s="104"/>
    </row>
    <row r="100" spans="1:7" x14ac:dyDescent="0.3">
      <c r="A100" s="104" t="s">
        <v>561</v>
      </c>
      <c r="B100" s="174" t="s">
        <v>562</v>
      </c>
      <c r="C100" s="176">
        <v>0.14555699319437401</v>
      </c>
      <c r="D100" s="176">
        <v>0</v>
      </c>
      <c r="E100" s="174"/>
      <c r="F100" s="174">
        <f t="shared" ref="F100:F109" si="2">SUM(C100:D100)</f>
        <v>0.14555699319437401</v>
      </c>
      <c r="G100" s="104"/>
    </row>
    <row r="101" spans="1:7" x14ac:dyDescent="0.3">
      <c r="A101" s="104" t="s">
        <v>563</v>
      </c>
      <c r="B101" s="174" t="s">
        <v>564</v>
      </c>
      <c r="C101" s="176">
        <v>0.154168697528073</v>
      </c>
      <c r="D101" s="176">
        <v>0</v>
      </c>
      <c r="E101" s="174"/>
      <c r="F101" s="174">
        <f t="shared" si="2"/>
        <v>0.154168697528073</v>
      </c>
      <c r="G101" s="104"/>
    </row>
    <row r="102" spans="1:7" x14ac:dyDescent="0.3">
      <c r="A102" s="104" t="s">
        <v>565</v>
      </c>
      <c r="B102" s="174" t="s">
        <v>566</v>
      </c>
      <c r="C102" s="176">
        <v>8.3951411792850705E-2</v>
      </c>
      <c r="D102" s="176">
        <v>0</v>
      </c>
      <c r="E102" s="174"/>
      <c r="F102" s="174">
        <f t="shared" si="2"/>
        <v>8.3951411792850705E-2</v>
      </c>
      <c r="G102" s="104"/>
    </row>
    <row r="103" spans="1:7" x14ac:dyDescent="0.3">
      <c r="A103" s="104" t="s">
        <v>567</v>
      </c>
      <c r="B103" s="174" t="s">
        <v>568</v>
      </c>
      <c r="C103" s="176">
        <v>0.108876097920341</v>
      </c>
      <c r="D103" s="176">
        <v>0</v>
      </c>
      <c r="E103" s="174"/>
      <c r="F103" s="174">
        <f t="shared" si="2"/>
        <v>0.108876097920341</v>
      </c>
      <c r="G103" s="104"/>
    </row>
    <row r="104" spans="1:7" x14ac:dyDescent="0.3">
      <c r="A104" s="104" t="s">
        <v>569</v>
      </c>
      <c r="B104" s="174" t="s">
        <v>570</v>
      </c>
      <c r="C104" s="176">
        <v>8.0605268529837099E-2</v>
      </c>
      <c r="D104" s="176">
        <v>0</v>
      </c>
      <c r="E104" s="174"/>
      <c r="F104" s="174">
        <f t="shared" si="2"/>
        <v>8.0605268529837099E-2</v>
      </c>
      <c r="G104" s="104"/>
    </row>
    <row r="105" spans="1:7" x14ac:dyDescent="0.3">
      <c r="A105" s="104" t="s">
        <v>571</v>
      </c>
      <c r="B105" s="174" t="s">
        <v>572</v>
      </c>
      <c r="C105" s="176">
        <v>7.36998423301575E-2</v>
      </c>
      <c r="D105" s="176">
        <v>0</v>
      </c>
      <c r="E105" s="174"/>
      <c r="F105" s="174">
        <f t="shared" si="2"/>
        <v>7.36998423301575E-2</v>
      </c>
      <c r="G105" s="104"/>
    </row>
    <row r="106" spans="1:7" x14ac:dyDescent="0.3">
      <c r="A106" s="104" t="s">
        <v>573</v>
      </c>
      <c r="B106" s="174" t="s">
        <v>574</v>
      </c>
      <c r="C106" s="176">
        <v>6.9320442871864396E-2</v>
      </c>
      <c r="D106" s="176">
        <v>0</v>
      </c>
      <c r="E106" s="174"/>
      <c r="F106" s="174">
        <f t="shared" si="2"/>
        <v>6.9320442871864396E-2</v>
      </c>
      <c r="G106" s="104"/>
    </row>
    <row r="107" spans="1:7" x14ac:dyDescent="0.3">
      <c r="A107" s="104" t="s">
        <v>575</v>
      </c>
      <c r="B107" s="174" t="s">
        <v>576</v>
      </c>
      <c r="C107" s="176">
        <v>5.2034526692420403E-2</v>
      </c>
      <c r="D107" s="176">
        <v>0</v>
      </c>
      <c r="E107" s="174"/>
      <c r="F107" s="174">
        <f t="shared" si="2"/>
        <v>5.2034526692420403E-2</v>
      </c>
      <c r="G107" s="104"/>
    </row>
    <row r="108" spans="1:7" x14ac:dyDescent="0.3">
      <c r="A108" s="104" t="s">
        <v>577</v>
      </c>
      <c r="B108" s="174" t="s">
        <v>578</v>
      </c>
      <c r="C108" s="176">
        <v>4.2785512699315298E-2</v>
      </c>
      <c r="D108" s="176">
        <v>0</v>
      </c>
      <c r="E108" s="174"/>
      <c r="F108" s="174">
        <f t="shared" si="2"/>
        <v>4.2785512699315298E-2</v>
      </c>
      <c r="G108" s="104"/>
    </row>
    <row r="109" spans="1:7" x14ac:dyDescent="0.3">
      <c r="A109" s="104" t="s">
        <v>579</v>
      </c>
      <c r="B109" s="174" t="s">
        <v>512</v>
      </c>
      <c r="C109" s="176">
        <v>2.78814847424485E-2</v>
      </c>
      <c r="D109" s="176">
        <v>0</v>
      </c>
      <c r="E109" s="174"/>
      <c r="F109" s="174">
        <f t="shared" si="2"/>
        <v>2.78814847424485E-2</v>
      </c>
      <c r="G109" s="104"/>
    </row>
    <row r="110" spans="1:7" x14ac:dyDescent="0.3">
      <c r="A110" s="104" t="s">
        <v>580</v>
      </c>
      <c r="B110" s="174" t="s">
        <v>65</v>
      </c>
      <c r="C110" s="176">
        <v>2.6147134219923198E-3</v>
      </c>
      <c r="D110" s="176">
        <v>0</v>
      </c>
      <c r="E110" s="174"/>
      <c r="F110" s="174">
        <f>SUM(C110:D110)</f>
        <v>2.6147134219923198E-3</v>
      </c>
      <c r="G110" s="104"/>
    </row>
    <row r="111" spans="1:7" hidden="1" x14ac:dyDescent="0.3">
      <c r="A111" s="104" t="s">
        <v>581</v>
      </c>
      <c r="B111" s="119" t="s">
        <v>582</v>
      </c>
      <c r="C111" s="174"/>
      <c r="D111" s="174"/>
      <c r="E111" s="174"/>
      <c r="F111" s="174"/>
      <c r="G111" s="104"/>
    </row>
    <row r="112" spans="1:7" hidden="1" x14ac:dyDescent="0.3">
      <c r="A112" s="104" t="s">
        <v>583</v>
      </c>
      <c r="B112" s="119" t="s">
        <v>582</v>
      </c>
      <c r="C112" s="174"/>
      <c r="D112" s="174"/>
      <c r="E112" s="174"/>
      <c r="F112" s="174"/>
      <c r="G112" s="104"/>
    </row>
    <row r="113" spans="1:7" hidden="1" x14ac:dyDescent="0.3">
      <c r="A113" s="104" t="s">
        <v>584</v>
      </c>
      <c r="B113" s="119" t="s">
        <v>582</v>
      </c>
      <c r="C113" s="174"/>
      <c r="D113" s="174"/>
      <c r="E113" s="174"/>
      <c r="F113" s="174"/>
      <c r="G113" s="104"/>
    </row>
    <row r="114" spans="1:7" hidden="1" x14ac:dyDescent="0.3">
      <c r="A114" s="104" t="s">
        <v>585</v>
      </c>
      <c r="B114" s="119" t="s">
        <v>582</v>
      </c>
      <c r="C114" s="174"/>
      <c r="D114" s="174"/>
      <c r="E114" s="174"/>
      <c r="F114" s="174"/>
      <c r="G114" s="104"/>
    </row>
    <row r="115" spans="1:7" hidden="1" x14ac:dyDescent="0.3">
      <c r="A115" s="104" t="s">
        <v>586</v>
      </c>
      <c r="B115" s="119" t="s">
        <v>582</v>
      </c>
      <c r="C115" s="174"/>
      <c r="D115" s="174"/>
      <c r="E115" s="174"/>
      <c r="F115" s="174"/>
      <c r="G115" s="104"/>
    </row>
    <row r="116" spans="1:7" hidden="1" x14ac:dyDescent="0.3">
      <c r="A116" s="104" t="s">
        <v>587</v>
      </c>
      <c r="B116" s="119" t="s">
        <v>582</v>
      </c>
      <c r="C116" s="174"/>
      <c r="D116" s="174"/>
      <c r="E116" s="174"/>
      <c r="F116" s="174"/>
      <c r="G116" s="104"/>
    </row>
    <row r="117" spans="1:7" hidden="1" x14ac:dyDescent="0.3">
      <c r="A117" s="104" t="s">
        <v>588</v>
      </c>
      <c r="B117" s="119" t="s">
        <v>582</v>
      </c>
      <c r="C117" s="174"/>
      <c r="D117" s="174"/>
      <c r="E117" s="174"/>
      <c r="F117" s="174"/>
      <c r="G117" s="104"/>
    </row>
    <row r="118" spans="1:7" hidden="1" x14ac:dyDescent="0.3">
      <c r="A118" s="104" t="s">
        <v>589</v>
      </c>
      <c r="B118" s="119" t="s">
        <v>582</v>
      </c>
      <c r="C118" s="174"/>
      <c r="D118" s="174"/>
      <c r="E118" s="174"/>
      <c r="F118" s="174"/>
      <c r="G118" s="104"/>
    </row>
    <row r="119" spans="1:7" hidden="1" x14ac:dyDescent="0.3">
      <c r="A119" s="104" t="s">
        <v>590</v>
      </c>
      <c r="B119" s="119" t="s">
        <v>582</v>
      </c>
      <c r="C119" s="174"/>
      <c r="D119" s="174"/>
      <c r="E119" s="174"/>
      <c r="F119" s="174"/>
      <c r="G119" s="104"/>
    </row>
    <row r="120" spans="1:7" hidden="1" x14ac:dyDescent="0.3">
      <c r="A120" s="104" t="s">
        <v>591</v>
      </c>
      <c r="B120" s="119" t="s">
        <v>582</v>
      </c>
      <c r="C120" s="174"/>
      <c r="D120" s="174"/>
      <c r="E120" s="174"/>
      <c r="F120" s="174"/>
      <c r="G120" s="104"/>
    </row>
    <row r="121" spans="1:7" hidden="1" x14ac:dyDescent="0.3">
      <c r="A121" s="104" t="s">
        <v>592</v>
      </c>
      <c r="B121" s="119" t="s">
        <v>582</v>
      </c>
      <c r="C121" s="174"/>
      <c r="D121" s="174"/>
      <c r="E121" s="174"/>
      <c r="F121" s="174"/>
      <c r="G121" s="104"/>
    </row>
    <row r="122" spans="1:7" hidden="1" x14ac:dyDescent="0.3">
      <c r="A122" s="104" t="s">
        <v>593</v>
      </c>
      <c r="B122" s="119" t="s">
        <v>582</v>
      </c>
      <c r="C122" s="174"/>
      <c r="D122" s="174"/>
      <c r="E122" s="174"/>
      <c r="F122" s="174"/>
      <c r="G122" s="104"/>
    </row>
    <row r="123" spans="1:7" hidden="1" x14ac:dyDescent="0.3">
      <c r="A123" s="104" t="s">
        <v>594</v>
      </c>
      <c r="B123" s="119" t="s">
        <v>582</v>
      </c>
      <c r="C123" s="174"/>
      <c r="D123" s="174"/>
      <c r="E123" s="174"/>
      <c r="F123" s="174"/>
      <c r="G123" s="104"/>
    </row>
    <row r="124" spans="1:7" hidden="1" x14ac:dyDescent="0.3">
      <c r="A124" s="104" t="s">
        <v>595</v>
      </c>
      <c r="B124" s="119" t="s">
        <v>582</v>
      </c>
      <c r="C124" s="174"/>
      <c r="D124" s="174"/>
      <c r="E124" s="174"/>
      <c r="F124" s="174"/>
      <c r="G124" s="104"/>
    </row>
    <row r="125" spans="1:7" hidden="1" x14ac:dyDescent="0.3">
      <c r="A125" s="104" t="s">
        <v>596</v>
      </c>
      <c r="B125" s="119" t="s">
        <v>582</v>
      </c>
      <c r="C125" s="174"/>
      <c r="D125" s="174"/>
      <c r="E125" s="174"/>
      <c r="F125" s="174"/>
      <c r="G125" s="104"/>
    </row>
    <row r="126" spans="1:7" hidden="1" x14ac:dyDescent="0.3">
      <c r="A126" s="104" t="s">
        <v>597</v>
      </c>
      <c r="B126" s="119" t="s">
        <v>582</v>
      </c>
      <c r="C126" s="174"/>
      <c r="D126" s="174"/>
      <c r="E126" s="174"/>
      <c r="F126" s="174"/>
      <c r="G126" s="104"/>
    </row>
    <row r="127" spans="1:7" hidden="1" x14ac:dyDescent="0.3">
      <c r="A127" s="104" t="s">
        <v>598</v>
      </c>
      <c r="B127" s="119" t="s">
        <v>582</v>
      </c>
      <c r="C127" s="174"/>
      <c r="D127" s="174"/>
      <c r="E127" s="174"/>
      <c r="F127" s="174"/>
      <c r="G127" s="104"/>
    </row>
    <row r="128" spans="1:7" hidden="1" x14ac:dyDescent="0.3">
      <c r="A128" s="104" t="s">
        <v>599</v>
      </c>
      <c r="B128" s="119" t="s">
        <v>582</v>
      </c>
      <c r="C128" s="174"/>
      <c r="D128" s="174"/>
      <c r="E128" s="174"/>
      <c r="F128" s="174"/>
      <c r="G128" s="104"/>
    </row>
    <row r="129" spans="1:7" hidden="1" x14ac:dyDescent="0.3">
      <c r="A129" s="104" t="s">
        <v>600</v>
      </c>
      <c r="B129" s="119" t="s">
        <v>582</v>
      </c>
      <c r="C129" s="174"/>
      <c r="D129" s="174"/>
      <c r="E129" s="174"/>
      <c r="F129" s="174"/>
      <c r="G129" s="104"/>
    </row>
    <row r="130" spans="1:7" hidden="1" x14ac:dyDescent="0.3">
      <c r="A130" s="104" t="s">
        <v>1515</v>
      </c>
      <c r="B130" s="119" t="s">
        <v>582</v>
      </c>
      <c r="C130" s="174"/>
      <c r="D130" s="174"/>
      <c r="E130" s="174"/>
      <c r="F130" s="174"/>
      <c r="G130" s="104"/>
    </row>
    <row r="131" spans="1:7" hidden="1" x14ac:dyDescent="0.3">
      <c r="A131" s="104" t="s">
        <v>1516</v>
      </c>
      <c r="B131" s="119" t="s">
        <v>582</v>
      </c>
      <c r="C131" s="174"/>
      <c r="D131" s="174"/>
      <c r="E131" s="174"/>
      <c r="F131" s="174"/>
      <c r="G131" s="104"/>
    </row>
    <row r="132" spans="1:7" hidden="1" x14ac:dyDescent="0.3">
      <c r="A132" s="104" t="s">
        <v>1517</v>
      </c>
      <c r="B132" s="119" t="s">
        <v>582</v>
      </c>
      <c r="C132" s="174"/>
      <c r="D132" s="174"/>
      <c r="E132" s="174"/>
      <c r="F132" s="174"/>
      <c r="G132" s="104"/>
    </row>
    <row r="133" spans="1:7" hidden="1" x14ac:dyDescent="0.3">
      <c r="A133" s="104" t="s">
        <v>1518</v>
      </c>
      <c r="B133" s="119" t="s">
        <v>582</v>
      </c>
      <c r="C133" s="174"/>
      <c r="D133" s="174"/>
      <c r="E133" s="174"/>
      <c r="F133" s="174"/>
      <c r="G133" s="104"/>
    </row>
    <row r="134" spans="1:7" hidden="1" x14ac:dyDescent="0.3">
      <c r="A134" s="104" t="s">
        <v>1519</v>
      </c>
      <c r="B134" s="119" t="s">
        <v>582</v>
      </c>
      <c r="C134" s="174"/>
      <c r="D134" s="174"/>
      <c r="E134" s="174"/>
      <c r="F134" s="174"/>
      <c r="G134" s="104"/>
    </row>
    <row r="135" spans="1:7" hidden="1" x14ac:dyDescent="0.3">
      <c r="A135" s="104" t="s">
        <v>1520</v>
      </c>
      <c r="B135" s="119" t="s">
        <v>582</v>
      </c>
      <c r="C135" s="174"/>
      <c r="D135" s="174"/>
      <c r="E135" s="174"/>
      <c r="F135" s="174"/>
      <c r="G135" s="104"/>
    </row>
    <row r="136" spans="1:7" hidden="1" x14ac:dyDescent="0.3">
      <c r="A136" s="104" t="s">
        <v>1521</v>
      </c>
      <c r="B136" s="119" t="s">
        <v>582</v>
      </c>
      <c r="C136" s="174"/>
      <c r="D136" s="174"/>
      <c r="E136" s="174"/>
      <c r="F136" s="174"/>
      <c r="G136" s="104"/>
    </row>
    <row r="137" spans="1:7" hidden="1" x14ac:dyDescent="0.3">
      <c r="A137" s="104" t="s">
        <v>1522</v>
      </c>
      <c r="B137" s="119" t="s">
        <v>582</v>
      </c>
      <c r="C137" s="174"/>
      <c r="D137" s="174"/>
      <c r="E137" s="174"/>
      <c r="F137" s="174"/>
      <c r="G137" s="104"/>
    </row>
    <row r="138" spans="1:7" hidden="1" x14ac:dyDescent="0.3">
      <c r="A138" s="104" t="s">
        <v>1523</v>
      </c>
      <c r="B138" s="119" t="s">
        <v>582</v>
      </c>
      <c r="C138" s="174"/>
      <c r="D138" s="174"/>
      <c r="E138" s="174"/>
      <c r="F138" s="174"/>
      <c r="G138" s="104"/>
    </row>
    <row r="139" spans="1:7" hidden="1" x14ac:dyDescent="0.3">
      <c r="A139" s="104" t="s">
        <v>1524</v>
      </c>
      <c r="B139" s="119" t="s">
        <v>582</v>
      </c>
      <c r="C139" s="174"/>
      <c r="D139" s="174"/>
      <c r="E139" s="174"/>
      <c r="F139" s="174"/>
      <c r="G139" s="104"/>
    </row>
    <row r="140" spans="1:7" hidden="1" x14ac:dyDescent="0.3">
      <c r="A140" s="104" t="s">
        <v>1525</v>
      </c>
      <c r="B140" s="119" t="s">
        <v>582</v>
      </c>
      <c r="C140" s="174"/>
      <c r="D140" s="174"/>
      <c r="E140" s="174"/>
      <c r="F140" s="174"/>
      <c r="G140" s="104"/>
    </row>
    <row r="141" spans="1:7" hidden="1" x14ac:dyDescent="0.3">
      <c r="A141" s="104" t="s">
        <v>1526</v>
      </c>
      <c r="B141" s="119" t="s">
        <v>582</v>
      </c>
      <c r="C141" s="174"/>
      <c r="D141" s="174"/>
      <c r="E141" s="174"/>
      <c r="F141" s="174"/>
      <c r="G141" s="104"/>
    </row>
    <row r="142" spans="1:7" hidden="1" x14ac:dyDescent="0.3">
      <c r="A142" s="104" t="s">
        <v>1527</v>
      </c>
      <c r="B142" s="119" t="s">
        <v>582</v>
      </c>
      <c r="C142" s="174"/>
      <c r="D142" s="174"/>
      <c r="E142" s="174"/>
      <c r="F142" s="174"/>
      <c r="G142" s="104"/>
    </row>
    <row r="143" spans="1:7" hidden="1" x14ac:dyDescent="0.3">
      <c r="A143" s="104" t="s">
        <v>1528</v>
      </c>
      <c r="B143" s="119" t="s">
        <v>582</v>
      </c>
      <c r="C143" s="174"/>
      <c r="D143" s="174"/>
      <c r="E143" s="174"/>
      <c r="F143" s="174"/>
      <c r="G143" s="104"/>
    </row>
    <row r="144" spans="1:7" hidden="1" x14ac:dyDescent="0.3">
      <c r="A144" s="104" t="s">
        <v>1529</v>
      </c>
      <c r="B144" s="119" t="s">
        <v>582</v>
      </c>
      <c r="C144" s="174"/>
      <c r="D144" s="174"/>
      <c r="E144" s="174"/>
      <c r="F144" s="174"/>
      <c r="G144" s="104"/>
    </row>
    <row r="145" spans="1:7" hidden="1" x14ac:dyDescent="0.3">
      <c r="A145" s="104" t="s">
        <v>1530</v>
      </c>
      <c r="B145" s="119" t="s">
        <v>582</v>
      </c>
      <c r="C145" s="174"/>
      <c r="D145" s="174"/>
      <c r="E145" s="174"/>
      <c r="F145" s="174"/>
      <c r="G145" s="104"/>
    </row>
    <row r="146" spans="1:7" hidden="1" x14ac:dyDescent="0.3">
      <c r="A146" s="104" t="s">
        <v>1531</v>
      </c>
      <c r="B146" s="119" t="s">
        <v>582</v>
      </c>
      <c r="C146" s="174"/>
      <c r="D146" s="174"/>
      <c r="E146" s="174"/>
      <c r="F146" s="174"/>
      <c r="G146" s="104"/>
    </row>
    <row r="147" spans="1:7" hidden="1" x14ac:dyDescent="0.3">
      <c r="A147" s="104" t="s">
        <v>1532</v>
      </c>
      <c r="B147" s="119" t="s">
        <v>582</v>
      </c>
      <c r="C147" s="174"/>
      <c r="D147" s="174"/>
      <c r="E147" s="174"/>
      <c r="F147" s="174"/>
      <c r="G147" s="104"/>
    </row>
    <row r="148" spans="1:7" hidden="1" x14ac:dyDescent="0.3">
      <c r="A148" s="104" t="s">
        <v>1533</v>
      </c>
      <c r="B148" s="119" t="s">
        <v>582</v>
      </c>
      <c r="C148" s="174"/>
      <c r="D148" s="174"/>
      <c r="E148" s="174"/>
      <c r="F148" s="174"/>
      <c r="G148" s="104"/>
    </row>
    <row r="149" spans="1:7" x14ac:dyDescent="0.3">
      <c r="A149" s="121"/>
      <c r="B149" s="122" t="s">
        <v>601</v>
      </c>
      <c r="C149" s="121" t="s">
        <v>464</v>
      </c>
      <c r="D149" s="121" t="s">
        <v>465</v>
      </c>
      <c r="E149" s="123"/>
      <c r="F149" s="124" t="s">
        <v>430</v>
      </c>
      <c r="G149" s="124"/>
    </row>
    <row r="150" spans="1:7" x14ac:dyDescent="0.3">
      <c r="A150" s="104" t="s">
        <v>602</v>
      </c>
      <c r="B150" s="104" t="s">
        <v>603</v>
      </c>
      <c r="C150" s="176">
        <v>0.83961343966153801</v>
      </c>
      <c r="D150" s="176">
        <v>0</v>
      </c>
      <c r="E150" s="180"/>
      <c r="F150" s="174">
        <f>SUM(C150:D150)</f>
        <v>0.83961343966153801</v>
      </c>
    </row>
    <row r="151" spans="1:7" x14ac:dyDescent="0.3">
      <c r="A151" s="104" t="s">
        <v>604</v>
      </c>
      <c r="B151" s="104" t="s">
        <v>605</v>
      </c>
      <c r="C151" s="176">
        <v>0</v>
      </c>
      <c r="D151" s="176">
        <v>0</v>
      </c>
      <c r="E151" s="180"/>
      <c r="F151" s="174">
        <f t="shared" ref="F151:F152" si="3">SUM(C151:D151)</f>
        <v>0</v>
      </c>
    </row>
    <row r="152" spans="1:7" x14ac:dyDescent="0.3">
      <c r="A152" s="104" t="s">
        <v>606</v>
      </c>
      <c r="B152" s="104" t="s">
        <v>65</v>
      </c>
      <c r="C152" s="176">
        <v>0.16038656033846299</v>
      </c>
      <c r="D152" s="176">
        <v>0</v>
      </c>
      <c r="E152" s="180"/>
      <c r="F152" s="174">
        <f t="shared" si="3"/>
        <v>0.16038656033846299</v>
      </c>
    </row>
    <row r="153" spans="1:7" x14ac:dyDescent="0.3">
      <c r="A153" s="104" t="s">
        <v>607</v>
      </c>
      <c r="C153" s="174"/>
      <c r="D153" s="174"/>
      <c r="E153" s="180"/>
      <c r="F153" s="174"/>
    </row>
    <row r="154" spans="1:7" x14ac:dyDescent="0.3">
      <c r="A154" s="104" t="s">
        <v>608</v>
      </c>
      <c r="C154" s="174"/>
      <c r="D154" s="174"/>
      <c r="E154" s="180"/>
      <c r="F154" s="174"/>
    </row>
    <row r="155" spans="1:7" x14ac:dyDescent="0.3">
      <c r="A155" s="104" t="s">
        <v>609</v>
      </c>
      <c r="C155" s="174"/>
      <c r="D155" s="174"/>
      <c r="E155" s="180"/>
      <c r="F155" s="174"/>
    </row>
    <row r="156" spans="1:7" x14ac:dyDescent="0.3">
      <c r="A156" s="104" t="s">
        <v>610</v>
      </c>
      <c r="C156" s="174"/>
      <c r="D156" s="174"/>
      <c r="E156" s="180"/>
      <c r="F156" s="174"/>
    </row>
    <row r="157" spans="1:7" x14ac:dyDescent="0.3">
      <c r="A157" s="104" t="s">
        <v>611</v>
      </c>
      <c r="C157" s="174"/>
      <c r="D157" s="174"/>
      <c r="E157" s="180"/>
      <c r="F157" s="174"/>
    </row>
    <row r="158" spans="1:7" x14ac:dyDescent="0.3">
      <c r="A158" s="104" t="s">
        <v>612</v>
      </c>
      <c r="C158" s="174"/>
      <c r="D158" s="174"/>
      <c r="E158" s="180"/>
      <c r="F158" s="174"/>
    </row>
    <row r="159" spans="1:7" x14ac:dyDescent="0.3">
      <c r="A159" s="121"/>
      <c r="B159" s="122" t="s">
        <v>613</v>
      </c>
      <c r="C159" s="121" t="s">
        <v>464</v>
      </c>
      <c r="D159" s="121" t="s">
        <v>465</v>
      </c>
      <c r="E159" s="123"/>
      <c r="F159" s="124" t="s">
        <v>430</v>
      </c>
      <c r="G159" s="124"/>
    </row>
    <row r="160" spans="1:7" x14ac:dyDescent="0.3">
      <c r="A160" s="104" t="s">
        <v>614</v>
      </c>
      <c r="B160" s="104" t="s">
        <v>615</v>
      </c>
      <c r="C160" s="176">
        <v>4.7300614897071103E-2</v>
      </c>
      <c r="D160" s="176">
        <v>0</v>
      </c>
      <c r="E160" s="180"/>
      <c r="F160" s="174">
        <f>SUM(C160:D160)</f>
        <v>4.7300614897071103E-2</v>
      </c>
    </row>
    <row r="161" spans="1:7" x14ac:dyDescent="0.3">
      <c r="A161" s="104" t="s">
        <v>616</v>
      </c>
      <c r="B161" s="104" t="s">
        <v>617</v>
      </c>
      <c r="C161" s="176">
        <v>0.95269938510292895</v>
      </c>
      <c r="D161" s="176">
        <v>0</v>
      </c>
      <c r="E161" s="180"/>
      <c r="F161" s="174">
        <f t="shared" ref="F161:F162" si="4">SUM(C161:D161)</f>
        <v>0.95269938510292895</v>
      </c>
    </row>
    <row r="162" spans="1:7" x14ac:dyDescent="0.3">
      <c r="A162" s="104" t="s">
        <v>618</v>
      </c>
      <c r="B162" s="104" t="s">
        <v>65</v>
      </c>
      <c r="C162" s="176">
        <v>0</v>
      </c>
      <c r="D162" s="176">
        <v>0</v>
      </c>
      <c r="E162" s="180"/>
      <c r="F162" s="174">
        <f t="shared" si="4"/>
        <v>0</v>
      </c>
    </row>
    <row r="163" spans="1:7" x14ac:dyDescent="0.3">
      <c r="A163" s="104" t="s">
        <v>619</v>
      </c>
      <c r="E163" s="97"/>
    </row>
    <row r="164" spans="1:7" x14ac:dyDescent="0.3">
      <c r="A164" s="104" t="s">
        <v>620</v>
      </c>
      <c r="E164" s="97"/>
    </row>
    <row r="165" spans="1:7" x14ac:dyDescent="0.3">
      <c r="A165" s="104" t="s">
        <v>621</v>
      </c>
      <c r="E165" s="97"/>
    </row>
    <row r="166" spans="1:7" x14ac:dyDescent="0.3">
      <c r="A166" s="104" t="s">
        <v>622</v>
      </c>
      <c r="E166" s="97"/>
    </row>
    <row r="167" spans="1:7" x14ac:dyDescent="0.3">
      <c r="A167" s="104" t="s">
        <v>623</v>
      </c>
      <c r="E167" s="97"/>
    </row>
    <row r="168" spans="1:7" x14ac:dyDescent="0.3">
      <c r="A168" s="104" t="s">
        <v>624</v>
      </c>
      <c r="E168" s="97"/>
    </row>
    <row r="169" spans="1:7" x14ac:dyDescent="0.3">
      <c r="A169" s="121"/>
      <c r="B169" s="122" t="s">
        <v>625</v>
      </c>
      <c r="C169" s="121" t="s">
        <v>464</v>
      </c>
      <c r="D169" s="121" t="s">
        <v>465</v>
      </c>
      <c r="E169" s="123"/>
      <c r="F169" s="124" t="s">
        <v>430</v>
      </c>
      <c r="G169" s="124"/>
    </row>
    <row r="170" spans="1:7" x14ac:dyDescent="0.3">
      <c r="A170" s="104" t="s">
        <v>626</v>
      </c>
      <c r="B170" s="143" t="s">
        <v>627</v>
      </c>
      <c r="C170" s="176">
        <v>4.1182642922305897E-2</v>
      </c>
      <c r="D170" s="176">
        <v>0</v>
      </c>
      <c r="E170" s="180"/>
      <c r="F170" s="174">
        <f>SUM(C170:D170)</f>
        <v>4.1182642922305897E-2</v>
      </c>
    </row>
    <row r="171" spans="1:7" x14ac:dyDescent="0.3">
      <c r="A171" s="104" t="s">
        <v>628</v>
      </c>
      <c r="B171" s="143" t="s">
        <v>1534</v>
      </c>
      <c r="C171" s="176">
        <v>0.11292847885684899</v>
      </c>
      <c r="D171" s="176">
        <v>0</v>
      </c>
      <c r="E171" s="180"/>
      <c r="F171" s="174">
        <f t="shared" ref="F171:F174" si="5">SUM(C171:D171)</f>
        <v>0.11292847885684899</v>
      </c>
    </row>
    <row r="172" spans="1:7" x14ac:dyDescent="0.3">
      <c r="A172" s="104" t="s">
        <v>629</v>
      </c>
      <c r="B172" s="143" t="s">
        <v>1535</v>
      </c>
      <c r="C172" s="176">
        <v>0.27874181946464699</v>
      </c>
      <c r="D172" s="176">
        <v>0</v>
      </c>
      <c r="E172" s="174"/>
      <c r="F172" s="174">
        <f t="shared" si="5"/>
        <v>0.27874181946464699</v>
      </c>
    </row>
    <row r="173" spans="1:7" x14ac:dyDescent="0.3">
      <c r="A173" s="104" t="s">
        <v>630</v>
      </c>
      <c r="B173" s="143" t="s">
        <v>1536</v>
      </c>
      <c r="C173" s="176">
        <v>0.16798421562830701</v>
      </c>
      <c r="D173" s="176">
        <v>0</v>
      </c>
      <c r="E173" s="174"/>
      <c r="F173" s="174">
        <f t="shared" si="5"/>
        <v>0.16798421562830701</v>
      </c>
    </row>
    <row r="174" spans="1:7" x14ac:dyDescent="0.3">
      <c r="A174" s="104" t="s">
        <v>631</v>
      </c>
      <c r="B174" s="143" t="s">
        <v>1537</v>
      </c>
      <c r="C174" s="176">
        <v>0.39916284312789102</v>
      </c>
      <c r="D174" s="176">
        <v>0</v>
      </c>
      <c r="E174" s="174"/>
      <c r="F174" s="174">
        <f t="shared" si="5"/>
        <v>0.39916284312789102</v>
      </c>
    </row>
    <row r="175" spans="1:7" x14ac:dyDescent="0.3">
      <c r="A175" s="104" t="s">
        <v>632</v>
      </c>
      <c r="B175" s="117"/>
      <c r="C175" s="174"/>
      <c r="D175" s="174"/>
      <c r="E175" s="174"/>
      <c r="F175" s="174"/>
    </row>
    <row r="176" spans="1:7" x14ac:dyDescent="0.3">
      <c r="A176" s="104" t="s">
        <v>633</v>
      </c>
      <c r="B176" s="117"/>
      <c r="C176" s="174"/>
      <c r="D176" s="174"/>
      <c r="E176" s="174"/>
      <c r="F176" s="174"/>
    </row>
    <row r="177" spans="1:7" x14ac:dyDescent="0.3">
      <c r="A177" s="104" t="s">
        <v>634</v>
      </c>
      <c r="B177" s="143"/>
      <c r="C177" s="174"/>
      <c r="D177" s="174"/>
      <c r="E177" s="174"/>
      <c r="F177" s="174"/>
    </row>
    <row r="178" spans="1:7" x14ac:dyDescent="0.3">
      <c r="A178" s="104" t="s">
        <v>635</v>
      </c>
      <c r="B178" s="143"/>
      <c r="C178" s="174"/>
      <c r="D178" s="174"/>
      <c r="E178" s="174"/>
      <c r="F178" s="174"/>
    </row>
    <row r="179" spans="1:7" x14ac:dyDescent="0.3">
      <c r="A179" s="121"/>
      <c r="B179" s="122" t="s">
        <v>636</v>
      </c>
      <c r="C179" s="121" t="s">
        <v>464</v>
      </c>
      <c r="D179" s="121" t="s">
        <v>465</v>
      </c>
      <c r="E179" s="123"/>
      <c r="F179" s="124" t="s">
        <v>430</v>
      </c>
      <c r="G179" s="124"/>
    </row>
    <row r="180" spans="1:7" x14ac:dyDescent="0.3">
      <c r="A180" s="104" t="s">
        <v>637</v>
      </c>
      <c r="B180" s="104" t="s">
        <v>1538</v>
      </c>
      <c r="C180" s="176">
        <v>5.1773260114802396E-4</v>
      </c>
      <c r="D180" s="174">
        <v>0</v>
      </c>
      <c r="E180" s="180"/>
      <c r="F180" s="181">
        <f>SUM(C180:D180)</f>
        <v>5.1773260114802396E-4</v>
      </c>
    </row>
    <row r="181" spans="1:7" x14ac:dyDescent="0.3">
      <c r="A181" s="104" t="s">
        <v>638</v>
      </c>
      <c r="B181" s="182"/>
      <c r="C181" s="174"/>
      <c r="D181" s="174"/>
      <c r="E181" s="180"/>
      <c r="F181" s="174"/>
    </row>
    <row r="182" spans="1:7" x14ac:dyDescent="0.3">
      <c r="A182" s="104" t="s">
        <v>639</v>
      </c>
      <c r="B182" s="182"/>
      <c r="C182" s="174"/>
      <c r="D182" s="174"/>
      <c r="E182" s="180"/>
      <c r="F182" s="174"/>
    </row>
    <row r="183" spans="1:7" x14ac:dyDescent="0.3">
      <c r="A183" s="104" t="s">
        <v>640</v>
      </c>
      <c r="B183" s="182"/>
      <c r="C183" s="174"/>
      <c r="D183" s="174"/>
      <c r="E183" s="180"/>
      <c r="F183" s="174"/>
    </row>
    <row r="184" spans="1:7" x14ac:dyDescent="0.3">
      <c r="A184" s="104" t="s">
        <v>641</v>
      </c>
      <c r="B184" s="182"/>
      <c r="C184" s="174"/>
      <c r="D184" s="174"/>
      <c r="E184" s="180"/>
      <c r="F184" s="174"/>
    </row>
    <row r="185" spans="1:7" ht="18.5" x14ac:dyDescent="0.3">
      <c r="A185" s="183"/>
      <c r="B185" s="184" t="s">
        <v>427</v>
      </c>
      <c r="C185" s="183"/>
      <c r="D185" s="183"/>
      <c r="E185" s="183"/>
      <c r="F185" s="185"/>
      <c r="G185" s="185"/>
    </row>
    <row r="186" spans="1:7" x14ac:dyDescent="0.3">
      <c r="A186" s="121"/>
      <c r="B186" s="122" t="s">
        <v>642</v>
      </c>
      <c r="C186" s="121" t="s">
        <v>643</v>
      </c>
      <c r="D186" s="121" t="s">
        <v>644</v>
      </c>
      <c r="E186" s="123"/>
      <c r="F186" s="121" t="s">
        <v>464</v>
      </c>
      <c r="G186" s="121" t="s">
        <v>645</v>
      </c>
    </row>
    <row r="187" spans="1:7" x14ac:dyDescent="0.3">
      <c r="A187" s="104" t="s">
        <v>646</v>
      </c>
      <c r="B187" s="119" t="s">
        <v>647</v>
      </c>
      <c r="C187" s="125">
        <v>67.079196315402498</v>
      </c>
      <c r="E187" s="115"/>
      <c r="F187" s="142"/>
      <c r="G187" s="142"/>
    </row>
    <row r="188" spans="1:7" x14ac:dyDescent="0.3">
      <c r="A188" s="115"/>
      <c r="B188" s="186"/>
      <c r="C188" s="115"/>
      <c r="D188" s="115"/>
      <c r="E188" s="115"/>
      <c r="F188" s="142"/>
      <c r="G188" s="142"/>
    </row>
    <row r="189" spans="1:7" x14ac:dyDescent="0.3">
      <c r="B189" s="119" t="s">
        <v>648</v>
      </c>
      <c r="C189" s="115"/>
      <c r="D189" s="115"/>
      <c r="E189" s="115"/>
      <c r="F189" s="142"/>
      <c r="G189" s="142"/>
    </row>
    <row r="190" spans="1:7" x14ac:dyDescent="0.3">
      <c r="A190" s="104" t="s">
        <v>649</v>
      </c>
      <c r="B190" s="119" t="s">
        <v>650</v>
      </c>
      <c r="C190" s="125">
        <v>7189.3374883100396</v>
      </c>
      <c r="D190" s="125">
        <v>179381</v>
      </c>
      <c r="E190" s="115"/>
      <c r="F190" s="132">
        <f>IF($C$214=0,"",IF(C190="[for completion]","",IF(C190="","",C190/$C$214)))</f>
        <v>0.47086904576508376</v>
      </c>
      <c r="G190" s="132">
        <f>IF($D$214=0,"",IF(D190="[for completion]","",IF(D190="","",D190/$D$214)))</f>
        <v>0.78808953715704144</v>
      </c>
    </row>
    <row r="191" spans="1:7" x14ac:dyDescent="0.3">
      <c r="A191" s="104" t="s">
        <v>651</v>
      </c>
      <c r="B191" s="119" t="s">
        <v>652</v>
      </c>
      <c r="C191" s="125">
        <v>5314.3219217699798</v>
      </c>
      <c r="D191" s="125">
        <v>38939</v>
      </c>
      <c r="E191" s="115"/>
      <c r="F191" s="132">
        <f t="shared" ref="F191:F213" si="6">IF($C$214=0,"",IF(C191="[for completion]","",IF(C191="","",C191/$C$214)))</f>
        <v>0.34806401789610669</v>
      </c>
      <c r="G191" s="132">
        <f t="shared" ref="G191:G213" si="7">IF($D$214=0,"",IF(D191="[for completion]","",IF(D191="","",D191/$D$214)))</f>
        <v>0.17107396261230587</v>
      </c>
    </row>
    <row r="192" spans="1:7" x14ac:dyDescent="0.3">
      <c r="A192" s="104" t="s">
        <v>653</v>
      </c>
      <c r="B192" s="119" t="s">
        <v>654</v>
      </c>
      <c r="C192" s="125">
        <v>1603.1400356700001</v>
      </c>
      <c r="D192" s="125">
        <v>6707</v>
      </c>
      <c r="E192" s="115"/>
      <c r="F192" s="132">
        <f t="shared" si="6"/>
        <v>0.10499841189138256</v>
      </c>
      <c r="G192" s="132">
        <f t="shared" si="7"/>
        <v>2.9466423566109439E-2</v>
      </c>
    </row>
    <row r="193" spans="1:7" x14ac:dyDescent="0.3">
      <c r="A193" s="104" t="s">
        <v>655</v>
      </c>
      <c r="B193" s="119" t="s">
        <v>656</v>
      </c>
      <c r="C193" s="125">
        <v>538.64611176000005</v>
      </c>
      <c r="D193" s="125">
        <v>1574</v>
      </c>
      <c r="E193" s="115"/>
      <c r="F193" s="132">
        <f t="shared" si="6"/>
        <v>3.527888085124848E-2</v>
      </c>
      <c r="G193" s="132">
        <f t="shared" si="7"/>
        <v>6.9151857302901833E-3</v>
      </c>
    </row>
    <row r="194" spans="1:7" x14ac:dyDescent="0.3">
      <c r="A194" s="104" t="s">
        <v>657</v>
      </c>
      <c r="B194" s="119" t="s">
        <v>658</v>
      </c>
      <c r="C194" s="125">
        <v>622.78571181999996</v>
      </c>
      <c r="D194" s="125">
        <v>1014</v>
      </c>
      <c r="E194" s="115"/>
      <c r="F194" s="132">
        <f t="shared" si="6"/>
        <v>4.0789643596178531E-2</v>
      </c>
      <c r="G194" s="132">
        <f t="shared" si="7"/>
        <v>4.4548909342530148E-3</v>
      </c>
    </row>
    <row r="195" spans="1:7" x14ac:dyDescent="0.3">
      <c r="A195" s="104" t="s">
        <v>659</v>
      </c>
      <c r="B195" s="119" t="s">
        <v>582</v>
      </c>
      <c r="C195" s="187"/>
      <c r="D195" s="187"/>
      <c r="E195" s="115"/>
      <c r="F195" s="132" t="str">
        <f t="shared" si="6"/>
        <v/>
      </c>
      <c r="G195" s="132" t="str">
        <f t="shared" si="7"/>
        <v/>
      </c>
    </row>
    <row r="196" spans="1:7" x14ac:dyDescent="0.3">
      <c r="A196" s="104" t="s">
        <v>660</v>
      </c>
      <c r="B196" s="119" t="s">
        <v>582</v>
      </c>
      <c r="C196" s="187"/>
      <c r="D196" s="187"/>
      <c r="E196" s="115"/>
      <c r="F196" s="132" t="str">
        <f t="shared" si="6"/>
        <v/>
      </c>
      <c r="G196" s="132" t="str">
        <f t="shared" si="7"/>
        <v/>
      </c>
    </row>
    <row r="197" spans="1:7" x14ac:dyDescent="0.3">
      <c r="A197" s="104" t="s">
        <v>661</v>
      </c>
      <c r="B197" s="119" t="s">
        <v>582</v>
      </c>
      <c r="C197" s="187"/>
      <c r="D197" s="187"/>
      <c r="E197" s="115"/>
      <c r="F197" s="132" t="str">
        <f t="shared" si="6"/>
        <v/>
      </c>
      <c r="G197" s="132" t="str">
        <f t="shared" si="7"/>
        <v/>
      </c>
    </row>
    <row r="198" spans="1:7" x14ac:dyDescent="0.3">
      <c r="A198" s="104" t="s">
        <v>662</v>
      </c>
      <c r="B198" s="119" t="s">
        <v>582</v>
      </c>
      <c r="C198" s="187"/>
      <c r="D198" s="187"/>
      <c r="E198" s="115"/>
      <c r="F198" s="132" t="str">
        <f t="shared" si="6"/>
        <v/>
      </c>
      <c r="G198" s="132" t="str">
        <f t="shared" si="7"/>
        <v/>
      </c>
    </row>
    <row r="199" spans="1:7" x14ac:dyDescent="0.3">
      <c r="A199" s="104" t="s">
        <v>663</v>
      </c>
      <c r="B199" s="119" t="s">
        <v>582</v>
      </c>
      <c r="C199" s="187"/>
      <c r="D199" s="187"/>
      <c r="E199" s="119"/>
      <c r="F199" s="132" t="str">
        <f t="shared" si="6"/>
        <v/>
      </c>
      <c r="G199" s="132" t="str">
        <f t="shared" si="7"/>
        <v/>
      </c>
    </row>
    <row r="200" spans="1:7" x14ac:dyDescent="0.3">
      <c r="A200" s="104" t="s">
        <v>664</v>
      </c>
      <c r="B200" s="119" t="s">
        <v>582</v>
      </c>
      <c r="C200" s="187"/>
      <c r="D200" s="187"/>
      <c r="E200" s="119"/>
      <c r="F200" s="132" t="str">
        <f t="shared" si="6"/>
        <v/>
      </c>
      <c r="G200" s="132" t="str">
        <f t="shared" si="7"/>
        <v/>
      </c>
    </row>
    <row r="201" spans="1:7" x14ac:dyDescent="0.3">
      <c r="A201" s="104" t="s">
        <v>665</v>
      </c>
      <c r="B201" s="119" t="s">
        <v>582</v>
      </c>
      <c r="C201" s="187"/>
      <c r="D201" s="187"/>
      <c r="E201" s="119"/>
      <c r="F201" s="132" t="str">
        <f t="shared" si="6"/>
        <v/>
      </c>
      <c r="G201" s="132" t="str">
        <f t="shared" si="7"/>
        <v/>
      </c>
    </row>
    <row r="202" spans="1:7" x14ac:dyDescent="0.3">
      <c r="A202" s="104" t="s">
        <v>666</v>
      </c>
      <c r="B202" s="119" t="s">
        <v>582</v>
      </c>
      <c r="C202" s="187"/>
      <c r="D202" s="187"/>
      <c r="E202" s="119"/>
      <c r="F202" s="132" t="str">
        <f t="shared" si="6"/>
        <v/>
      </c>
      <c r="G202" s="132" t="str">
        <f t="shared" si="7"/>
        <v/>
      </c>
    </row>
    <row r="203" spans="1:7" x14ac:dyDescent="0.3">
      <c r="A203" s="104" t="s">
        <v>667</v>
      </c>
      <c r="B203" s="119" t="s">
        <v>582</v>
      </c>
      <c r="C203" s="187"/>
      <c r="D203" s="187"/>
      <c r="E203" s="119"/>
      <c r="F203" s="132" t="str">
        <f t="shared" si="6"/>
        <v/>
      </c>
      <c r="G203" s="132" t="str">
        <f t="shared" si="7"/>
        <v/>
      </c>
    </row>
    <row r="204" spans="1:7" x14ac:dyDescent="0.3">
      <c r="A204" s="104" t="s">
        <v>668</v>
      </c>
      <c r="B204" s="119" t="s">
        <v>582</v>
      </c>
      <c r="C204" s="187"/>
      <c r="D204" s="187"/>
      <c r="E204" s="119"/>
      <c r="F204" s="132" t="str">
        <f t="shared" si="6"/>
        <v/>
      </c>
      <c r="G204" s="132" t="str">
        <f t="shared" si="7"/>
        <v/>
      </c>
    </row>
    <row r="205" spans="1:7" x14ac:dyDescent="0.3">
      <c r="A205" s="104" t="s">
        <v>669</v>
      </c>
      <c r="B205" s="119" t="s">
        <v>582</v>
      </c>
      <c r="C205" s="187"/>
      <c r="D205" s="187"/>
      <c r="F205" s="132" t="str">
        <f t="shared" si="6"/>
        <v/>
      </c>
      <c r="G205" s="132" t="str">
        <f t="shared" si="7"/>
        <v/>
      </c>
    </row>
    <row r="206" spans="1:7" x14ac:dyDescent="0.3">
      <c r="A206" s="104" t="s">
        <v>670</v>
      </c>
      <c r="B206" s="119" t="s">
        <v>582</v>
      </c>
      <c r="C206" s="187"/>
      <c r="D206" s="187"/>
      <c r="E206" s="188"/>
      <c r="F206" s="132" t="str">
        <f t="shared" si="6"/>
        <v/>
      </c>
      <c r="G206" s="132" t="str">
        <f t="shared" si="7"/>
        <v/>
      </c>
    </row>
    <row r="207" spans="1:7" x14ac:dyDescent="0.3">
      <c r="A207" s="104" t="s">
        <v>671</v>
      </c>
      <c r="B207" s="119" t="s">
        <v>582</v>
      </c>
      <c r="C207" s="187"/>
      <c r="D207" s="187"/>
      <c r="E207" s="188"/>
      <c r="F207" s="132" t="str">
        <f t="shared" si="6"/>
        <v/>
      </c>
      <c r="G207" s="132" t="str">
        <f t="shared" si="7"/>
        <v/>
      </c>
    </row>
    <row r="208" spans="1:7" x14ac:dyDescent="0.3">
      <c r="A208" s="104" t="s">
        <v>672</v>
      </c>
      <c r="B208" s="119" t="s">
        <v>582</v>
      </c>
      <c r="C208" s="187"/>
      <c r="D208" s="187"/>
      <c r="E208" s="188"/>
      <c r="F208" s="132" t="str">
        <f t="shared" si="6"/>
        <v/>
      </c>
      <c r="G208" s="132" t="str">
        <f t="shared" si="7"/>
        <v/>
      </c>
    </row>
    <row r="209" spans="1:7" x14ac:dyDescent="0.3">
      <c r="A209" s="104" t="s">
        <v>673</v>
      </c>
      <c r="B209" s="119" t="s">
        <v>582</v>
      </c>
      <c r="C209" s="187"/>
      <c r="D209" s="187"/>
      <c r="E209" s="188"/>
      <c r="F209" s="132" t="str">
        <f t="shared" si="6"/>
        <v/>
      </c>
      <c r="G209" s="132" t="str">
        <f t="shared" si="7"/>
        <v/>
      </c>
    </row>
    <row r="210" spans="1:7" x14ac:dyDescent="0.3">
      <c r="A210" s="104" t="s">
        <v>674</v>
      </c>
      <c r="B210" s="119" t="s">
        <v>582</v>
      </c>
      <c r="C210" s="187"/>
      <c r="D210" s="187"/>
      <c r="E210" s="188"/>
      <c r="F210" s="132" t="str">
        <f t="shared" si="6"/>
        <v/>
      </c>
      <c r="G210" s="132" t="str">
        <f t="shared" si="7"/>
        <v/>
      </c>
    </row>
    <row r="211" spans="1:7" x14ac:dyDescent="0.3">
      <c r="A211" s="104" t="s">
        <v>675</v>
      </c>
      <c r="B211" s="119" t="s">
        <v>582</v>
      </c>
      <c r="C211" s="187"/>
      <c r="D211" s="187"/>
      <c r="E211" s="188"/>
      <c r="F211" s="132" t="str">
        <f t="shared" si="6"/>
        <v/>
      </c>
      <c r="G211" s="132" t="str">
        <f t="shared" si="7"/>
        <v/>
      </c>
    </row>
    <row r="212" spans="1:7" x14ac:dyDescent="0.3">
      <c r="A212" s="104" t="s">
        <v>676</v>
      </c>
      <c r="B212" s="119" t="s">
        <v>582</v>
      </c>
      <c r="C212" s="187"/>
      <c r="D212" s="187"/>
      <c r="E212" s="188"/>
      <c r="F212" s="132" t="str">
        <f t="shared" si="6"/>
        <v/>
      </c>
      <c r="G212" s="132" t="str">
        <f t="shared" si="7"/>
        <v/>
      </c>
    </row>
    <row r="213" spans="1:7" x14ac:dyDescent="0.3">
      <c r="A213" s="104" t="s">
        <v>677</v>
      </c>
      <c r="B213" s="119" t="s">
        <v>582</v>
      </c>
      <c r="C213" s="187"/>
      <c r="D213" s="187"/>
      <c r="E213" s="188"/>
      <c r="F213" s="132" t="str">
        <f t="shared" si="6"/>
        <v/>
      </c>
      <c r="G213" s="132" t="str">
        <f t="shared" si="7"/>
        <v/>
      </c>
    </row>
    <row r="214" spans="1:7" x14ac:dyDescent="0.3">
      <c r="A214" s="104" t="s">
        <v>678</v>
      </c>
      <c r="B214" s="134" t="s">
        <v>67</v>
      </c>
      <c r="C214" s="135">
        <f>SUM(C190:C213)</f>
        <v>15268.231269330019</v>
      </c>
      <c r="D214" s="131">
        <f>SUM(D190:D213)</f>
        <v>227615</v>
      </c>
      <c r="E214" s="188"/>
      <c r="F214" s="189">
        <f>SUM(F190:F213)</f>
        <v>1</v>
      </c>
      <c r="G214" s="189">
        <f>SUM(G190:G213)</f>
        <v>0.99999999999999989</v>
      </c>
    </row>
    <row r="215" spans="1:7" x14ac:dyDescent="0.3">
      <c r="A215" s="121"/>
      <c r="B215" s="128" t="s">
        <v>679</v>
      </c>
      <c r="C215" s="121" t="s">
        <v>643</v>
      </c>
      <c r="D215" s="121" t="s">
        <v>644</v>
      </c>
      <c r="E215" s="123"/>
      <c r="F215" s="121" t="s">
        <v>464</v>
      </c>
      <c r="G215" s="121" t="s">
        <v>645</v>
      </c>
    </row>
    <row r="216" spans="1:7" x14ac:dyDescent="0.3">
      <c r="A216" s="104" t="s">
        <v>680</v>
      </c>
      <c r="B216" s="104" t="s">
        <v>681</v>
      </c>
      <c r="C216" s="174">
        <v>0.59543284481895398</v>
      </c>
      <c r="F216" s="129"/>
      <c r="G216" s="129"/>
    </row>
    <row r="217" spans="1:7" x14ac:dyDescent="0.3">
      <c r="F217" s="129"/>
      <c r="G217" s="129"/>
    </row>
    <row r="218" spans="1:7" x14ac:dyDescent="0.3">
      <c r="B218" s="119" t="s">
        <v>682</v>
      </c>
      <c r="F218" s="129"/>
      <c r="G218" s="129"/>
    </row>
    <row r="219" spans="1:7" x14ac:dyDescent="0.3">
      <c r="A219" s="104" t="s">
        <v>683</v>
      </c>
      <c r="B219" s="104" t="s">
        <v>684</v>
      </c>
      <c r="C219" s="125">
        <v>4237.20871678</v>
      </c>
      <c r="D219" s="125">
        <v>96521</v>
      </c>
      <c r="F219" s="132">
        <f t="shared" ref="F219:F233" si="8">IF($C$227=0,"",IF(C219="[for completion]","",C219/$C$227))</f>
        <v>0.27751798109657061</v>
      </c>
      <c r="G219" s="132">
        <f t="shared" ref="G219:G233" si="9">IF($D$227=0,"",IF(D219="[for completion]","",D219/$D$227))</f>
        <v>0.42405377501482766</v>
      </c>
    </row>
    <row r="220" spans="1:7" x14ac:dyDescent="0.3">
      <c r="A220" s="104" t="s">
        <v>685</v>
      </c>
      <c r="B220" s="104" t="s">
        <v>686</v>
      </c>
      <c r="C220" s="125">
        <v>1627.32408644</v>
      </c>
      <c r="D220" s="125">
        <v>25859</v>
      </c>
      <c r="F220" s="132">
        <f t="shared" si="8"/>
        <v>0.10658235768990987</v>
      </c>
      <c r="G220" s="132">
        <f t="shared" si="9"/>
        <v>0.11360850559058058</v>
      </c>
    </row>
    <row r="221" spans="1:7" x14ac:dyDescent="0.3">
      <c r="A221" s="104" t="s">
        <v>687</v>
      </c>
      <c r="B221" s="104" t="s">
        <v>688</v>
      </c>
      <c r="C221" s="125">
        <v>1845.09202332001</v>
      </c>
      <c r="D221" s="125">
        <v>26113</v>
      </c>
      <c r="F221" s="132">
        <f t="shared" si="8"/>
        <v>0.1208451713085017</v>
      </c>
      <c r="G221" s="132">
        <f t="shared" si="9"/>
        <v>0.11472442501592602</v>
      </c>
    </row>
    <row r="222" spans="1:7" x14ac:dyDescent="0.3">
      <c r="A222" s="104" t="s">
        <v>689</v>
      </c>
      <c r="B222" s="104" t="s">
        <v>690</v>
      </c>
      <c r="C222" s="125">
        <v>2012.9068286900099</v>
      </c>
      <c r="D222" s="125">
        <v>25300</v>
      </c>
      <c r="F222" s="132">
        <f t="shared" si="8"/>
        <v>0.13183628104542958</v>
      </c>
      <c r="G222" s="132">
        <f t="shared" si="9"/>
        <v>0.11115260417810777</v>
      </c>
    </row>
    <row r="223" spans="1:7" x14ac:dyDescent="0.3">
      <c r="A223" s="104" t="s">
        <v>691</v>
      </c>
      <c r="B223" s="104" t="s">
        <v>692</v>
      </c>
      <c r="C223" s="125">
        <v>2215.2607449400102</v>
      </c>
      <c r="D223" s="125">
        <v>24440</v>
      </c>
      <c r="F223" s="132">
        <f t="shared" si="8"/>
        <v>0.14508954612116087</v>
      </c>
      <c r="G223" s="132">
        <f t="shared" si="9"/>
        <v>0.10737429431276498</v>
      </c>
    </row>
    <row r="224" spans="1:7" x14ac:dyDescent="0.3">
      <c r="A224" s="104" t="s">
        <v>693</v>
      </c>
      <c r="B224" s="104" t="s">
        <v>694</v>
      </c>
      <c r="C224" s="125">
        <v>2053.2924490400001</v>
      </c>
      <c r="D224" s="125">
        <v>18874</v>
      </c>
      <c r="F224" s="132">
        <f t="shared" si="8"/>
        <v>0.1344813562763186</v>
      </c>
      <c r="G224" s="132">
        <f t="shared" si="9"/>
        <v>8.2920721393581268E-2</v>
      </c>
    </row>
    <row r="225" spans="1:7" x14ac:dyDescent="0.3">
      <c r="A225" s="104" t="s">
        <v>695</v>
      </c>
      <c r="B225" s="104" t="s">
        <v>696</v>
      </c>
      <c r="C225" s="125">
        <v>805.01677148000101</v>
      </c>
      <c r="D225" s="125">
        <v>6211</v>
      </c>
      <c r="F225" s="132">
        <f t="shared" si="8"/>
        <v>5.2724952699470411E-2</v>
      </c>
      <c r="G225" s="132">
        <f t="shared" si="9"/>
        <v>2.7287305318190805E-2</v>
      </c>
    </row>
    <row r="226" spans="1:7" x14ac:dyDescent="0.3">
      <c r="A226" s="104" t="s">
        <v>697</v>
      </c>
      <c r="B226" s="104" t="s">
        <v>698</v>
      </c>
      <c r="C226" s="125">
        <v>472.12964864000003</v>
      </c>
      <c r="D226" s="125">
        <v>4297</v>
      </c>
      <c r="F226" s="132">
        <f t="shared" si="8"/>
        <v>3.0922353762638351E-2</v>
      </c>
      <c r="G226" s="132">
        <f t="shared" si="9"/>
        <v>1.8878369176020912E-2</v>
      </c>
    </row>
    <row r="227" spans="1:7" x14ac:dyDescent="0.3">
      <c r="A227" s="104" t="s">
        <v>699</v>
      </c>
      <c r="B227" s="134" t="s">
        <v>67</v>
      </c>
      <c r="C227" s="125">
        <f>SUM(C219:C226)</f>
        <v>15268.231269330032</v>
      </c>
      <c r="D227" s="187">
        <f>SUM(D219:D226)</f>
        <v>227615</v>
      </c>
      <c r="F227" s="174">
        <f>SUM(F219:F226)</f>
        <v>1</v>
      </c>
      <c r="G227" s="174">
        <f>SUM(G219:G226)</f>
        <v>1</v>
      </c>
    </row>
    <row r="228" spans="1:7" x14ac:dyDescent="0.3">
      <c r="A228" s="104" t="s">
        <v>700</v>
      </c>
      <c r="B228" s="137" t="s">
        <v>701</v>
      </c>
      <c r="C228" s="125"/>
      <c r="D228" s="187"/>
      <c r="F228" s="132">
        <f t="shared" si="8"/>
        <v>0</v>
      </c>
      <c r="G228" s="132">
        <f t="shared" si="9"/>
        <v>0</v>
      </c>
    </row>
    <row r="229" spans="1:7" x14ac:dyDescent="0.3">
      <c r="A229" s="104" t="s">
        <v>702</v>
      </c>
      <c r="B229" s="137" t="s">
        <v>703</v>
      </c>
      <c r="C229" s="125"/>
      <c r="D229" s="187"/>
      <c r="F229" s="132">
        <f t="shared" si="8"/>
        <v>0</v>
      </c>
      <c r="G229" s="132">
        <f t="shared" si="9"/>
        <v>0</v>
      </c>
    </row>
    <row r="230" spans="1:7" x14ac:dyDescent="0.3">
      <c r="A230" s="104" t="s">
        <v>704</v>
      </c>
      <c r="B230" s="137" t="s">
        <v>705</v>
      </c>
      <c r="C230" s="125"/>
      <c r="D230" s="187"/>
      <c r="F230" s="132">
        <f t="shared" si="8"/>
        <v>0</v>
      </c>
      <c r="G230" s="132">
        <f t="shared" si="9"/>
        <v>0</v>
      </c>
    </row>
    <row r="231" spans="1:7" x14ac:dyDescent="0.3">
      <c r="A231" s="104" t="s">
        <v>706</v>
      </c>
      <c r="B231" s="137" t="s">
        <v>707</v>
      </c>
      <c r="C231" s="125"/>
      <c r="D231" s="187"/>
      <c r="F231" s="132">
        <f t="shared" si="8"/>
        <v>0</v>
      </c>
      <c r="G231" s="132">
        <f t="shared" si="9"/>
        <v>0</v>
      </c>
    </row>
    <row r="232" spans="1:7" x14ac:dyDescent="0.3">
      <c r="A232" s="104" t="s">
        <v>708</v>
      </c>
      <c r="B232" s="137" t="s">
        <v>709</v>
      </c>
      <c r="C232" s="125"/>
      <c r="D232" s="187"/>
      <c r="F232" s="132">
        <f t="shared" si="8"/>
        <v>0</v>
      </c>
      <c r="G232" s="132">
        <f t="shared" si="9"/>
        <v>0</v>
      </c>
    </row>
    <row r="233" spans="1:7" x14ac:dyDescent="0.3">
      <c r="A233" s="104" t="s">
        <v>710</v>
      </c>
      <c r="B233" s="137" t="s">
        <v>711</v>
      </c>
      <c r="C233" s="125"/>
      <c r="D233" s="187"/>
      <c r="F233" s="132">
        <f t="shared" si="8"/>
        <v>0</v>
      </c>
      <c r="G233" s="132">
        <f t="shared" si="9"/>
        <v>0</v>
      </c>
    </row>
    <row r="234" spans="1:7" x14ac:dyDescent="0.3">
      <c r="A234" s="104" t="s">
        <v>712</v>
      </c>
      <c r="B234" s="137"/>
      <c r="F234" s="132"/>
      <c r="G234" s="132"/>
    </row>
    <row r="235" spans="1:7" x14ac:dyDescent="0.3">
      <c r="A235" s="104" t="s">
        <v>713</v>
      </c>
      <c r="B235" s="137"/>
      <c r="F235" s="132"/>
      <c r="G235" s="132"/>
    </row>
    <row r="236" spans="1:7" x14ac:dyDescent="0.3">
      <c r="A236" s="104" t="s">
        <v>714</v>
      </c>
      <c r="B236" s="137"/>
      <c r="F236" s="132"/>
      <c r="G236" s="132"/>
    </row>
    <row r="237" spans="1:7" x14ac:dyDescent="0.3">
      <c r="A237" s="121"/>
      <c r="B237" s="128" t="s">
        <v>715</v>
      </c>
      <c r="C237" s="121" t="s">
        <v>643</v>
      </c>
      <c r="D237" s="121" t="s">
        <v>644</v>
      </c>
      <c r="E237" s="123"/>
      <c r="F237" s="121" t="s">
        <v>464</v>
      </c>
      <c r="G237" s="121" t="s">
        <v>645</v>
      </c>
    </row>
    <row r="238" spans="1:7" x14ac:dyDescent="0.3">
      <c r="A238" s="104" t="s">
        <v>716</v>
      </c>
      <c r="B238" s="104" t="s">
        <v>681</v>
      </c>
      <c r="C238" s="174">
        <v>0.54098866109461496</v>
      </c>
      <c r="F238" s="129"/>
      <c r="G238" s="129"/>
    </row>
    <row r="239" spans="1:7" x14ac:dyDescent="0.3">
      <c r="F239" s="129"/>
      <c r="G239" s="129"/>
    </row>
    <row r="240" spans="1:7" x14ac:dyDescent="0.3">
      <c r="B240" s="119" t="s">
        <v>682</v>
      </c>
      <c r="F240" s="129"/>
      <c r="G240" s="129"/>
    </row>
    <row r="241" spans="1:7" x14ac:dyDescent="0.3">
      <c r="A241" s="104" t="s">
        <v>717</v>
      </c>
      <c r="B241" s="104" t="s">
        <v>684</v>
      </c>
      <c r="C241" s="125">
        <v>5104.2780999000097</v>
      </c>
      <c r="D241" s="125">
        <v>112791</v>
      </c>
      <c r="F241" s="132">
        <f>IF($C$249=0,"",IF(C241="[Mark as ND1 if not relevant]","",C241/$C$249))</f>
        <v>0.33430709882900422</v>
      </c>
      <c r="G241" s="132">
        <f>IF($D$249=0,"",IF(D241="[Mark as ND1 if not relevant]","",D241/$D$249))</f>
        <v>0.49553412560683613</v>
      </c>
    </row>
    <row r="242" spans="1:7" x14ac:dyDescent="0.3">
      <c r="A242" s="104" t="s">
        <v>718</v>
      </c>
      <c r="B242" s="104" t="s">
        <v>686</v>
      </c>
      <c r="C242" s="125">
        <v>1726.0470387200101</v>
      </c>
      <c r="D242" s="125">
        <v>25003</v>
      </c>
      <c r="F242" s="132">
        <f t="shared" ref="F242:F248" si="10">IF($C$249=0,"",IF(C242="[Mark as ND1 if not relevant]","",C242/$C$249))</f>
        <v>0.11304826395885134</v>
      </c>
      <c r="G242" s="132">
        <f t="shared" ref="G242:G248" si="11">IF($D$249=0,"",IF(D242="[Mark as ND1 if not relevant]","",D242/$D$249))</f>
        <v>0.1098477692594952</v>
      </c>
    </row>
    <row r="243" spans="1:7" x14ac:dyDescent="0.3">
      <c r="A243" s="104" t="s">
        <v>719</v>
      </c>
      <c r="B243" s="104" t="s">
        <v>688</v>
      </c>
      <c r="C243" s="125">
        <v>1852.1227016600001</v>
      </c>
      <c r="D243" s="125">
        <v>23915</v>
      </c>
      <c r="F243" s="132">
        <f t="shared" si="10"/>
        <v>0.12130564889860161</v>
      </c>
      <c r="G243" s="132">
        <f t="shared" si="11"/>
        <v>0.10506776794148014</v>
      </c>
    </row>
    <row r="244" spans="1:7" x14ac:dyDescent="0.3">
      <c r="A244" s="104" t="s">
        <v>720</v>
      </c>
      <c r="B244" s="104" t="s">
        <v>690</v>
      </c>
      <c r="C244" s="125">
        <v>1905.3857860000101</v>
      </c>
      <c r="D244" s="125">
        <v>22033</v>
      </c>
      <c r="F244" s="132">
        <f t="shared" si="10"/>
        <v>0.12479413970021802</v>
      </c>
      <c r="G244" s="132">
        <f t="shared" si="11"/>
        <v>9.6799420073369502E-2</v>
      </c>
    </row>
    <row r="245" spans="1:7" x14ac:dyDescent="0.3">
      <c r="A245" s="104" t="s">
        <v>721</v>
      </c>
      <c r="B245" s="104" t="s">
        <v>692</v>
      </c>
      <c r="C245" s="125">
        <v>1860.7182018400099</v>
      </c>
      <c r="D245" s="125">
        <v>19249</v>
      </c>
      <c r="F245" s="132">
        <f t="shared" si="10"/>
        <v>0.12186861523231676</v>
      </c>
      <c r="G245" s="132">
        <f t="shared" si="11"/>
        <v>8.4568240230213296E-2</v>
      </c>
    </row>
    <row r="246" spans="1:7" x14ac:dyDescent="0.3">
      <c r="A246" s="104" t="s">
        <v>722</v>
      </c>
      <c r="B246" s="104" t="s">
        <v>694</v>
      </c>
      <c r="C246" s="125">
        <v>1631.56319381</v>
      </c>
      <c r="D246" s="125">
        <v>13900</v>
      </c>
      <c r="F246" s="132">
        <f t="shared" si="10"/>
        <v>0.1068600000241935</v>
      </c>
      <c r="G246" s="132">
        <f t="shared" si="11"/>
        <v>6.1068031544493993E-2</v>
      </c>
    </row>
    <row r="247" spans="1:7" x14ac:dyDescent="0.3">
      <c r="A247" s="104" t="s">
        <v>723</v>
      </c>
      <c r="B247" s="104" t="s">
        <v>696</v>
      </c>
      <c r="C247" s="125">
        <v>716.27504266000005</v>
      </c>
      <c r="D247" s="125">
        <v>5204</v>
      </c>
      <c r="F247" s="132">
        <f t="shared" si="10"/>
        <v>4.6912771363295559E-2</v>
      </c>
      <c r="G247" s="132">
        <f t="shared" si="11"/>
        <v>2.2863168068888256E-2</v>
      </c>
    </row>
    <row r="248" spans="1:7" x14ac:dyDescent="0.3">
      <c r="A248" s="104" t="s">
        <v>724</v>
      </c>
      <c r="B248" s="104" t="s">
        <v>698</v>
      </c>
      <c r="C248" s="125">
        <v>471.84120474000099</v>
      </c>
      <c r="D248" s="125">
        <v>5520</v>
      </c>
      <c r="F248" s="132">
        <f t="shared" si="10"/>
        <v>3.0903461993519114E-2</v>
      </c>
      <c r="G248" s="132">
        <f t="shared" si="11"/>
        <v>2.4251477275223515E-2</v>
      </c>
    </row>
    <row r="249" spans="1:7" x14ac:dyDescent="0.3">
      <c r="A249" s="104" t="s">
        <v>725</v>
      </c>
      <c r="B249" s="134" t="s">
        <v>67</v>
      </c>
      <c r="C249" s="125">
        <f>SUM(C241:C248)</f>
        <v>15268.231269330039</v>
      </c>
      <c r="D249" s="187">
        <f>SUM(D241:D248)</f>
        <v>227615</v>
      </c>
      <c r="F249" s="174">
        <f>SUM(F241:F248)</f>
        <v>1</v>
      </c>
      <c r="G249" s="174">
        <f>SUM(G241:G248)</f>
        <v>0.99999999999999989</v>
      </c>
    </row>
    <row r="250" spans="1:7" x14ac:dyDescent="0.3">
      <c r="A250" s="104" t="s">
        <v>726</v>
      </c>
      <c r="B250" s="137" t="s">
        <v>701</v>
      </c>
      <c r="C250" s="125"/>
      <c r="D250" s="187"/>
      <c r="F250" s="132">
        <f t="shared" ref="F250:F255" si="12">IF($C$249=0,"",IF(C250="[for completion]","",C250/$C$249))</f>
        <v>0</v>
      </c>
      <c r="G250" s="132">
        <f t="shared" ref="G250:G255" si="13">IF($D$249=0,"",IF(D250="[for completion]","",D250/$D$249))</f>
        <v>0</v>
      </c>
    </row>
    <row r="251" spans="1:7" x14ac:dyDescent="0.3">
      <c r="A251" s="104" t="s">
        <v>727</v>
      </c>
      <c r="B251" s="137" t="s">
        <v>703</v>
      </c>
      <c r="C251" s="125"/>
      <c r="D251" s="187"/>
      <c r="F251" s="132">
        <f t="shared" si="12"/>
        <v>0</v>
      </c>
      <c r="G251" s="132">
        <f t="shared" si="13"/>
        <v>0</v>
      </c>
    </row>
    <row r="252" spans="1:7" x14ac:dyDescent="0.3">
      <c r="A252" s="104" t="s">
        <v>728</v>
      </c>
      <c r="B252" s="137" t="s">
        <v>705</v>
      </c>
      <c r="C252" s="125"/>
      <c r="D252" s="187"/>
      <c r="F252" s="132">
        <f t="shared" si="12"/>
        <v>0</v>
      </c>
      <c r="G252" s="132">
        <f t="shared" si="13"/>
        <v>0</v>
      </c>
    </row>
    <row r="253" spans="1:7" x14ac:dyDescent="0.3">
      <c r="A253" s="104" t="s">
        <v>729</v>
      </c>
      <c r="B253" s="137" t="s">
        <v>707</v>
      </c>
      <c r="C253" s="125"/>
      <c r="D253" s="187"/>
      <c r="F253" s="132">
        <f t="shared" si="12"/>
        <v>0</v>
      </c>
      <c r="G253" s="132">
        <f t="shared" si="13"/>
        <v>0</v>
      </c>
    </row>
    <row r="254" spans="1:7" x14ac:dyDescent="0.3">
      <c r="A254" s="104" t="s">
        <v>730</v>
      </c>
      <c r="B254" s="137" t="s">
        <v>709</v>
      </c>
      <c r="C254" s="125"/>
      <c r="D254" s="187"/>
      <c r="F254" s="132">
        <f t="shared" si="12"/>
        <v>0</v>
      </c>
      <c r="G254" s="132">
        <f t="shared" si="13"/>
        <v>0</v>
      </c>
    </row>
    <row r="255" spans="1:7" x14ac:dyDescent="0.3">
      <c r="A255" s="104" t="s">
        <v>731</v>
      </c>
      <c r="B255" s="137" t="s">
        <v>711</v>
      </c>
      <c r="C255" s="125"/>
      <c r="D255" s="187"/>
      <c r="F255" s="132">
        <f t="shared" si="12"/>
        <v>0</v>
      </c>
      <c r="G255" s="132">
        <f t="shared" si="13"/>
        <v>0</v>
      </c>
    </row>
    <row r="256" spans="1:7" x14ac:dyDescent="0.3">
      <c r="A256" s="104" t="s">
        <v>732</v>
      </c>
      <c r="B256" s="137"/>
      <c r="F256" s="133"/>
      <c r="G256" s="133"/>
    </row>
    <row r="257" spans="1:7" x14ac:dyDescent="0.3">
      <c r="A257" s="104" t="s">
        <v>733</v>
      </c>
      <c r="B257" s="137"/>
      <c r="F257" s="133"/>
      <c r="G257" s="133"/>
    </row>
    <row r="258" spans="1:7" x14ac:dyDescent="0.3">
      <c r="A258" s="104" t="s">
        <v>734</v>
      </c>
      <c r="B258" s="137"/>
      <c r="F258" s="133"/>
      <c r="G258" s="133"/>
    </row>
    <row r="259" spans="1:7" x14ac:dyDescent="0.3">
      <c r="A259" s="121"/>
      <c r="B259" s="128" t="s">
        <v>735</v>
      </c>
      <c r="C259" s="121" t="s">
        <v>464</v>
      </c>
      <c r="D259" s="121"/>
      <c r="E259" s="123"/>
      <c r="F259" s="121"/>
      <c r="G259" s="121"/>
    </row>
    <row r="260" spans="1:7" x14ac:dyDescent="0.3">
      <c r="A260" s="104" t="s">
        <v>736</v>
      </c>
      <c r="B260" s="104" t="s">
        <v>1539</v>
      </c>
      <c r="C260" s="174">
        <v>0</v>
      </c>
      <c r="E260" s="188"/>
      <c r="F260" s="188"/>
      <c r="G260" s="188"/>
    </row>
    <row r="261" spans="1:7" x14ac:dyDescent="0.3">
      <c r="A261" s="104" t="s">
        <v>738</v>
      </c>
      <c r="B261" s="104" t="s">
        <v>739</v>
      </c>
      <c r="C261" s="174">
        <v>0</v>
      </c>
      <c r="E261" s="188"/>
      <c r="F261" s="188"/>
    </row>
    <row r="262" spans="1:7" x14ac:dyDescent="0.3">
      <c r="A262" s="104" t="s">
        <v>740</v>
      </c>
      <c r="B262" s="104" t="s">
        <v>741</v>
      </c>
      <c r="C262" s="174">
        <v>0</v>
      </c>
      <c r="E262" s="188"/>
      <c r="F262" s="188"/>
    </row>
    <row r="263" spans="1:7" x14ac:dyDescent="0.3">
      <c r="A263" s="104" t="s">
        <v>742</v>
      </c>
      <c r="B263" s="104" t="s">
        <v>743</v>
      </c>
      <c r="C263" s="174">
        <v>0</v>
      </c>
      <c r="E263" s="188"/>
      <c r="F263" s="188"/>
    </row>
    <row r="264" spans="1:7" x14ac:dyDescent="0.3">
      <c r="A264" s="104" t="s">
        <v>744</v>
      </c>
      <c r="B264" s="119" t="s">
        <v>745</v>
      </c>
      <c r="C264" s="174">
        <v>0</v>
      </c>
      <c r="D264" s="115"/>
      <c r="E264" s="115"/>
      <c r="F264" s="142"/>
      <c r="G264" s="142"/>
    </row>
    <row r="265" spans="1:7" x14ac:dyDescent="0.3">
      <c r="A265" s="104" t="s">
        <v>746</v>
      </c>
      <c r="B265" s="104" t="s">
        <v>65</v>
      </c>
      <c r="C265" s="174">
        <v>1</v>
      </c>
      <c r="E265" s="188"/>
      <c r="F265" s="188"/>
    </row>
    <row r="266" spans="1:7" x14ac:dyDescent="0.3">
      <c r="A266" s="104" t="s">
        <v>748</v>
      </c>
      <c r="B266" s="137" t="s">
        <v>750</v>
      </c>
      <c r="C266" s="190"/>
      <c r="E266" s="188"/>
      <c r="F266" s="188"/>
    </row>
    <row r="267" spans="1:7" x14ac:dyDescent="0.3">
      <c r="A267" s="104" t="s">
        <v>749</v>
      </c>
      <c r="B267" s="137" t="s">
        <v>752</v>
      </c>
      <c r="C267" s="174"/>
      <c r="E267" s="188"/>
      <c r="F267" s="188"/>
    </row>
    <row r="268" spans="1:7" x14ac:dyDescent="0.3">
      <c r="A268" s="104" t="s">
        <v>751</v>
      </c>
      <c r="B268" s="137" t="s">
        <v>754</v>
      </c>
      <c r="C268" s="174"/>
      <c r="E268" s="188"/>
      <c r="F268" s="188"/>
    </row>
    <row r="269" spans="1:7" x14ac:dyDescent="0.3">
      <c r="A269" s="104" t="s">
        <v>753</v>
      </c>
      <c r="B269" s="137" t="s">
        <v>756</v>
      </c>
      <c r="C269" s="174"/>
      <c r="E269" s="188"/>
      <c r="F269" s="188"/>
    </row>
    <row r="270" spans="1:7" x14ac:dyDescent="0.3">
      <c r="A270" s="104" t="s">
        <v>755</v>
      </c>
      <c r="B270" s="137" t="s">
        <v>171</v>
      </c>
      <c r="C270" s="174"/>
      <c r="E270" s="188"/>
      <c r="F270" s="188"/>
    </row>
    <row r="271" spans="1:7" x14ac:dyDescent="0.3">
      <c r="A271" s="104" t="s">
        <v>757</v>
      </c>
      <c r="B271" s="137" t="s">
        <v>171</v>
      </c>
      <c r="C271" s="174"/>
      <c r="E271" s="188"/>
      <c r="F271" s="188"/>
    </row>
    <row r="272" spans="1:7" x14ac:dyDescent="0.3">
      <c r="A272" s="104" t="s">
        <v>758</v>
      </c>
      <c r="B272" s="137" t="s">
        <v>171</v>
      </c>
      <c r="C272" s="174"/>
      <c r="E272" s="188"/>
      <c r="F272" s="188"/>
    </row>
    <row r="273" spans="1:7" x14ac:dyDescent="0.3">
      <c r="A273" s="104" t="s">
        <v>759</v>
      </c>
      <c r="B273" s="137" t="s">
        <v>171</v>
      </c>
      <c r="C273" s="174"/>
      <c r="E273" s="188"/>
      <c r="F273" s="188"/>
    </row>
    <row r="274" spans="1:7" x14ac:dyDescent="0.3">
      <c r="A274" s="104" t="s">
        <v>760</v>
      </c>
      <c r="B274" s="137" t="s">
        <v>171</v>
      </c>
      <c r="C274" s="174"/>
      <c r="E274" s="188"/>
      <c r="F274" s="188"/>
    </row>
    <row r="275" spans="1:7" x14ac:dyDescent="0.3">
      <c r="A275" s="104" t="s">
        <v>761</v>
      </c>
      <c r="B275" s="137" t="s">
        <v>171</v>
      </c>
      <c r="C275" s="174"/>
      <c r="E275" s="188"/>
      <c r="F275" s="188"/>
    </row>
    <row r="276" spans="1:7" x14ac:dyDescent="0.3">
      <c r="A276" s="121"/>
      <c r="B276" s="128" t="s">
        <v>762</v>
      </c>
      <c r="C276" s="121" t="s">
        <v>464</v>
      </c>
      <c r="D276" s="121"/>
      <c r="E276" s="123"/>
      <c r="F276" s="121"/>
      <c r="G276" s="124"/>
    </row>
    <row r="277" spans="1:7" x14ac:dyDescent="0.3">
      <c r="A277" s="104" t="s">
        <v>763</v>
      </c>
      <c r="B277" s="104" t="s">
        <v>764</v>
      </c>
      <c r="C277" s="174">
        <v>1</v>
      </c>
      <c r="E277" s="97"/>
      <c r="F277" s="97"/>
    </row>
    <row r="278" spans="1:7" x14ac:dyDescent="0.3">
      <c r="A278" s="104" t="s">
        <v>765</v>
      </c>
      <c r="B278" s="104" t="s">
        <v>766</v>
      </c>
      <c r="C278" s="174">
        <v>0</v>
      </c>
      <c r="E278" s="97"/>
      <c r="F278" s="97"/>
    </row>
    <row r="279" spans="1:7" x14ac:dyDescent="0.3">
      <c r="A279" s="104" t="s">
        <v>767</v>
      </c>
      <c r="B279" s="104" t="s">
        <v>65</v>
      </c>
      <c r="C279" s="174">
        <v>0</v>
      </c>
      <c r="E279" s="97"/>
      <c r="F279" s="97"/>
    </row>
    <row r="280" spans="1:7" x14ac:dyDescent="0.3">
      <c r="A280" s="104" t="s">
        <v>768</v>
      </c>
      <c r="C280" s="174"/>
      <c r="E280" s="97"/>
      <c r="F280" s="97"/>
    </row>
    <row r="281" spans="1:7" x14ac:dyDescent="0.3">
      <c r="A281" s="104" t="s">
        <v>769</v>
      </c>
      <c r="C281" s="174"/>
      <c r="E281" s="97"/>
      <c r="F281" s="97"/>
    </row>
    <row r="282" spans="1:7" x14ac:dyDescent="0.3">
      <c r="A282" s="104" t="s">
        <v>770</v>
      </c>
      <c r="C282" s="174"/>
      <c r="E282" s="97"/>
      <c r="F282" s="97"/>
    </row>
    <row r="283" spans="1:7" x14ac:dyDescent="0.3">
      <c r="A283" s="104" t="s">
        <v>771</v>
      </c>
      <c r="C283" s="174"/>
      <c r="E283" s="97"/>
      <c r="F283" s="97"/>
    </row>
    <row r="284" spans="1:7" x14ac:dyDescent="0.3">
      <c r="A284" s="104" t="s">
        <v>772</v>
      </c>
      <c r="C284" s="174"/>
      <c r="E284" s="97"/>
      <c r="F284" s="97"/>
    </row>
    <row r="285" spans="1:7" x14ac:dyDescent="0.3">
      <c r="A285" s="104" t="s">
        <v>773</v>
      </c>
      <c r="C285" s="174"/>
      <c r="E285" s="97"/>
      <c r="F285" s="97"/>
    </row>
    <row r="286" spans="1:7" x14ac:dyDescent="0.3">
      <c r="A286" s="122"/>
      <c r="B286" s="122" t="s">
        <v>1540</v>
      </c>
      <c r="C286" s="122" t="s">
        <v>53</v>
      </c>
      <c r="D286" s="122" t="s">
        <v>1541</v>
      </c>
      <c r="E286" s="122"/>
      <c r="F286" s="122" t="s">
        <v>464</v>
      </c>
      <c r="G286" s="122" t="s">
        <v>1542</v>
      </c>
    </row>
    <row r="287" spans="1:7" x14ac:dyDescent="0.3">
      <c r="A287" s="104" t="s">
        <v>1543</v>
      </c>
      <c r="B287" s="119" t="s">
        <v>582</v>
      </c>
      <c r="C287" s="125"/>
      <c r="E287" s="107"/>
      <c r="F287" s="132" t="str">
        <f>IF($C$305=0,"",IF(C287="[For completion]","",C287/$C$305))</f>
        <v/>
      </c>
      <c r="G287" s="132" t="str">
        <f>IF($D$305=0,"",IF(D287="[For completion]","",D287/$D$305))</f>
        <v/>
      </c>
    </row>
    <row r="288" spans="1:7" x14ac:dyDescent="0.3">
      <c r="A288" s="104" t="s">
        <v>1544</v>
      </c>
      <c r="B288" s="119" t="s">
        <v>582</v>
      </c>
      <c r="C288" s="125"/>
      <c r="E288" s="107"/>
      <c r="F288" s="132" t="str">
        <f t="shared" ref="F288:F304" si="14">IF($C$305=0,"",IF(C288="[For completion]","",C288/$C$305))</f>
        <v/>
      </c>
      <c r="G288" s="132" t="str">
        <f t="shared" ref="G288:G304" si="15">IF($D$305=0,"",IF(D288="[For completion]","",D288/$D$305))</f>
        <v/>
      </c>
    </row>
    <row r="289" spans="1:7" x14ac:dyDescent="0.3">
      <c r="A289" s="104" t="s">
        <v>1545</v>
      </c>
      <c r="B289" s="119" t="s">
        <v>582</v>
      </c>
      <c r="C289" s="125"/>
      <c r="E289" s="107"/>
      <c r="F289" s="132" t="str">
        <f t="shared" si="14"/>
        <v/>
      </c>
      <c r="G289" s="132" t="str">
        <f t="shared" si="15"/>
        <v/>
      </c>
    </row>
    <row r="290" spans="1:7" x14ac:dyDescent="0.3">
      <c r="A290" s="104" t="s">
        <v>1546</v>
      </c>
      <c r="B290" s="119" t="s">
        <v>582</v>
      </c>
      <c r="C290" s="125"/>
      <c r="E290" s="107"/>
      <c r="F290" s="132" t="str">
        <f t="shared" si="14"/>
        <v/>
      </c>
      <c r="G290" s="132" t="str">
        <f t="shared" si="15"/>
        <v/>
      </c>
    </row>
    <row r="291" spans="1:7" x14ac:dyDescent="0.3">
      <c r="A291" s="104" t="s">
        <v>1547</v>
      </c>
      <c r="B291" s="119" t="s">
        <v>582</v>
      </c>
      <c r="C291" s="125"/>
      <c r="E291" s="107"/>
      <c r="F291" s="132" t="str">
        <f t="shared" si="14"/>
        <v/>
      </c>
      <c r="G291" s="132" t="str">
        <f t="shared" si="15"/>
        <v/>
      </c>
    </row>
    <row r="292" spans="1:7" x14ac:dyDescent="0.3">
      <c r="A292" s="104" t="s">
        <v>1548</v>
      </c>
      <c r="B292" s="119" t="s">
        <v>582</v>
      </c>
      <c r="C292" s="125"/>
      <c r="E292" s="107"/>
      <c r="F292" s="132" t="str">
        <f t="shared" si="14"/>
        <v/>
      </c>
      <c r="G292" s="132" t="str">
        <f t="shared" si="15"/>
        <v/>
      </c>
    </row>
    <row r="293" spans="1:7" x14ac:dyDescent="0.3">
      <c r="A293" s="104" t="s">
        <v>1549</v>
      </c>
      <c r="B293" s="119" t="s">
        <v>582</v>
      </c>
      <c r="C293" s="125"/>
      <c r="E293" s="107"/>
      <c r="F293" s="132" t="str">
        <f t="shared" si="14"/>
        <v/>
      </c>
      <c r="G293" s="132" t="str">
        <f t="shared" si="15"/>
        <v/>
      </c>
    </row>
    <row r="294" spans="1:7" x14ac:dyDescent="0.3">
      <c r="A294" s="104" t="s">
        <v>1550</v>
      </c>
      <c r="B294" s="119" t="s">
        <v>582</v>
      </c>
      <c r="C294" s="125"/>
      <c r="E294" s="107"/>
      <c r="F294" s="132" t="str">
        <f t="shared" si="14"/>
        <v/>
      </c>
      <c r="G294" s="132" t="str">
        <f t="shared" si="15"/>
        <v/>
      </c>
    </row>
    <row r="295" spans="1:7" x14ac:dyDescent="0.3">
      <c r="A295" s="104" t="s">
        <v>1551</v>
      </c>
      <c r="B295" s="119" t="s">
        <v>582</v>
      </c>
      <c r="C295" s="125"/>
      <c r="E295" s="107"/>
      <c r="F295" s="132" t="str">
        <f t="shared" si="14"/>
        <v/>
      </c>
      <c r="G295" s="132" t="str">
        <f t="shared" si="15"/>
        <v/>
      </c>
    </row>
    <row r="296" spans="1:7" x14ac:dyDescent="0.3">
      <c r="A296" s="104" t="s">
        <v>1552</v>
      </c>
      <c r="B296" s="119" t="s">
        <v>582</v>
      </c>
      <c r="C296" s="125"/>
      <c r="E296" s="107"/>
      <c r="F296" s="132" t="str">
        <f t="shared" si="14"/>
        <v/>
      </c>
      <c r="G296" s="132" t="str">
        <f t="shared" si="15"/>
        <v/>
      </c>
    </row>
    <row r="297" spans="1:7" x14ac:dyDescent="0.3">
      <c r="A297" s="104" t="s">
        <v>1553</v>
      </c>
      <c r="B297" s="119" t="s">
        <v>582</v>
      </c>
      <c r="C297" s="125"/>
      <c r="E297" s="107"/>
      <c r="F297" s="132" t="str">
        <f t="shared" si="14"/>
        <v/>
      </c>
      <c r="G297" s="132" t="str">
        <f t="shared" si="15"/>
        <v/>
      </c>
    </row>
    <row r="298" spans="1:7" x14ac:dyDescent="0.3">
      <c r="A298" s="104" t="s">
        <v>1554</v>
      </c>
      <c r="B298" s="119" t="s">
        <v>582</v>
      </c>
      <c r="C298" s="125"/>
      <c r="E298" s="107"/>
      <c r="F298" s="132" t="str">
        <f t="shared" si="14"/>
        <v/>
      </c>
      <c r="G298" s="132" t="str">
        <f t="shared" si="15"/>
        <v/>
      </c>
    </row>
    <row r="299" spans="1:7" x14ac:dyDescent="0.3">
      <c r="A299" s="104" t="s">
        <v>1555</v>
      </c>
      <c r="B299" s="119" t="s">
        <v>582</v>
      </c>
      <c r="C299" s="125"/>
      <c r="E299" s="107"/>
      <c r="F299" s="132" t="str">
        <f t="shared" si="14"/>
        <v/>
      </c>
      <c r="G299" s="132" t="str">
        <f t="shared" si="15"/>
        <v/>
      </c>
    </row>
    <row r="300" spans="1:7" x14ac:dyDescent="0.3">
      <c r="A300" s="104" t="s">
        <v>1556</v>
      </c>
      <c r="B300" s="119" t="s">
        <v>582</v>
      </c>
      <c r="C300" s="125"/>
      <c r="E300" s="107"/>
      <c r="F300" s="132" t="str">
        <f t="shared" si="14"/>
        <v/>
      </c>
      <c r="G300" s="132" t="str">
        <f t="shared" si="15"/>
        <v/>
      </c>
    </row>
    <row r="301" spans="1:7" x14ac:dyDescent="0.3">
      <c r="A301" s="104" t="s">
        <v>1557</v>
      </c>
      <c r="B301" s="119" t="s">
        <v>582</v>
      </c>
      <c r="C301" s="125"/>
      <c r="E301" s="107"/>
      <c r="F301" s="132" t="str">
        <f t="shared" si="14"/>
        <v/>
      </c>
      <c r="G301" s="132" t="str">
        <f t="shared" si="15"/>
        <v/>
      </c>
    </row>
    <row r="302" spans="1:7" x14ac:dyDescent="0.3">
      <c r="A302" s="104" t="s">
        <v>1558</v>
      </c>
      <c r="B302" s="119" t="s">
        <v>582</v>
      </c>
      <c r="C302" s="125"/>
      <c r="E302" s="107"/>
      <c r="F302" s="132" t="str">
        <f t="shared" si="14"/>
        <v/>
      </c>
      <c r="G302" s="132" t="str">
        <f t="shared" si="15"/>
        <v/>
      </c>
    </row>
    <row r="303" spans="1:7" x14ac:dyDescent="0.3">
      <c r="A303" s="104" t="s">
        <v>1559</v>
      </c>
      <c r="B303" s="119" t="s">
        <v>582</v>
      </c>
      <c r="C303" s="125"/>
      <c r="E303" s="107"/>
      <c r="F303" s="132" t="str">
        <f t="shared" si="14"/>
        <v/>
      </c>
      <c r="G303" s="132" t="str">
        <f t="shared" si="15"/>
        <v/>
      </c>
    </row>
    <row r="304" spans="1:7" x14ac:dyDescent="0.3">
      <c r="A304" s="104" t="s">
        <v>1560</v>
      </c>
      <c r="B304" s="119" t="s">
        <v>1561</v>
      </c>
      <c r="C304" s="125"/>
      <c r="E304" s="107"/>
      <c r="F304" s="132" t="str">
        <f t="shared" si="14"/>
        <v/>
      </c>
      <c r="G304" s="132" t="str">
        <f t="shared" si="15"/>
        <v/>
      </c>
    </row>
    <row r="305" spans="1:7" x14ac:dyDescent="0.3">
      <c r="A305" s="104" t="s">
        <v>1562</v>
      </c>
      <c r="B305" s="119" t="s">
        <v>67</v>
      </c>
      <c r="C305" s="125">
        <f>SUM(C287:C304)</f>
        <v>0</v>
      </c>
      <c r="D305" s="104">
        <f>SUM(D287:D304)</f>
        <v>0</v>
      </c>
      <c r="E305" s="107"/>
      <c r="F305" s="129">
        <f>SUM(F287:F304)</f>
        <v>0</v>
      </c>
      <c r="G305" s="129">
        <f>SUM(G287:G304)</f>
        <v>0</v>
      </c>
    </row>
    <row r="306" spans="1:7" x14ac:dyDescent="0.3">
      <c r="A306" s="104" t="s">
        <v>1563</v>
      </c>
      <c r="B306" s="119"/>
      <c r="E306" s="107"/>
      <c r="F306" s="107"/>
      <c r="G306" s="107"/>
    </row>
    <row r="307" spans="1:7" x14ac:dyDescent="0.3">
      <c r="A307" s="104" t="s">
        <v>1564</v>
      </c>
      <c r="B307" s="119"/>
      <c r="E307" s="107"/>
      <c r="F307" s="107"/>
      <c r="G307" s="107"/>
    </row>
    <row r="308" spans="1:7" x14ac:dyDescent="0.3">
      <c r="A308" s="104" t="s">
        <v>1565</v>
      </c>
      <c r="B308" s="119"/>
      <c r="E308" s="107"/>
      <c r="F308" s="107"/>
      <c r="G308" s="107"/>
    </row>
    <row r="309" spans="1:7" ht="29" x14ac:dyDescent="0.3">
      <c r="A309" s="122"/>
      <c r="B309" s="122" t="s">
        <v>1566</v>
      </c>
      <c r="C309" s="122" t="s">
        <v>53</v>
      </c>
      <c r="D309" s="122" t="s">
        <v>1541</v>
      </c>
      <c r="E309" s="122"/>
      <c r="F309" s="122" t="s">
        <v>464</v>
      </c>
      <c r="G309" s="122" t="s">
        <v>1542</v>
      </c>
    </row>
    <row r="310" spans="1:7" x14ac:dyDescent="0.3">
      <c r="A310" s="104" t="s">
        <v>1567</v>
      </c>
      <c r="B310" s="119" t="s">
        <v>582</v>
      </c>
      <c r="C310" s="125"/>
      <c r="E310" s="107"/>
      <c r="F310" s="132" t="str">
        <f>IF($C$328=0,"",IF(C310="[For completion]","",C310/$C$328))</f>
        <v/>
      </c>
      <c r="G310" s="132" t="str">
        <f>IF($D$328=0,"",IF(D310="[For completion]","",D310/$D$328))</f>
        <v/>
      </c>
    </row>
    <row r="311" spans="1:7" x14ac:dyDescent="0.3">
      <c r="A311" s="104" t="s">
        <v>1568</v>
      </c>
      <c r="B311" s="119" t="s">
        <v>582</v>
      </c>
      <c r="C311" s="125"/>
      <c r="E311" s="107"/>
      <c r="F311" s="107"/>
      <c r="G311" s="107"/>
    </row>
    <row r="312" spans="1:7" x14ac:dyDescent="0.3">
      <c r="A312" s="104" t="s">
        <v>1569</v>
      </c>
      <c r="B312" s="119" t="s">
        <v>582</v>
      </c>
      <c r="C312" s="125"/>
      <c r="E312" s="107"/>
      <c r="F312" s="107"/>
      <c r="G312" s="107"/>
    </row>
    <row r="313" spans="1:7" x14ac:dyDescent="0.3">
      <c r="A313" s="104" t="s">
        <v>1570</v>
      </c>
      <c r="B313" s="119" t="s">
        <v>582</v>
      </c>
      <c r="C313" s="125"/>
      <c r="E313" s="107"/>
      <c r="F313" s="107"/>
      <c r="G313" s="107"/>
    </row>
    <row r="314" spans="1:7" x14ac:dyDescent="0.3">
      <c r="A314" s="104" t="s">
        <v>1571</v>
      </c>
      <c r="B314" s="119" t="s">
        <v>582</v>
      </c>
      <c r="C314" s="125"/>
      <c r="E314" s="107"/>
      <c r="F314" s="107"/>
      <c r="G314" s="107"/>
    </row>
    <row r="315" spans="1:7" x14ac:dyDescent="0.3">
      <c r="A315" s="104" t="s">
        <v>1572</v>
      </c>
      <c r="B315" s="119" t="s">
        <v>582</v>
      </c>
      <c r="C315" s="125"/>
      <c r="E315" s="107"/>
      <c r="F315" s="107"/>
      <c r="G315" s="107"/>
    </row>
    <row r="316" spans="1:7" x14ac:dyDescent="0.3">
      <c r="A316" s="104" t="s">
        <v>1573</v>
      </c>
      <c r="B316" s="119" t="s">
        <v>582</v>
      </c>
      <c r="C316" s="125"/>
      <c r="E316" s="107"/>
      <c r="F316" s="107"/>
      <c r="G316" s="107"/>
    </row>
    <row r="317" spans="1:7" x14ac:dyDescent="0.3">
      <c r="A317" s="104" t="s">
        <v>1574</v>
      </c>
      <c r="B317" s="119" t="s">
        <v>582</v>
      </c>
      <c r="C317" s="125"/>
      <c r="E317" s="107"/>
      <c r="F317" s="107"/>
      <c r="G317" s="107"/>
    </row>
    <row r="318" spans="1:7" x14ac:dyDescent="0.3">
      <c r="A318" s="104" t="s">
        <v>1575</v>
      </c>
      <c r="B318" s="119" t="s">
        <v>582</v>
      </c>
      <c r="C318" s="125"/>
      <c r="E318" s="107"/>
      <c r="F318" s="107"/>
      <c r="G318" s="107"/>
    </row>
    <row r="319" spans="1:7" x14ac:dyDescent="0.3">
      <c r="A319" s="104" t="s">
        <v>1576</v>
      </c>
      <c r="B319" s="119" t="s">
        <v>582</v>
      </c>
      <c r="C319" s="125"/>
      <c r="E319" s="107"/>
      <c r="F319" s="107"/>
      <c r="G319" s="107"/>
    </row>
    <row r="320" spans="1:7" x14ac:dyDescent="0.3">
      <c r="A320" s="104" t="s">
        <v>1577</v>
      </c>
      <c r="B320" s="119" t="s">
        <v>582</v>
      </c>
      <c r="C320" s="125"/>
      <c r="E320" s="107"/>
      <c r="F320" s="107"/>
      <c r="G320" s="107"/>
    </row>
    <row r="321" spans="1:7" x14ac:dyDescent="0.3">
      <c r="A321" s="104" t="s">
        <v>1578</v>
      </c>
      <c r="B321" s="119" t="s">
        <v>582</v>
      </c>
      <c r="C321" s="125"/>
      <c r="E321" s="107"/>
      <c r="F321" s="107"/>
      <c r="G321" s="107"/>
    </row>
    <row r="322" spans="1:7" x14ac:dyDescent="0.3">
      <c r="A322" s="104" t="s">
        <v>1579</v>
      </c>
      <c r="B322" s="119" t="s">
        <v>582</v>
      </c>
      <c r="C322" s="125"/>
      <c r="E322" s="107"/>
      <c r="F322" s="107"/>
      <c r="G322" s="107"/>
    </row>
    <row r="323" spans="1:7" x14ac:dyDescent="0.3">
      <c r="A323" s="104" t="s">
        <v>1580</v>
      </c>
      <c r="B323" s="119" t="s">
        <v>582</v>
      </c>
      <c r="C323" s="125"/>
      <c r="E323" s="107"/>
      <c r="F323" s="107"/>
      <c r="G323" s="107"/>
    </row>
    <row r="324" spans="1:7" x14ac:dyDescent="0.3">
      <c r="A324" s="104" t="s">
        <v>1581</v>
      </c>
      <c r="B324" s="119" t="s">
        <v>582</v>
      </c>
      <c r="C324" s="125"/>
      <c r="E324" s="107"/>
      <c r="F324" s="107"/>
      <c r="G324" s="107"/>
    </row>
    <row r="325" spans="1:7" x14ac:dyDescent="0.3">
      <c r="A325" s="104" t="s">
        <v>1582</v>
      </c>
      <c r="B325" s="119" t="s">
        <v>582</v>
      </c>
      <c r="C325" s="125"/>
      <c r="E325" s="107"/>
      <c r="F325" s="107"/>
      <c r="G325" s="107"/>
    </row>
    <row r="326" spans="1:7" x14ac:dyDescent="0.3">
      <c r="A326" s="104" t="s">
        <v>1583</v>
      </c>
      <c r="B326" s="119" t="s">
        <v>582</v>
      </c>
      <c r="C326" s="125"/>
      <c r="E326" s="107"/>
      <c r="F326" s="107"/>
      <c r="G326" s="107"/>
    </row>
    <row r="327" spans="1:7" x14ac:dyDescent="0.3">
      <c r="A327" s="104" t="s">
        <v>1584</v>
      </c>
      <c r="B327" s="119" t="s">
        <v>1561</v>
      </c>
      <c r="C327" s="125"/>
      <c r="E327" s="107"/>
      <c r="F327" s="107"/>
      <c r="G327" s="107"/>
    </row>
    <row r="328" spans="1:7" x14ac:dyDescent="0.3">
      <c r="A328" s="104" t="s">
        <v>1585</v>
      </c>
      <c r="B328" s="119" t="s">
        <v>67</v>
      </c>
      <c r="C328" s="125">
        <f>SUM(C310:C327)</f>
        <v>0</v>
      </c>
      <c r="D328" s="104">
        <f>SUM(D310:D327)</f>
        <v>0</v>
      </c>
      <c r="E328" s="107"/>
      <c r="F328" s="129">
        <f>SUM(F310:F327)</f>
        <v>0</v>
      </c>
      <c r="G328" s="129">
        <f>SUM(G310:G327)</f>
        <v>0</v>
      </c>
    </row>
    <row r="329" spans="1:7" x14ac:dyDescent="0.3">
      <c r="A329" s="104" t="s">
        <v>1586</v>
      </c>
      <c r="B329" s="119"/>
      <c r="E329" s="107"/>
      <c r="F329" s="107"/>
      <c r="G329" s="107"/>
    </row>
    <row r="330" spans="1:7" x14ac:dyDescent="0.3">
      <c r="A330" s="104" t="s">
        <v>1587</v>
      </c>
      <c r="B330" s="119"/>
      <c r="E330" s="107"/>
      <c r="F330" s="107"/>
      <c r="G330" s="107"/>
    </row>
    <row r="331" spans="1:7" x14ac:dyDescent="0.3">
      <c r="A331" s="104" t="s">
        <v>1588</v>
      </c>
      <c r="B331" s="119"/>
      <c r="E331" s="107"/>
      <c r="F331" s="107"/>
      <c r="G331" s="107"/>
    </row>
    <row r="332" spans="1:7" x14ac:dyDescent="0.3">
      <c r="A332" s="122"/>
      <c r="B332" s="122" t="s">
        <v>1589</v>
      </c>
      <c r="C332" s="122" t="s">
        <v>53</v>
      </c>
      <c r="D332" s="122" t="s">
        <v>1541</v>
      </c>
      <c r="E332" s="122"/>
      <c r="F332" s="122" t="s">
        <v>464</v>
      </c>
      <c r="G332" s="122" t="s">
        <v>1542</v>
      </c>
    </row>
    <row r="333" spans="1:7" x14ac:dyDescent="0.3">
      <c r="A333" s="104" t="s">
        <v>1590</v>
      </c>
      <c r="B333" s="119" t="s">
        <v>1591</v>
      </c>
      <c r="C333" s="125"/>
      <c r="E333" s="107"/>
      <c r="F333" s="132" t="str">
        <f>IF($C$343=0,"",IF(C333="[For completion]","",C333/$C$343))</f>
        <v/>
      </c>
      <c r="G333" s="132" t="str">
        <f>IF($D$343=0,"",IF(D333="[For completion]","",D333/$D$343))</f>
        <v/>
      </c>
    </row>
    <row r="334" spans="1:7" x14ac:dyDescent="0.3">
      <c r="A334" s="104" t="s">
        <v>1592</v>
      </c>
      <c r="B334" s="119" t="s">
        <v>1593</v>
      </c>
      <c r="C334" s="125"/>
      <c r="E334" s="107"/>
      <c r="F334" s="132" t="str">
        <f t="shared" ref="F334:F342" si="16">IF($C$343=0,"",IF(C334="[For completion]","",C334/$C$343))</f>
        <v/>
      </c>
      <c r="G334" s="132" t="str">
        <f t="shared" ref="G334:G342" si="17">IF($D$343=0,"",IF(D334="[For completion]","",D334/$D$343))</f>
        <v/>
      </c>
    </row>
    <row r="335" spans="1:7" x14ac:dyDescent="0.3">
      <c r="A335" s="104" t="s">
        <v>1594</v>
      </c>
      <c r="B335" s="119" t="s">
        <v>1595</v>
      </c>
      <c r="C335" s="125"/>
      <c r="E335" s="107"/>
      <c r="F335" s="132" t="str">
        <f t="shared" si="16"/>
        <v/>
      </c>
      <c r="G335" s="132" t="str">
        <f t="shared" si="17"/>
        <v/>
      </c>
    </row>
    <row r="336" spans="1:7" x14ac:dyDescent="0.3">
      <c r="A336" s="104" t="s">
        <v>1596</v>
      </c>
      <c r="B336" s="119" t="s">
        <v>1597</v>
      </c>
      <c r="C336" s="125"/>
      <c r="E336" s="107"/>
      <c r="F336" s="132" t="str">
        <f t="shared" si="16"/>
        <v/>
      </c>
      <c r="G336" s="132" t="str">
        <f t="shared" si="17"/>
        <v/>
      </c>
    </row>
    <row r="337" spans="1:7" x14ac:dyDescent="0.3">
      <c r="A337" s="104" t="s">
        <v>1598</v>
      </c>
      <c r="B337" s="119" t="s">
        <v>1599</v>
      </c>
      <c r="C337" s="125"/>
      <c r="E337" s="107"/>
      <c r="F337" s="132" t="str">
        <f t="shared" si="16"/>
        <v/>
      </c>
      <c r="G337" s="132" t="str">
        <f t="shared" si="17"/>
        <v/>
      </c>
    </row>
    <row r="338" spans="1:7" x14ac:dyDescent="0.3">
      <c r="A338" s="104" t="s">
        <v>1600</v>
      </c>
      <c r="B338" s="119" t="s">
        <v>1601</v>
      </c>
      <c r="C338" s="125"/>
      <c r="E338" s="107"/>
      <c r="F338" s="132" t="str">
        <f t="shared" si="16"/>
        <v/>
      </c>
      <c r="G338" s="132" t="str">
        <f t="shared" si="17"/>
        <v/>
      </c>
    </row>
    <row r="339" spans="1:7" x14ac:dyDescent="0.3">
      <c r="A339" s="104" t="s">
        <v>1602</v>
      </c>
      <c r="B339" s="119" t="s">
        <v>1603</v>
      </c>
      <c r="C339" s="125"/>
      <c r="E339" s="107"/>
      <c r="F339" s="132" t="str">
        <f t="shared" si="16"/>
        <v/>
      </c>
      <c r="G339" s="132" t="str">
        <f t="shared" si="17"/>
        <v/>
      </c>
    </row>
    <row r="340" spans="1:7" x14ac:dyDescent="0.3">
      <c r="A340" s="104" t="s">
        <v>1604</v>
      </c>
      <c r="B340" s="119" t="s">
        <v>1605</v>
      </c>
      <c r="C340" s="125"/>
      <c r="E340" s="107"/>
      <c r="F340" s="132" t="str">
        <f t="shared" si="16"/>
        <v/>
      </c>
      <c r="G340" s="132" t="str">
        <f t="shared" si="17"/>
        <v/>
      </c>
    </row>
    <row r="341" spans="1:7" x14ac:dyDescent="0.3">
      <c r="A341" s="104" t="s">
        <v>1606</v>
      </c>
      <c r="B341" s="119" t="s">
        <v>1607</v>
      </c>
      <c r="C341" s="125"/>
      <c r="E341" s="107"/>
      <c r="F341" s="132" t="str">
        <f t="shared" si="16"/>
        <v/>
      </c>
      <c r="G341" s="132" t="str">
        <f t="shared" si="17"/>
        <v/>
      </c>
    </row>
    <row r="342" spans="1:7" x14ac:dyDescent="0.3">
      <c r="A342" s="104" t="s">
        <v>1608</v>
      </c>
      <c r="B342" s="104" t="s">
        <v>1561</v>
      </c>
      <c r="C342" s="125"/>
      <c r="E342" s="99"/>
      <c r="F342" s="132" t="str">
        <f t="shared" si="16"/>
        <v/>
      </c>
      <c r="G342" s="132" t="str">
        <f t="shared" si="17"/>
        <v/>
      </c>
    </row>
    <row r="343" spans="1:7" x14ac:dyDescent="0.3">
      <c r="A343" s="104" t="s">
        <v>1609</v>
      </c>
      <c r="B343" s="119" t="s">
        <v>67</v>
      </c>
      <c r="C343" s="125">
        <f>SUM(C333:C341)</f>
        <v>0</v>
      </c>
      <c r="D343" s="104">
        <f>SUM(D333:D341)</f>
        <v>0</v>
      </c>
      <c r="E343" s="107"/>
      <c r="F343" s="129">
        <f>SUM(F333:F342)</f>
        <v>0</v>
      </c>
      <c r="G343" s="129">
        <f>SUM(G333:G342)</f>
        <v>0</v>
      </c>
    </row>
    <row r="344" spans="1:7" x14ac:dyDescent="0.3">
      <c r="A344" s="104" t="s">
        <v>1610</v>
      </c>
      <c r="B344" s="119"/>
      <c r="E344" s="107"/>
      <c r="F344" s="107"/>
      <c r="G344" s="107"/>
    </row>
    <row r="345" spans="1:7" x14ac:dyDescent="0.3">
      <c r="A345" s="122"/>
      <c r="B345" s="122" t="s">
        <v>1611</v>
      </c>
      <c r="C345" s="122" t="s">
        <v>53</v>
      </c>
      <c r="D345" s="122" t="s">
        <v>1541</v>
      </c>
      <c r="E345" s="122"/>
      <c r="F345" s="122" t="s">
        <v>464</v>
      </c>
      <c r="G345" s="122" t="s">
        <v>1542</v>
      </c>
    </row>
    <row r="346" spans="1:7" x14ac:dyDescent="0.3">
      <c r="A346" s="104" t="s">
        <v>1612</v>
      </c>
      <c r="B346" s="119" t="s">
        <v>1613</v>
      </c>
      <c r="C346" s="125"/>
      <c r="E346" s="107"/>
      <c r="F346" s="132" t="str">
        <f>IF($C$353=0,"",IF(C346="[For completion]","",C346/$C$353))</f>
        <v/>
      </c>
      <c r="G346" s="132" t="str">
        <f>IF($D$353=0,"",IF(D346="[For completion]","",D346/$D$353))</f>
        <v/>
      </c>
    </row>
    <row r="347" spans="1:7" x14ac:dyDescent="0.3">
      <c r="A347" s="104" t="s">
        <v>1614</v>
      </c>
      <c r="B347" s="191" t="s">
        <v>1615</v>
      </c>
      <c r="C347" s="125"/>
      <c r="E347" s="107"/>
      <c r="F347" s="132" t="str">
        <f t="shared" ref="F347:F352" si="18">IF($C$353=0,"",IF(C347="[For completion]","",C347/$C$353))</f>
        <v/>
      </c>
      <c r="G347" s="132" t="str">
        <f t="shared" ref="G347:G352" si="19">IF($D$353=0,"",IF(D347="[For completion]","",D347/$D$353))</f>
        <v/>
      </c>
    </row>
    <row r="348" spans="1:7" x14ac:dyDescent="0.3">
      <c r="A348" s="104" t="s">
        <v>1616</v>
      </c>
      <c r="B348" s="119" t="s">
        <v>1617</v>
      </c>
      <c r="C348" s="125"/>
      <c r="E348" s="107"/>
      <c r="F348" s="132" t="str">
        <f t="shared" si="18"/>
        <v/>
      </c>
      <c r="G348" s="132" t="str">
        <f t="shared" si="19"/>
        <v/>
      </c>
    </row>
    <row r="349" spans="1:7" x14ac:dyDescent="0.3">
      <c r="A349" s="104" t="s">
        <v>1618</v>
      </c>
      <c r="B349" s="119" t="s">
        <v>1619</v>
      </c>
      <c r="C349" s="125"/>
      <c r="E349" s="107"/>
      <c r="F349" s="132" t="str">
        <f t="shared" si="18"/>
        <v/>
      </c>
      <c r="G349" s="132" t="str">
        <f t="shared" si="19"/>
        <v/>
      </c>
    </row>
    <row r="350" spans="1:7" x14ac:dyDescent="0.3">
      <c r="A350" s="104" t="s">
        <v>1620</v>
      </c>
      <c r="B350" s="119" t="s">
        <v>1621</v>
      </c>
      <c r="C350" s="125"/>
      <c r="E350" s="107"/>
      <c r="F350" s="132" t="str">
        <f t="shared" si="18"/>
        <v/>
      </c>
      <c r="G350" s="132" t="str">
        <f t="shared" si="19"/>
        <v/>
      </c>
    </row>
    <row r="351" spans="1:7" x14ac:dyDescent="0.3">
      <c r="A351" s="104" t="s">
        <v>1622</v>
      </c>
      <c r="B351" s="119" t="s">
        <v>1623</v>
      </c>
      <c r="C351" s="125"/>
      <c r="E351" s="107"/>
      <c r="F351" s="132" t="str">
        <f t="shared" si="18"/>
        <v/>
      </c>
      <c r="G351" s="132" t="str">
        <f t="shared" si="19"/>
        <v/>
      </c>
    </row>
    <row r="352" spans="1:7" x14ac:dyDescent="0.3">
      <c r="A352" s="104" t="s">
        <v>1624</v>
      </c>
      <c r="B352" s="119" t="s">
        <v>1625</v>
      </c>
      <c r="C352" s="125"/>
      <c r="E352" s="107"/>
      <c r="F352" s="132" t="str">
        <f t="shared" si="18"/>
        <v/>
      </c>
      <c r="G352" s="132" t="str">
        <f t="shared" si="19"/>
        <v/>
      </c>
    </row>
    <row r="353" spans="1:7" x14ac:dyDescent="0.3">
      <c r="A353" s="104" t="s">
        <v>1626</v>
      </c>
      <c r="B353" s="119" t="s">
        <v>67</v>
      </c>
      <c r="C353" s="125">
        <f>SUM(C346:C352)</f>
        <v>0</v>
      </c>
      <c r="D353" s="104">
        <f>SUM(D346:D352)</f>
        <v>0</v>
      </c>
      <c r="E353" s="107"/>
      <c r="F353" s="129">
        <f>SUM(F346:F352)</f>
        <v>0</v>
      </c>
      <c r="G353" s="129">
        <f>SUM(G346:G352)</f>
        <v>0</v>
      </c>
    </row>
    <row r="354" spans="1:7" x14ac:dyDescent="0.3">
      <c r="A354" s="104" t="s">
        <v>1627</v>
      </c>
      <c r="B354" s="119"/>
      <c r="E354" s="107"/>
      <c r="F354" s="107"/>
      <c r="G354" s="107"/>
    </row>
    <row r="355" spans="1:7" x14ac:dyDescent="0.3">
      <c r="A355" s="122"/>
      <c r="B355" s="122" t="s">
        <v>1628</v>
      </c>
      <c r="C355" s="122" t="s">
        <v>53</v>
      </c>
      <c r="D355" s="122" t="s">
        <v>1541</v>
      </c>
      <c r="E355" s="122"/>
      <c r="F355" s="122" t="s">
        <v>464</v>
      </c>
      <c r="G355" s="122" t="s">
        <v>1542</v>
      </c>
    </row>
    <row r="356" spans="1:7" x14ac:dyDescent="0.3">
      <c r="A356" s="104" t="s">
        <v>1629</v>
      </c>
      <c r="B356" s="119" t="s">
        <v>1630</v>
      </c>
      <c r="C356" s="125"/>
      <c r="E356" s="107"/>
      <c r="F356" s="132" t="str">
        <f>IF($C$360=0,"",IF(C356="[For completion]","",C356/$C$360))</f>
        <v/>
      </c>
      <c r="G356" s="132" t="str">
        <f>IF($D$360=0,"",IF(D356="[For completion]","",D356/$D$360))</f>
        <v/>
      </c>
    </row>
    <row r="357" spans="1:7" x14ac:dyDescent="0.3">
      <c r="A357" s="104" t="s">
        <v>1631</v>
      </c>
      <c r="B357" s="191" t="s">
        <v>1632</v>
      </c>
      <c r="C357" s="125"/>
      <c r="E357" s="107"/>
      <c r="F357" s="132" t="str">
        <f t="shared" ref="F357:F359" si="20">IF($C$360=0,"",IF(C357="[For completion]","",C357/$C$360))</f>
        <v/>
      </c>
      <c r="G357" s="132" t="str">
        <f t="shared" ref="G357:G359" si="21">IF($D$360=0,"",IF(D357="[For completion]","",D357/$D$360))</f>
        <v/>
      </c>
    </row>
    <row r="358" spans="1:7" x14ac:dyDescent="0.3">
      <c r="A358" s="104" t="s">
        <v>1633</v>
      </c>
      <c r="B358" s="119" t="s">
        <v>1625</v>
      </c>
      <c r="C358" s="125"/>
      <c r="E358" s="107"/>
      <c r="F358" s="132" t="str">
        <f t="shared" si="20"/>
        <v/>
      </c>
      <c r="G358" s="132" t="str">
        <f t="shared" si="21"/>
        <v/>
      </c>
    </row>
    <row r="359" spans="1:7" x14ac:dyDescent="0.3">
      <c r="A359" s="104" t="s">
        <v>1634</v>
      </c>
      <c r="B359" s="104" t="s">
        <v>1561</v>
      </c>
      <c r="C359" s="125"/>
      <c r="E359" s="107"/>
      <c r="F359" s="132" t="str">
        <f t="shared" si="20"/>
        <v/>
      </c>
      <c r="G359" s="132" t="str">
        <f t="shared" si="21"/>
        <v/>
      </c>
    </row>
    <row r="360" spans="1:7" x14ac:dyDescent="0.3">
      <c r="A360" s="104" t="s">
        <v>1635</v>
      </c>
      <c r="B360" s="119" t="s">
        <v>67</v>
      </c>
      <c r="C360" s="125">
        <f>SUM(C356:C359)</f>
        <v>0</v>
      </c>
      <c r="D360" s="104">
        <f>SUM(D356:D359)</f>
        <v>0</v>
      </c>
      <c r="E360" s="107"/>
      <c r="F360" s="129">
        <f>SUM(F356:F359)</f>
        <v>0</v>
      </c>
      <c r="G360" s="129">
        <f>SUM(G356:G359)</f>
        <v>0</v>
      </c>
    </row>
    <row r="361" spans="1:7" x14ac:dyDescent="0.3">
      <c r="A361" s="104" t="s">
        <v>1636</v>
      </c>
      <c r="B361" s="119"/>
      <c r="E361" s="107"/>
      <c r="F361" s="107"/>
      <c r="G361" s="107"/>
    </row>
    <row r="362" spans="1:7" x14ac:dyDescent="0.3">
      <c r="A362" s="122"/>
      <c r="B362" s="122" t="s">
        <v>1637</v>
      </c>
      <c r="C362" s="122" t="s">
        <v>53</v>
      </c>
      <c r="D362" s="122" t="s">
        <v>1541</v>
      </c>
      <c r="E362" s="122"/>
      <c r="F362" s="122" t="s">
        <v>464</v>
      </c>
      <c r="G362" s="122" t="s">
        <v>1542</v>
      </c>
    </row>
    <row r="363" spans="1:7" x14ac:dyDescent="0.3">
      <c r="A363" s="104" t="s">
        <v>1638</v>
      </c>
      <c r="B363" s="119" t="s">
        <v>582</v>
      </c>
      <c r="C363" s="125"/>
      <c r="E363" s="97"/>
      <c r="F363" s="132" t="str">
        <f>IF($C$381=0,"",IF(C363="[For completion]","",C363/$C$381))</f>
        <v/>
      </c>
      <c r="G363" s="132" t="str">
        <f>IF($D$381=0,"",IF(D363="[For completion]","",D363/$D$381))</f>
        <v/>
      </c>
    </row>
    <row r="364" spans="1:7" x14ac:dyDescent="0.3">
      <c r="A364" s="104" t="s">
        <v>1639</v>
      </c>
      <c r="B364" s="119" t="s">
        <v>582</v>
      </c>
      <c r="C364" s="125"/>
      <c r="E364" s="97"/>
      <c r="F364" s="132" t="str">
        <f t="shared" ref="F364:F381" si="22">IF($C$381=0,"",IF(C364="[For completion]","",C364/$C$381))</f>
        <v/>
      </c>
      <c r="G364" s="132" t="str">
        <f t="shared" ref="G364:G381" si="23">IF($D$381=0,"",IF(D364="[For completion]","",D364/$D$381))</f>
        <v/>
      </c>
    </row>
    <row r="365" spans="1:7" x14ac:dyDescent="0.3">
      <c r="A365" s="104" t="s">
        <v>1640</v>
      </c>
      <c r="B365" s="119" t="s">
        <v>582</v>
      </c>
      <c r="C365" s="125"/>
      <c r="E365" s="97"/>
      <c r="F365" s="132" t="str">
        <f t="shared" si="22"/>
        <v/>
      </c>
      <c r="G365" s="132" t="str">
        <f t="shared" si="23"/>
        <v/>
      </c>
    </row>
    <row r="366" spans="1:7" x14ac:dyDescent="0.3">
      <c r="A366" s="104" t="s">
        <v>1641</v>
      </c>
      <c r="B366" s="119" t="s">
        <v>582</v>
      </c>
      <c r="C366" s="125"/>
      <c r="E366" s="97"/>
      <c r="F366" s="132" t="str">
        <f t="shared" si="22"/>
        <v/>
      </c>
      <c r="G366" s="132" t="str">
        <f t="shared" si="23"/>
        <v/>
      </c>
    </row>
    <row r="367" spans="1:7" x14ac:dyDescent="0.3">
      <c r="A367" s="104" t="s">
        <v>1642</v>
      </c>
      <c r="B367" s="119" t="s">
        <v>582</v>
      </c>
      <c r="C367" s="125"/>
      <c r="E367" s="97"/>
      <c r="F367" s="132" t="str">
        <f t="shared" si="22"/>
        <v/>
      </c>
      <c r="G367" s="132" t="str">
        <f t="shared" si="23"/>
        <v/>
      </c>
    </row>
    <row r="368" spans="1:7" x14ac:dyDescent="0.3">
      <c r="A368" s="104" t="s">
        <v>1643</v>
      </c>
      <c r="B368" s="119" t="s">
        <v>582</v>
      </c>
      <c r="C368" s="125"/>
      <c r="E368" s="97"/>
      <c r="F368" s="132" t="str">
        <f t="shared" si="22"/>
        <v/>
      </c>
      <c r="G368" s="132" t="str">
        <f t="shared" si="23"/>
        <v/>
      </c>
    </row>
    <row r="369" spans="1:7" x14ac:dyDescent="0.3">
      <c r="A369" s="104" t="s">
        <v>1644</v>
      </c>
      <c r="B369" s="119" t="s">
        <v>582</v>
      </c>
      <c r="C369" s="125"/>
      <c r="E369" s="97"/>
      <c r="F369" s="132" t="str">
        <f t="shared" si="22"/>
        <v/>
      </c>
      <c r="G369" s="132" t="str">
        <f t="shared" si="23"/>
        <v/>
      </c>
    </row>
    <row r="370" spans="1:7" x14ac:dyDescent="0.3">
      <c r="A370" s="104" t="s">
        <v>1645</v>
      </c>
      <c r="B370" s="119" t="s">
        <v>582</v>
      </c>
      <c r="C370" s="125"/>
      <c r="E370" s="97"/>
      <c r="F370" s="132" t="str">
        <f t="shared" si="22"/>
        <v/>
      </c>
      <c r="G370" s="132" t="str">
        <f t="shared" si="23"/>
        <v/>
      </c>
    </row>
    <row r="371" spans="1:7" x14ac:dyDescent="0.3">
      <c r="A371" s="104" t="s">
        <v>1646</v>
      </c>
      <c r="B371" s="119" t="s">
        <v>582</v>
      </c>
      <c r="C371" s="125"/>
      <c r="E371" s="97"/>
      <c r="F371" s="132" t="str">
        <f t="shared" si="22"/>
        <v/>
      </c>
      <c r="G371" s="132" t="str">
        <f t="shared" si="23"/>
        <v/>
      </c>
    </row>
    <row r="372" spans="1:7" x14ac:dyDescent="0.3">
      <c r="A372" s="104" t="s">
        <v>1647</v>
      </c>
      <c r="B372" s="119" t="s">
        <v>582</v>
      </c>
      <c r="C372" s="125"/>
      <c r="E372" s="97"/>
      <c r="F372" s="132" t="str">
        <f t="shared" si="22"/>
        <v/>
      </c>
      <c r="G372" s="132" t="str">
        <f t="shared" si="23"/>
        <v/>
      </c>
    </row>
    <row r="373" spans="1:7" x14ac:dyDescent="0.3">
      <c r="A373" s="104" t="s">
        <v>1648</v>
      </c>
      <c r="B373" s="119" t="s">
        <v>582</v>
      </c>
      <c r="C373" s="125"/>
      <c r="E373" s="97"/>
      <c r="F373" s="132" t="str">
        <f t="shared" si="22"/>
        <v/>
      </c>
      <c r="G373" s="132" t="str">
        <f t="shared" si="23"/>
        <v/>
      </c>
    </row>
    <row r="374" spans="1:7" x14ac:dyDescent="0.3">
      <c r="A374" s="104" t="s">
        <v>1649</v>
      </c>
      <c r="B374" s="119" t="s">
        <v>582</v>
      </c>
      <c r="C374" s="125"/>
      <c r="E374" s="97"/>
      <c r="F374" s="132" t="str">
        <f t="shared" si="22"/>
        <v/>
      </c>
      <c r="G374" s="132" t="str">
        <f t="shared" si="23"/>
        <v/>
      </c>
    </row>
    <row r="375" spans="1:7" x14ac:dyDescent="0.3">
      <c r="A375" s="104" t="s">
        <v>1650</v>
      </c>
      <c r="B375" s="119" t="s">
        <v>582</v>
      </c>
      <c r="C375" s="125"/>
      <c r="E375" s="97"/>
      <c r="F375" s="132" t="str">
        <f t="shared" si="22"/>
        <v/>
      </c>
      <c r="G375" s="132" t="str">
        <f t="shared" si="23"/>
        <v/>
      </c>
    </row>
    <row r="376" spans="1:7" x14ac:dyDescent="0.3">
      <c r="A376" s="104" t="s">
        <v>1651</v>
      </c>
      <c r="B376" s="119" t="s">
        <v>582</v>
      </c>
      <c r="C376" s="125"/>
      <c r="E376" s="97"/>
      <c r="F376" s="132" t="str">
        <f t="shared" si="22"/>
        <v/>
      </c>
      <c r="G376" s="132" t="str">
        <f t="shared" si="23"/>
        <v/>
      </c>
    </row>
    <row r="377" spans="1:7" x14ac:dyDescent="0.3">
      <c r="A377" s="104" t="s">
        <v>1652</v>
      </c>
      <c r="B377" s="119" t="s">
        <v>582</v>
      </c>
      <c r="C377" s="125"/>
      <c r="E377" s="97"/>
      <c r="F377" s="132" t="str">
        <f t="shared" si="22"/>
        <v/>
      </c>
      <c r="G377" s="132" t="str">
        <f t="shared" si="23"/>
        <v/>
      </c>
    </row>
    <row r="378" spans="1:7" x14ac:dyDescent="0.3">
      <c r="A378" s="104" t="s">
        <v>1653</v>
      </c>
      <c r="B378" s="119" t="s">
        <v>582</v>
      </c>
      <c r="C378" s="125"/>
      <c r="E378" s="97"/>
      <c r="F378" s="132" t="str">
        <f t="shared" si="22"/>
        <v/>
      </c>
      <c r="G378" s="132" t="str">
        <f t="shared" si="23"/>
        <v/>
      </c>
    </row>
    <row r="379" spans="1:7" x14ac:dyDescent="0.3">
      <c r="A379" s="104" t="s">
        <v>1654</v>
      </c>
      <c r="B379" s="119" t="s">
        <v>582</v>
      </c>
      <c r="C379" s="125"/>
      <c r="E379" s="97"/>
      <c r="F379" s="132" t="str">
        <f t="shared" si="22"/>
        <v/>
      </c>
      <c r="G379" s="132" t="str">
        <f t="shared" si="23"/>
        <v/>
      </c>
    </row>
    <row r="380" spans="1:7" x14ac:dyDescent="0.3">
      <c r="A380" s="104" t="s">
        <v>1655</v>
      </c>
      <c r="B380" s="119" t="s">
        <v>1561</v>
      </c>
      <c r="C380" s="125"/>
      <c r="E380" s="97"/>
      <c r="F380" s="132" t="str">
        <f t="shared" si="22"/>
        <v/>
      </c>
      <c r="G380" s="132" t="str">
        <f t="shared" si="23"/>
        <v/>
      </c>
    </row>
    <row r="381" spans="1:7" x14ac:dyDescent="0.3">
      <c r="A381" s="104" t="s">
        <v>1656</v>
      </c>
      <c r="B381" s="119" t="s">
        <v>67</v>
      </c>
      <c r="C381" s="125">
        <f>SUM(C363:C380)</f>
        <v>0</v>
      </c>
      <c r="D381" s="104">
        <f>SUM(D363:D380)</f>
        <v>0</v>
      </c>
      <c r="E381" s="97"/>
      <c r="F381" s="132" t="str">
        <f t="shared" si="22"/>
        <v/>
      </c>
      <c r="G381" s="132" t="str">
        <f t="shared" si="23"/>
        <v/>
      </c>
    </row>
    <row r="382" spans="1:7" x14ac:dyDescent="0.3">
      <c r="A382" s="104" t="s">
        <v>1657</v>
      </c>
      <c r="C382" s="192"/>
      <c r="E382" s="97"/>
      <c r="F382" s="97"/>
    </row>
    <row r="383" spans="1:7" x14ac:dyDescent="0.3">
      <c r="A383" s="104" t="s">
        <v>1658</v>
      </c>
      <c r="C383" s="192"/>
      <c r="E383" s="97"/>
      <c r="F383" s="97"/>
    </row>
    <row r="384" spans="1:7" x14ac:dyDescent="0.3">
      <c r="A384" s="104" t="s">
        <v>1659</v>
      </c>
      <c r="C384" s="192"/>
      <c r="E384" s="97"/>
      <c r="F384" s="97"/>
    </row>
    <row r="385" spans="1:6" x14ac:dyDescent="0.3">
      <c r="A385" s="104" t="s">
        <v>1660</v>
      </c>
      <c r="C385" s="192"/>
      <c r="E385" s="97"/>
      <c r="F385" s="97"/>
    </row>
    <row r="386" spans="1:6" x14ac:dyDescent="0.3">
      <c r="A386" s="104" t="s">
        <v>1661</v>
      </c>
      <c r="C386" s="192"/>
      <c r="E386" s="97"/>
      <c r="F386" s="97"/>
    </row>
    <row r="387" spans="1:6" x14ac:dyDescent="0.3">
      <c r="A387" s="104" t="s">
        <v>1662</v>
      </c>
      <c r="C387" s="192"/>
      <c r="E387" s="97"/>
      <c r="F387" s="97"/>
    </row>
    <row r="388" spans="1:6" x14ac:dyDescent="0.3">
      <c r="A388" s="104" t="s">
        <v>1663</v>
      </c>
      <c r="C388" s="192"/>
      <c r="E388" s="97"/>
      <c r="F388" s="97"/>
    </row>
    <row r="389" spans="1:6" x14ac:dyDescent="0.3">
      <c r="A389" s="104" t="s">
        <v>1664</v>
      </c>
      <c r="C389" s="192"/>
      <c r="E389" s="97"/>
      <c r="F389" s="97"/>
    </row>
    <row r="390" spans="1:6" x14ac:dyDescent="0.3">
      <c r="A390" s="104" t="s">
        <v>1665</v>
      </c>
      <c r="C390" s="192"/>
      <c r="E390" s="97"/>
      <c r="F390" s="97"/>
    </row>
    <row r="391" spans="1:6" x14ac:dyDescent="0.3">
      <c r="A391" s="104" t="s">
        <v>1666</v>
      </c>
      <c r="C391" s="192"/>
      <c r="E391" s="97"/>
      <c r="F391" s="97"/>
    </row>
    <row r="392" spans="1:6" x14ac:dyDescent="0.3">
      <c r="A392" s="104" t="s">
        <v>1667</v>
      </c>
      <c r="C392" s="192"/>
      <c r="E392" s="97"/>
      <c r="F392" s="97"/>
    </row>
    <row r="393" spans="1:6" x14ac:dyDescent="0.3">
      <c r="A393" s="104" t="s">
        <v>1668</v>
      </c>
      <c r="C393" s="192"/>
      <c r="E393" s="97"/>
      <c r="F393" s="97"/>
    </row>
    <row r="394" spans="1:6" x14ac:dyDescent="0.3">
      <c r="A394" s="104" t="s">
        <v>1669</v>
      </c>
      <c r="C394" s="192"/>
      <c r="E394" s="97"/>
      <c r="F394" s="97"/>
    </row>
    <row r="395" spans="1:6" x14ac:dyDescent="0.3">
      <c r="A395" s="104" t="s">
        <v>1670</v>
      </c>
      <c r="C395" s="192"/>
      <c r="E395" s="97"/>
      <c r="F395" s="97"/>
    </row>
    <row r="396" spans="1:6" x14ac:dyDescent="0.3">
      <c r="A396" s="104" t="s">
        <v>1671</v>
      </c>
      <c r="C396" s="192"/>
      <c r="E396" s="97"/>
      <c r="F396" s="97"/>
    </row>
    <row r="397" spans="1:6" x14ac:dyDescent="0.3">
      <c r="A397" s="104" t="s">
        <v>1672</v>
      </c>
      <c r="C397" s="192"/>
      <c r="E397" s="97"/>
      <c r="F397" s="97"/>
    </row>
    <row r="398" spans="1:6" x14ac:dyDescent="0.3">
      <c r="A398" s="104" t="s">
        <v>1673</v>
      </c>
      <c r="C398" s="192"/>
      <c r="E398" s="97"/>
      <c r="F398" s="97"/>
    </row>
    <row r="399" spans="1:6" x14ac:dyDescent="0.3">
      <c r="A399" s="104" t="s">
        <v>1674</v>
      </c>
      <c r="C399" s="192"/>
      <c r="E399" s="97"/>
      <c r="F399" s="97"/>
    </row>
    <row r="400" spans="1:6" x14ac:dyDescent="0.3">
      <c r="A400" s="104" t="s">
        <v>1675</v>
      </c>
      <c r="C400" s="192"/>
      <c r="E400" s="97"/>
      <c r="F400" s="97"/>
    </row>
    <row r="401" spans="1:7" x14ac:dyDescent="0.3">
      <c r="A401" s="104" t="s">
        <v>1676</v>
      </c>
      <c r="C401" s="192"/>
      <c r="E401" s="97"/>
      <c r="F401" s="97"/>
    </row>
    <row r="402" spans="1:7" x14ac:dyDescent="0.3">
      <c r="A402" s="104" t="s">
        <v>1677</v>
      </c>
      <c r="C402" s="192"/>
      <c r="E402" s="97"/>
      <c r="F402" s="97"/>
    </row>
    <row r="403" spans="1:7" x14ac:dyDescent="0.3">
      <c r="A403" s="104" t="s">
        <v>1678</v>
      </c>
      <c r="C403" s="192"/>
      <c r="E403" s="97"/>
      <c r="F403" s="97"/>
    </row>
    <row r="404" spans="1:7" x14ac:dyDescent="0.3">
      <c r="A404" s="104" t="s">
        <v>1679</v>
      </c>
      <c r="C404" s="192"/>
      <c r="E404" s="97"/>
      <c r="F404" s="97"/>
    </row>
    <row r="405" spans="1:7" x14ac:dyDescent="0.3">
      <c r="A405" s="104" t="s">
        <v>1680</v>
      </c>
      <c r="C405" s="192"/>
      <c r="E405" s="97"/>
      <c r="F405" s="97"/>
    </row>
    <row r="406" spans="1:7" x14ac:dyDescent="0.3">
      <c r="A406" s="104" t="s">
        <v>1681</v>
      </c>
      <c r="C406" s="192"/>
      <c r="E406" s="97"/>
      <c r="F406" s="97"/>
    </row>
    <row r="407" spans="1:7" x14ac:dyDescent="0.3">
      <c r="A407" s="104" t="s">
        <v>1682</v>
      </c>
      <c r="C407" s="192"/>
      <c r="E407" s="97"/>
      <c r="F407" s="97"/>
    </row>
    <row r="408" spans="1:7" x14ac:dyDescent="0.3">
      <c r="A408" s="104" t="s">
        <v>1683</v>
      </c>
      <c r="C408" s="192"/>
      <c r="E408" s="97"/>
      <c r="F408" s="97"/>
    </row>
    <row r="409" spans="1:7" x14ac:dyDescent="0.3">
      <c r="A409" s="104" t="s">
        <v>1684</v>
      </c>
      <c r="C409" s="192"/>
      <c r="E409" s="97"/>
      <c r="F409" s="97"/>
    </row>
    <row r="410" spans="1:7" x14ac:dyDescent="0.3">
      <c r="A410" s="104" t="s">
        <v>1685</v>
      </c>
      <c r="C410" s="192"/>
      <c r="E410" s="97"/>
      <c r="F410" s="97"/>
    </row>
    <row r="411" spans="1:7" ht="18.5" x14ac:dyDescent="0.3">
      <c r="A411" s="183"/>
      <c r="B411" s="184" t="s">
        <v>1686</v>
      </c>
      <c r="C411" s="183"/>
      <c r="D411" s="183"/>
      <c r="E411" s="183"/>
      <c r="F411" s="185"/>
      <c r="G411" s="185"/>
    </row>
    <row r="412" spans="1:7" x14ac:dyDescent="0.3">
      <c r="A412" s="121"/>
      <c r="B412" s="121" t="s">
        <v>1687</v>
      </c>
      <c r="C412" s="121" t="s">
        <v>643</v>
      </c>
      <c r="D412" s="121" t="s">
        <v>644</v>
      </c>
      <c r="E412" s="121"/>
      <c r="F412" s="121" t="s">
        <v>465</v>
      </c>
      <c r="G412" s="121" t="s">
        <v>645</v>
      </c>
    </row>
    <row r="413" spans="1:7" x14ac:dyDescent="0.3">
      <c r="A413" s="104" t="s">
        <v>1688</v>
      </c>
      <c r="B413" s="104" t="s">
        <v>647</v>
      </c>
      <c r="C413" s="125" t="s">
        <v>1689</v>
      </c>
      <c r="D413" s="115"/>
      <c r="E413" s="115"/>
      <c r="F413" s="142"/>
      <c r="G413" s="142"/>
    </row>
    <row r="414" spans="1:7" x14ac:dyDescent="0.3">
      <c r="A414" s="115"/>
      <c r="D414" s="115"/>
      <c r="E414" s="115"/>
      <c r="F414" s="142"/>
      <c r="G414" s="142"/>
    </row>
    <row r="415" spans="1:7" x14ac:dyDescent="0.3">
      <c r="B415" s="104" t="s">
        <v>648</v>
      </c>
      <c r="D415" s="115"/>
      <c r="E415" s="115"/>
      <c r="F415" s="142"/>
      <c r="G415" s="142"/>
    </row>
    <row r="416" spans="1:7" x14ac:dyDescent="0.3">
      <c r="A416" s="104" t="s">
        <v>1690</v>
      </c>
      <c r="B416" s="119" t="s">
        <v>582</v>
      </c>
      <c r="C416" s="125" t="s">
        <v>1689</v>
      </c>
      <c r="D416" s="187" t="s">
        <v>1689</v>
      </c>
      <c r="E416" s="115"/>
      <c r="F416" s="132" t="str">
        <f t="shared" ref="F416:F439" si="24">IF($C$440=0,"",IF(C416="[for completion]","",C416/$C$440))</f>
        <v/>
      </c>
      <c r="G416" s="132" t="str">
        <f t="shared" ref="G416:G439" si="25">IF($D$440=0,"",IF(D416="[for completion]","",D416/$D$440))</f>
        <v/>
      </c>
    </row>
    <row r="417" spans="1:7" x14ac:dyDescent="0.3">
      <c r="A417" s="104" t="s">
        <v>1691</v>
      </c>
      <c r="B417" s="119" t="s">
        <v>582</v>
      </c>
      <c r="C417" s="125" t="s">
        <v>1689</v>
      </c>
      <c r="D417" s="187" t="s">
        <v>1689</v>
      </c>
      <c r="E417" s="115"/>
      <c r="F417" s="132" t="str">
        <f t="shared" si="24"/>
        <v/>
      </c>
      <c r="G417" s="132" t="str">
        <f t="shared" si="25"/>
        <v/>
      </c>
    </row>
    <row r="418" spans="1:7" x14ac:dyDescent="0.3">
      <c r="A418" s="104" t="s">
        <v>1692</v>
      </c>
      <c r="B418" s="119" t="s">
        <v>582</v>
      </c>
      <c r="C418" s="125" t="s">
        <v>1689</v>
      </c>
      <c r="D418" s="187" t="s">
        <v>1689</v>
      </c>
      <c r="E418" s="115"/>
      <c r="F418" s="132" t="str">
        <f t="shared" si="24"/>
        <v/>
      </c>
      <c r="G418" s="132" t="str">
        <f t="shared" si="25"/>
        <v/>
      </c>
    </row>
    <row r="419" spans="1:7" x14ac:dyDescent="0.3">
      <c r="A419" s="104" t="s">
        <v>1693</v>
      </c>
      <c r="B419" s="119" t="s">
        <v>582</v>
      </c>
      <c r="C419" s="125" t="s">
        <v>1689</v>
      </c>
      <c r="D419" s="187" t="s">
        <v>1689</v>
      </c>
      <c r="E419" s="115"/>
      <c r="F419" s="132" t="str">
        <f t="shared" si="24"/>
        <v/>
      </c>
      <c r="G419" s="132" t="str">
        <f t="shared" si="25"/>
        <v/>
      </c>
    </row>
    <row r="420" spans="1:7" x14ac:dyDescent="0.3">
      <c r="A420" s="104" t="s">
        <v>1694</v>
      </c>
      <c r="B420" s="119" t="s">
        <v>582</v>
      </c>
      <c r="C420" s="125" t="s">
        <v>1689</v>
      </c>
      <c r="D420" s="187" t="s">
        <v>1689</v>
      </c>
      <c r="E420" s="115"/>
      <c r="F420" s="132" t="str">
        <f t="shared" si="24"/>
        <v/>
      </c>
      <c r="G420" s="132" t="str">
        <f t="shared" si="25"/>
        <v/>
      </c>
    </row>
    <row r="421" spans="1:7" x14ac:dyDescent="0.3">
      <c r="A421" s="104" t="s">
        <v>1695</v>
      </c>
      <c r="B421" s="119" t="s">
        <v>582</v>
      </c>
      <c r="C421" s="125" t="s">
        <v>1689</v>
      </c>
      <c r="D421" s="187" t="s">
        <v>1689</v>
      </c>
      <c r="E421" s="115"/>
      <c r="F421" s="132" t="str">
        <f t="shared" si="24"/>
        <v/>
      </c>
      <c r="G421" s="132" t="str">
        <f t="shared" si="25"/>
        <v/>
      </c>
    </row>
    <row r="422" spans="1:7" x14ac:dyDescent="0.3">
      <c r="A422" s="104" t="s">
        <v>1696</v>
      </c>
      <c r="B422" s="119" t="s">
        <v>582</v>
      </c>
      <c r="C422" s="125" t="s">
        <v>1689</v>
      </c>
      <c r="D422" s="187" t="s">
        <v>1689</v>
      </c>
      <c r="E422" s="115"/>
      <c r="F422" s="132" t="str">
        <f t="shared" si="24"/>
        <v/>
      </c>
      <c r="G422" s="132" t="str">
        <f t="shared" si="25"/>
        <v/>
      </c>
    </row>
    <row r="423" spans="1:7" x14ac:dyDescent="0.3">
      <c r="A423" s="104" t="s">
        <v>1697</v>
      </c>
      <c r="B423" s="119" t="s">
        <v>582</v>
      </c>
      <c r="C423" s="125" t="s">
        <v>1689</v>
      </c>
      <c r="D423" s="187" t="s">
        <v>1689</v>
      </c>
      <c r="E423" s="115"/>
      <c r="F423" s="132" t="str">
        <f t="shared" si="24"/>
        <v/>
      </c>
      <c r="G423" s="132" t="str">
        <f t="shared" si="25"/>
        <v/>
      </c>
    </row>
    <row r="424" spans="1:7" x14ac:dyDescent="0.3">
      <c r="A424" s="104" t="s">
        <v>1698</v>
      </c>
      <c r="B424" s="119" t="s">
        <v>582</v>
      </c>
      <c r="C424" s="125" t="s">
        <v>1689</v>
      </c>
      <c r="D424" s="187" t="s">
        <v>1689</v>
      </c>
      <c r="E424" s="115"/>
      <c r="F424" s="132" t="str">
        <f t="shared" si="24"/>
        <v/>
      </c>
      <c r="G424" s="132" t="str">
        <f t="shared" si="25"/>
        <v/>
      </c>
    </row>
    <row r="425" spans="1:7" x14ac:dyDescent="0.3">
      <c r="A425" s="104" t="s">
        <v>1699</v>
      </c>
      <c r="B425" s="119" t="s">
        <v>582</v>
      </c>
      <c r="C425" s="125" t="s">
        <v>1689</v>
      </c>
      <c r="D425" s="187" t="s">
        <v>1689</v>
      </c>
      <c r="E425" s="119"/>
      <c r="F425" s="132" t="str">
        <f t="shared" si="24"/>
        <v/>
      </c>
      <c r="G425" s="132" t="str">
        <f t="shared" si="25"/>
        <v/>
      </c>
    </row>
    <row r="426" spans="1:7" x14ac:dyDescent="0.3">
      <c r="A426" s="104" t="s">
        <v>1700</v>
      </c>
      <c r="B426" s="119" t="s">
        <v>582</v>
      </c>
      <c r="C426" s="125" t="s">
        <v>1689</v>
      </c>
      <c r="D426" s="187" t="s">
        <v>1689</v>
      </c>
      <c r="E426" s="119"/>
      <c r="F426" s="132" t="str">
        <f t="shared" si="24"/>
        <v/>
      </c>
      <c r="G426" s="132" t="str">
        <f t="shared" si="25"/>
        <v/>
      </c>
    </row>
    <row r="427" spans="1:7" x14ac:dyDescent="0.3">
      <c r="A427" s="104" t="s">
        <v>1701</v>
      </c>
      <c r="B427" s="119" t="s">
        <v>582</v>
      </c>
      <c r="C427" s="125" t="s">
        <v>1689</v>
      </c>
      <c r="D427" s="187" t="s">
        <v>1689</v>
      </c>
      <c r="E427" s="119"/>
      <c r="F427" s="132" t="str">
        <f t="shared" si="24"/>
        <v/>
      </c>
      <c r="G427" s="132" t="str">
        <f t="shared" si="25"/>
        <v/>
      </c>
    </row>
    <row r="428" spans="1:7" x14ac:dyDescent="0.3">
      <c r="A428" s="104" t="s">
        <v>1702</v>
      </c>
      <c r="B428" s="119" t="s">
        <v>582</v>
      </c>
      <c r="C428" s="125" t="s">
        <v>1689</v>
      </c>
      <c r="D428" s="187" t="s">
        <v>1689</v>
      </c>
      <c r="E428" s="119"/>
      <c r="F428" s="132" t="str">
        <f t="shared" si="24"/>
        <v/>
      </c>
      <c r="G428" s="132" t="str">
        <f t="shared" si="25"/>
        <v/>
      </c>
    </row>
    <row r="429" spans="1:7" x14ac:dyDescent="0.3">
      <c r="A429" s="104" t="s">
        <v>1703</v>
      </c>
      <c r="B429" s="119" t="s">
        <v>582</v>
      </c>
      <c r="C429" s="125" t="s">
        <v>1689</v>
      </c>
      <c r="D429" s="187" t="s">
        <v>1689</v>
      </c>
      <c r="E429" s="119"/>
      <c r="F429" s="132" t="str">
        <f t="shared" si="24"/>
        <v/>
      </c>
      <c r="G429" s="132" t="str">
        <f t="shared" si="25"/>
        <v/>
      </c>
    </row>
    <row r="430" spans="1:7" x14ac:dyDescent="0.3">
      <c r="A430" s="104" t="s">
        <v>1704</v>
      </c>
      <c r="B430" s="119" t="s">
        <v>582</v>
      </c>
      <c r="C430" s="125" t="s">
        <v>1689</v>
      </c>
      <c r="D430" s="187" t="s">
        <v>1689</v>
      </c>
      <c r="E430" s="119"/>
      <c r="F430" s="132" t="str">
        <f t="shared" si="24"/>
        <v/>
      </c>
      <c r="G430" s="132" t="str">
        <f t="shared" si="25"/>
        <v/>
      </c>
    </row>
    <row r="431" spans="1:7" x14ac:dyDescent="0.3">
      <c r="A431" s="104" t="s">
        <v>1705</v>
      </c>
      <c r="B431" s="119" t="s">
        <v>582</v>
      </c>
      <c r="C431" s="125" t="s">
        <v>1689</v>
      </c>
      <c r="D431" s="187" t="s">
        <v>1689</v>
      </c>
      <c r="F431" s="132" t="str">
        <f t="shared" si="24"/>
        <v/>
      </c>
      <c r="G431" s="132" t="str">
        <f t="shared" si="25"/>
        <v/>
      </c>
    </row>
    <row r="432" spans="1:7" x14ac:dyDescent="0.3">
      <c r="A432" s="104" t="s">
        <v>1706</v>
      </c>
      <c r="B432" s="119" t="s">
        <v>582</v>
      </c>
      <c r="C432" s="125" t="s">
        <v>1689</v>
      </c>
      <c r="D432" s="187" t="s">
        <v>1689</v>
      </c>
      <c r="E432" s="188"/>
      <c r="F432" s="132" t="str">
        <f t="shared" si="24"/>
        <v/>
      </c>
      <c r="G432" s="132" t="str">
        <f t="shared" si="25"/>
        <v/>
      </c>
    </row>
    <row r="433" spans="1:7" x14ac:dyDescent="0.3">
      <c r="A433" s="104" t="s">
        <v>1707</v>
      </c>
      <c r="B433" s="119" t="s">
        <v>582</v>
      </c>
      <c r="C433" s="125" t="s">
        <v>1689</v>
      </c>
      <c r="D433" s="187" t="s">
        <v>1689</v>
      </c>
      <c r="E433" s="188"/>
      <c r="F433" s="132" t="str">
        <f t="shared" si="24"/>
        <v/>
      </c>
      <c r="G433" s="132" t="str">
        <f t="shared" si="25"/>
        <v/>
      </c>
    </row>
    <row r="434" spans="1:7" x14ac:dyDescent="0.3">
      <c r="A434" s="104" t="s">
        <v>1708</v>
      </c>
      <c r="B434" s="119" t="s">
        <v>582</v>
      </c>
      <c r="C434" s="125" t="s">
        <v>1689</v>
      </c>
      <c r="D434" s="187" t="s">
        <v>1689</v>
      </c>
      <c r="E434" s="188"/>
      <c r="F434" s="132" t="str">
        <f t="shared" si="24"/>
        <v/>
      </c>
      <c r="G434" s="132" t="str">
        <f t="shared" si="25"/>
        <v/>
      </c>
    </row>
    <row r="435" spans="1:7" x14ac:dyDescent="0.3">
      <c r="A435" s="104" t="s">
        <v>1709</v>
      </c>
      <c r="B435" s="119" t="s">
        <v>582</v>
      </c>
      <c r="C435" s="125" t="s">
        <v>1689</v>
      </c>
      <c r="D435" s="187" t="s">
        <v>1689</v>
      </c>
      <c r="E435" s="188"/>
      <c r="F435" s="132" t="str">
        <f t="shared" si="24"/>
        <v/>
      </c>
      <c r="G435" s="132" t="str">
        <f t="shared" si="25"/>
        <v/>
      </c>
    </row>
    <row r="436" spans="1:7" x14ac:dyDescent="0.3">
      <c r="A436" s="104" t="s">
        <v>1710</v>
      </c>
      <c r="B436" s="119" t="s">
        <v>582</v>
      </c>
      <c r="C436" s="125" t="s">
        <v>1689</v>
      </c>
      <c r="D436" s="187" t="s">
        <v>1689</v>
      </c>
      <c r="E436" s="188"/>
      <c r="F436" s="132" t="str">
        <f t="shared" si="24"/>
        <v/>
      </c>
      <c r="G436" s="132" t="str">
        <f t="shared" si="25"/>
        <v/>
      </c>
    </row>
    <row r="437" spans="1:7" x14ac:dyDescent="0.3">
      <c r="A437" s="104" t="s">
        <v>1711</v>
      </c>
      <c r="B437" s="119" t="s">
        <v>582</v>
      </c>
      <c r="C437" s="125" t="s">
        <v>1689</v>
      </c>
      <c r="D437" s="187" t="s">
        <v>1689</v>
      </c>
      <c r="E437" s="188"/>
      <c r="F437" s="132" t="str">
        <f t="shared" si="24"/>
        <v/>
      </c>
      <c r="G437" s="132" t="str">
        <f t="shared" si="25"/>
        <v/>
      </c>
    </row>
    <row r="438" spans="1:7" x14ac:dyDescent="0.3">
      <c r="A438" s="104" t="s">
        <v>1712</v>
      </c>
      <c r="B438" s="119" t="s">
        <v>582</v>
      </c>
      <c r="C438" s="125" t="s">
        <v>1689</v>
      </c>
      <c r="D438" s="187" t="s">
        <v>1689</v>
      </c>
      <c r="E438" s="188"/>
      <c r="F438" s="132" t="str">
        <f t="shared" si="24"/>
        <v/>
      </c>
      <c r="G438" s="132" t="str">
        <f t="shared" si="25"/>
        <v/>
      </c>
    </row>
    <row r="439" spans="1:7" x14ac:dyDescent="0.3">
      <c r="A439" s="104" t="s">
        <v>1713</v>
      </c>
      <c r="B439" s="119" t="s">
        <v>582</v>
      </c>
      <c r="C439" s="125" t="s">
        <v>1689</v>
      </c>
      <c r="D439" s="187" t="s">
        <v>1689</v>
      </c>
      <c r="E439" s="188"/>
      <c r="F439" s="132" t="str">
        <f t="shared" si="24"/>
        <v/>
      </c>
      <c r="G439" s="132" t="str">
        <f t="shared" si="25"/>
        <v/>
      </c>
    </row>
    <row r="440" spans="1:7" x14ac:dyDescent="0.3">
      <c r="A440" s="104" t="s">
        <v>1714</v>
      </c>
      <c r="B440" s="119" t="s">
        <v>67</v>
      </c>
      <c r="C440" s="135">
        <f>SUM(C416:C439)</f>
        <v>0</v>
      </c>
      <c r="D440" s="131">
        <f>SUM(D416:D439)</f>
        <v>0</v>
      </c>
      <c r="E440" s="188"/>
      <c r="F440" s="189">
        <f>SUM(F416:F439)</f>
        <v>0</v>
      </c>
      <c r="G440" s="189">
        <f>SUM(G416:G439)</f>
        <v>0</v>
      </c>
    </row>
    <row r="441" spans="1:7" x14ac:dyDescent="0.3">
      <c r="A441" s="121"/>
      <c r="B441" s="121" t="s">
        <v>1715</v>
      </c>
      <c r="C441" s="121" t="s">
        <v>643</v>
      </c>
      <c r="D441" s="121" t="s">
        <v>644</v>
      </c>
      <c r="E441" s="121"/>
      <c r="F441" s="121" t="s">
        <v>465</v>
      </c>
      <c r="G441" s="121" t="s">
        <v>645</v>
      </c>
    </row>
    <row r="442" spans="1:7" x14ac:dyDescent="0.3">
      <c r="A442" s="104" t="s">
        <v>1716</v>
      </c>
      <c r="B442" s="104" t="s">
        <v>681</v>
      </c>
      <c r="C442" s="174" t="s">
        <v>1689</v>
      </c>
      <c r="G442" s="104"/>
    </row>
    <row r="443" spans="1:7" x14ac:dyDescent="0.3">
      <c r="G443" s="104"/>
    </row>
    <row r="444" spans="1:7" x14ac:dyDescent="0.3">
      <c r="B444" s="119" t="s">
        <v>682</v>
      </c>
      <c r="G444" s="104"/>
    </row>
    <row r="445" spans="1:7" x14ac:dyDescent="0.3">
      <c r="A445" s="104" t="s">
        <v>1717</v>
      </c>
      <c r="B445" s="104" t="s">
        <v>684</v>
      </c>
      <c r="C445" s="125" t="s">
        <v>1689</v>
      </c>
      <c r="D445" s="187" t="s">
        <v>1689</v>
      </c>
      <c r="F445" s="132" t="str">
        <f>IF($C$453=0,"",IF(C445="[for completion]","",C445/$C$453))</f>
        <v/>
      </c>
      <c r="G445" s="132" t="str">
        <f>IF($D$453=0,"",IF(D445="[for completion]","",D445/$D$453))</f>
        <v/>
      </c>
    </row>
    <row r="446" spans="1:7" x14ac:dyDescent="0.3">
      <c r="A446" s="104" t="s">
        <v>1718</v>
      </c>
      <c r="B446" s="104" t="s">
        <v>686</v>
      </c>
      <c r="C446" s="125" t="s">
        <v>1689</v>
      </c>
      <c r="D446" s="187" t="s">
        <v>1689</v>
      </c>
      <c r="F446" s="132" t="str">
        <f t="shared" ref="F446:F459" si="26">IF($C$453=0,"",IF(C446="[for completion]","",C446/$C$453))</f>
        <v/>
      </c>
      <c r="G446" s="132" t="str">
        <f t="shared" ref="G446:G459" si="27">IF($D$453=0,"",IF(D446="[for completion]","",D446/$D$453))</f>
        <v/>
      </c>
    </row>
    <row r="447" spans="1:7" x14ac:dyDescent="0.3">
      <c r="A447" s="104" t="s">
        <v>1719</v>
      </c>
      <c r="B447" s="104" t="s">
        <v>688</v>
      </c>
      <c r="C447" s="125" t="s">
        <v>1689</v>
      </c>
      <c r="D447" s="187" t="s">
        <v>1689</v>
      </c>
      <c r="F447" s="132" t="str">
        <f t="shared" si="26"/>
        <v/>
      </c>
      <c r="G447" s="132" t="str">
        <f t="shared" si="27"/>
        <v/>
      </c>
    </row>
    <row r="448" spans="1:7" x14ac:dyDescent="0.3">
      <c r="A448" s="104" t="s">
        <v>1720</v>
      </c>
      <c r="B448" s="104" t="s">
        <v>690</v>
      </c>
      <c r="C448" s="125" t="s">
        <v>1689</v>
      </c>
      <c r="D448" s="187" t="s">
        <v>1689</v>
      </c>
      <c r="F448" s="132" t="str">
        <f t="shared" si="26"/>
        <v/>
      </c>
      <c r="G448" s="132" t="str">
        <f t="shared" si="27"/>
        <v/>
      </c>
    </row>
    <row r="449" spans="1:7" x14ac:dyDescent="0.3">
      <c r="A449" s="104" t="s">
        <v>1721</v>
      </c>
      <c r="B449" s="104" t="s">
        <v>692</v>
      </c>
      <c r="C449" s="125" t="s">
        <v>1689</v>
      </c>
      <c r="D449" s="187" t="s">
        <v>1689</v>
      </c>
      <c r="F449" s="132" t="str">
        <f t="shared" si="26"/>
        <v/>
      </c>
      <c r="G449" s="132" t="str">
        <f t="shared" si="27"/>
        <v/>
      </c>
    </row>
    <row r="450" spans="1:7" x14ac:dyDescent="0.3">
      <c r="A450" s="104" t="s">
        <v>1722</v>
      </c>
      <c r="B450" s="104" t="s">
        <v>694</v>
      </c>
      <c r="C450" s="125" t="s">
        <v>1689</v>
      </c>
      <c r="D450" s="187" t="s">
        <v>1689</v>
      </c>
      <c r="F450" s="132" t="str">
        <f t="shared" si="26"/>
        <v/>
      </c>
      <c r="G450" s="132" t="str">
        <f t="shared" si="27"/>
        <v/>
      </c>
    </row>
    <row r="451" spans="1:7" x14ac:dyDescent="0.3">
      <c r="A451" s="104" t="s">
        <v>1723</v>
      </c>
      <c r="B451" s="104" t="s">
        <v>696</v>
      </c>
      <c r="C451" s="125" t="s">
        <v>1689</v>
      </c>
      <c r="D451" s="187" t="s">
        <v>1689</v>
      </c>
      <c r="F451" s="132" t="str">
        <f t="shared" si="26"/>
        <v/>
      </c>
      <c r="G451" s="132" t="str">
        <f t="shared" si="27"/>
        <v/>
      </c>
    </row>
    <row r="452" spans="1:7" x14ac:dyDescent="0.3">
      <c r="A452" s="104" t="s">
        <v>1724</v>
      </c>
      <c r="B452" s="104" t="s">
        <v>698</v>
      </c>
      <c r="C452" s="125" t="s">
        <v>1689</v>
      </c>
      <c r="D452" s="187" t="s">
        <v>1689</v>
      </c>
      <c r="F452" s="132" t="str">
        <f t="shared" si="26"/>
        <v/>
      </c>
      <c r="G452" s="132" t="str">
        <f t="shared" si="27"/>
        <v/>
      </c>
    </row>
    <row r="453" spans="1:7" x14ac:dyDescent="0.3">
      <c r="A453" s="104" t="s">
        <v>1725</v>
      </c>
      <c r="B453" s="134" t="s">
        <v>67</v>
      </c>
      <c r="C453" s="125">
        <f>SUM(C445:C452)</f>
        <v>0</v>
      </c>
      <c r="D453" s="187">
        <f>SUM(D445:D452)</f>
        <v>0</v>
      </c>
      <c r="F453" s="174">
        <f>SUM(F445:F452)</f>
        <v>0</v>
      </c>
      <c r="G453" s="174">
        <f>SUM(G445:G452)</f>
        <v>0</v>
      </c>
    </row>
    <row r="454" spans="1:7" x14ac:dyDescent="0.3">
      <c r="A454" s="104" t="s">
        <v>1726</v>
      </c>
      <c r="B454" s="137" t="s">
        <v>701</v>
      </c>
      <c r="C454" s="125"/>
      <c r="D454" s="187"/>
      <c r="F454" s="132" t="str">
        <f t="shared" si="26"/>
        <v/>
      </c>
      <c r="G454" s="132" t="str">
        <f t="shared" si="27"/>
        <v/>
      </c>
    </row>
    <row r="455" spans="1:7" x14ac:dyDescent="0.3">
      <c r="A455" s="104" t="s">
        <v>1727</v>
      </c>
      <c r="B455" s="137" t="s">
        <v>703</v>
      </c>
      <c r="C455" s="125"/>
      <c r="D455" s="187"/>
      <c r="F455" s="132" t="str">
        <f t="shared" si="26"/>
        <v/>
      </c>
      <c r="G455" s="132" t="str">
        <f t="shared" si="27"/>
        <v/>
      </c>
    </row>
    <row r="456" spans="1:7" x14ac:dyDescent="0.3">
      <c r="A456" s="104" t="s">
        <v>1728</v>
      </c>
      <c r="B456" s="137" t="s">
        <v>705</v>
      </c>
      <c r="C456" s="125"/>
      <c r="D456" s="187"/>
      <c r="F456" s="132" t="str">
        <f t="shared" si="26"/>
        <v/>
      </c>
      <c r="G456" s="132" t="str">
        <f t="shared" si="27"/>
        <v/>
      </c>
    </row>
    <row r="457" spans="1:7" x14ac:dyDescent="0.3">
      <c r="A457" s="104" t="s">
        <v>1729</v>
      </c>
      <c r="B457" s="137" t="s">
        <v>707</v>
      </c>
      <c r="C457" s="125"/>
      <c r="D457" s="187"/>
      <c r="F457" s="132" t="str">
        <f t="shared" si="26"/>
        <v/>
      </c>
      <c r="G457" s="132" t="str">
        <f t="shared" si="27"/>
        <v/>
      </c>
    </row>
    <row r="458" spans="1:7" x14ac:dyDescent="0.3">
      <c r="A458" s="104" t="s">
        <v>1730</v>
      </c>
      <c r="B458" s="137" t="s">
        <v>709</v>
      </c>
      <c r="C458" s="125"/>
      <c r="D458" s="187"/>
      <c r="F458" s="132" t="str">
        <f t="shared" si="26"/>
        <v/>
      </c>
      <c r="G458" s="132" t="str">
        <f t="shared" si="27"/>
        <v/>
      </c>
    </row>
    <row r="459" spans="1:7" x14ac:dyDescent="0.3">
      <c r="A459" s="104" t="s">
        <v>1731</v>
      </c>
      <c r="B459" s="137" t="s">
        <v>711</v>
      </c>
      <c r="C459" s="125"/>
      <c r="D459" s="187"/>
      <c r="F459" s="132" t="str">
        <f t="shared" si="26"/>
        <v/>
      </c>
      <c r="G459" s="132" t="str">
        <f t="shared" si="27"/>
        <v/>
      </c>
    </row>
    <row r="460" spans="1:7" x14ac:dyDescent="0.3">
      <c r="A460" s="104" t="s">
        <v>1732</v>
      </c>
      <c r="B460" s="137"/>
      <c r="F460" s="133"/>
      <c r="G460" s="133"/>
    </row>
    <row r="461" spans="1:7" x14ac:dyDescent="0.3">
      <c r="A461" s="104" t="s">
        <v>1733</v>
      </c>
      <c r="B461" s="137"/>
      <c r="F461" s="133"/>
      <c r="G461" s="133"/>
    </row>
    <row r="462" spans="1:7" x14ac:dyDescent="0.3">
      <c r="A462" s="104" t="s">
        <v>1734</v>
      </c>
      <c r="B462" s="137"/>
      <c r="F462" s="188"/>
      <c r="G462" s="188"/>
    </row>
    <row r="463" spans="1:7" x14ac:dyDescent="0.3">
      <c r="A463" s="121"/>
      <c r="B463" s="121" t="s">
        <v>1735</v>
      </c>
      <c r="C463" s="121" t="s">
        <v>643</v>
      </c>
      <c r="D463" s="121" t="s">
        <v>644</v>
      </c>
      <c r="E463" s="121"/>
      <c r="F463" s="121" t="s">
        <v>465</v>
      </c>
      <c r="G463" s="121" t="s">
        <v>645</v>
      </c>
    </row>
    <row r="464" spans="1:7" x14ac:dyDescent="0.3">
      <c r="A464" s="104" t="s">
        <v>1736</v>
      </c>
      <c r="B464" s="104" t="s">
        <v>681</v>
      </c>
      <c r="C464" s="174" t="s">
        <v>1737</v>
      </c>
      <c r="G464" s="104"/>
    </row>
    <row r="465" spans="1:7" x14ac:dyDescent="0.3">
      <c r="G465" s="104"/>
    </row>
    <row r="466" spans="1:7" x14ac:dyDescent="0.3">
      <c r="B466" s="119" t="s">
        <v>682</v>
      </c>
      <c r="G466" s="104"/>
    </row>
    <row r="467" spans="1:7" x14ac:dyDescent="0.3">
      <c r="A467" s="104" t="s">
        <v>1738</v>
      </c>
      <c r="B467" s="104" t="s">
        <v>684</v>
      </c>
      <c r="C467" s="125" t="s">
        <v>1737</v>
      </c>
      <c r="D467" s="187" t="s">
        <v>1737</v>
      </c>
      <c r="F467" s="132" t="str">
        <f>IF($C$475=0,"",IF(C467="[Mark as ND1 if not relevant]","",C467/$C$475))</f>
        <v/>
      </c>
      <c r="G467" s="132" t="str">
        <f>IF($D$475=0,"",IF(D467="[Mark as ND1 if not relevant]","",D467/$D$475))</f>
        <v/>
      </c>
    </row>
    <row r="468" spans="1:7" x14ac:dyDescent="0.3">
      <c r="A468" s="104" t="s">
        <v>1739</v>
      </c>
      <c r="B468" s="104" t="s">
        <v>686</v>
      </c>
      <c r="C468" s="125" t="s">
        <v>1737</v>
      </c>
      <c r="D468" s="187" t="s">
        <v>1737</v>
      </c>
      <c r="F468" s="132" t="str">
        <f t="shared" ref="F468:F474" si="28">IF($C$475=0,"",IF(C468="[Mark as ND1 if not relevant]","",C468/$C$475))</f>
        <v/>
      </c>
      <c r="G468" s="132" t="str">
        <f t="shared" ref="G468:G474" si="29">IF($D$475=0,"",IF(D468="[Mark as ND1 if not relevant]","",D468/$D$475))</f>
        <v/>
      </c>
    </row>
    <row r="469" spans="1:7" x14ac:dyDescent="0.3">
      <c r="A469" s="104" t="s">
        <v>1740</v>
      </c>
      <c r="B469" s="104" t="s">
        <v>688</v>
      </c>
      <c r="C469" s="125" t="s">
        <v>1737</v>
      </c>
      <c r="D469" s="187" t="s">
        <v>1737</v>
      </c>
      <c r="F469" s="132" t="str">
        <f t="shared" si="28"/>
        <v/>
      </c>
      <c r="G469" s="132" t="str">
        <f t="shared" si="29"/>
        <v/>
      </c>
    </row>
    <row r="470" spans="1:7" x14ac:dyDescent="0.3">
      <c r="A470" s="104" t="s">
        <v>1741</v>
      </c>
      <c r="B470" s="104" t="s">
        <v>690</v>
      </c>
      <c r="C470" s="125" t="s">
        <v>1737</v>
      </c>
      <c r="D470" s="187" t="s">
        <v>1737</v>
      </c>
      <c r="F470" s="132" t="str">
        <f t="shared" si="28"/>
        <v/>
      </c>
      <c r="G470" s="132" t="str">
        <f t="shared" si="29"/>
        <v/>
      </c>
    </row>
    <row r="471" spans="1:7" x14ac:dyDescent="0.3">
      <c r="A471" s="104" t="s">
        <v>1742</v>
      </c>
      <c r="B471" s="104" t="s">
        <v>692</v>
      </c>
      <c r="C471" s="125" t="s">
        <v>1737</v>
      </c>
      <c r="D471" s="187" t="s">
        <v>1737</v>
      </c>
      <c r="F471" s="132" t="str">
        <f t="shared" si="28"/>
        <v/>
      </c>
      <c r="G471" s="132" t="str">
        <f t="shared" si="29"/>
        <v/>
      </c>
    </row>
    <row r="472" spans="1:7" x14ac:dyDescent="0.3">
      <c r="A472" s="104" t="s">
        <v>1743</v>
      </c>
      <c r="B472" s="104" t="s">
        <v>694</v>
      </c>
      <c r="C472" s="125" t="s">
        <v>1737</v>
      </c>
      <c r="D472" s="187" t="s">
        <v>1737</v>
      </c>
      <c r="F472" s="132" t="str">
        <f t="shared" si="28"/>
        <v/>
      </c>
      <c r="G472" s="132" t="str">
        <f t="shared" si="29"/>
        <v/>
      </c>
    </row>
    <row r="473" spans="1:7" x14ac:dyDescent="0.3">
      <c r="A473" s="104" t="s">
        <v>1744</v>
      </c>
      <c r="B473" s="104" t="s">
        <v>696</v>
      </c>
      <c r="C473" s="125" t="s">
        <v>1737</v>
      </c>
      <c r="D473" s="187" t="s">
        <v>1737</v>
      </c>
      <c r="F473" s="132" t="str">
        <f t="shared" si="28"/>
        <v/>
      </c>
      <c r="G473" s="132" t="str">
        <f t="shared" si="29"/>
        <v/>
      </c>
    </row>
    <row r="474" spans="1:7" x14ac:dyDescent="0.3">
      <c r="A474" s="104" t="s">
        <v>1745</v>
      </c>
      <c r="B474" s="104" t="s">
        <v>698</v>
      </c>
      <c r="C474" s="125" t="s">
        <v>1737</v>
      </c>
      <c r="D474" s="187" t="s">
        <v>1737</v>
      </c>
      <c r="F474" s="132" t="str">
        <f t="shared" si="28"/>
        <v/>
      </c>
      <c r="G474" s="132" t="str">
        <f t="shared" si="29"/>
        <v/>
      </c>
    </row>
    <row r="475" spans="1:7" x14ac:dyDescent="0.3">
      <c r="A475" s="104" t="s">
        <v>1746</v>
      </c>
      <c r="B475" s="134" t="s">
        <v>67</v>
      </c>
      <c r="C475" s="125">
        <f>SUM(C467:C474)</f>
        <v>0</v>
      </c>
      <c r="D475" s="187">
        <f>SUM(D467:D474)</f>
        <v>0</v>
      </c>
      <c r="F475" s="174">
        <f>SUM(F467:F474)</f>
        <v>0</v>
      </c>
      <c r="G475" s="174">
        <f>SUM(G467:G474)</f>
        <v>0</v>
      </c>
    </row>
    <row r="476" spans="1:7" x14ac:dyDescent="0.3">
      <c r="A476" s="104" t="s">
        <v>1747</v>
      </c>
      <c r="B476" s="137" t="s">
        <v>701</v>
      </c>
      <c r="C476" s="125"/>
      <c r="D476" s="187"/>
      <c r="F476" s="132" t="str">
        <f t="shared" ref="F476:F481" si="30">IF($C$475=0,"",IF(C476="[for completion]","",C476/$C$475))</f>
        <v/>
      </c>
      <c r="G476" s="132" t="str">
        <f t="shared" ref="G476:G481" si="31">IF($D$475=0,"",IF(D476="[for completion]","",D476/$D$475))</f>
        <v/>
      </c>
    </row>
    <row r="477" spans="1:7" x14ac:dyDescent="0.3">
      <c r="A477" s="104" t="s">
        <v>1748</v>
      </c>
      <c r="B477" s="137" t="s">
        <v>703</v>
      </c>
      <c r="C477" s="125"/>
      <c r="D477" s="187"/>
      <c r="F477" s="132" t="str">
        <f t="shared" si="30"/>
        <v/>
      </c>
      <c r="G477" s="132" t="str">
        <f t="shared" si="31"/>
        <v/>
      </c>
    </row>
    <row r="478" spans="1:7" x14ac:dyDescent="0.3">
      <c r="A478" s="104" t="s">
        <v>1749</v>
      </c>
      <c r="B478" s="137" t="s">
        <v>705</v>
      </c>
      <c r="C478" s="125"/>
      <c r="D478" s="187"/>
      <c r="F478" s="132" t="str">
        <f t="shared" si="30"/>
        <v/>
      </c>
      <c r="G478" s="132" t="str">
        <f t="shared" si="31"/>
        <v/>
      </c>
    </row>
    <row r="479" spans="1:7" x14ac:dyDescent="0.3">
      <c r="A479" s="104" t="s">
        <v>1750</v>
      </c>
      <c r="B479" s="137" t="s">
        <v>707</v>
      </c>
      <c r="C479" s="125"/>
      <c r="D479" s="187"/>
      <c r="F479" s="132" t="str">
        <f t="shared" si="30"/>
        <v/>
      </c>
      <c r="G479" s="132" t="str">
        <f t="shared" si="31"/>
        <v/>
      </c>
    </row>
    <row r="480" spans="1:7" x14ac:dyDescent="0.3">
      <c r="A480" s="104" t="s">
        <v>1751</v>
      </c>
      <c r="B480" s="137" t="s">
        <v>709</v>
      </c>
      <c r="C480" s="125"/>
      <c r="D480" s="187"/>
      <c r="F480" s="132" t="str">
        <f t="shared" si="30"/>
        <v/>
      </c>
      <c r="G480" s="132" t="str">
        <f t="shared" si="31"/>
        <v/>
      </c>
    </row>
    <row r="481" spans="1:7" x14ac:dyDescent="0.3">
      <c r="A481" s="104" t="s">
        <v>1752</v>
      </c>
      <c r="B481" s="137" t="s">
        <v>711</v>
      </c>
      <c r="C481" s="125"/>
      <c r="D481" s="187"/>
      <c r="F481" s="132" t="str">
        <f t="shared" si="30"/>
        <v/>
      </c>
      <c r="G481" s="132" t="str">
        <f t="shared" si="31"/>
        <v/>
      </c>
    </row>
    <row r="482" spans="1:7" x14ac:dyDescent="0.3">
      <c r="A482" s="104" t="s">
        <v>1753</v>
      </c>
      <c r="B482" s="137"/>
      <c r="F482" s="132"/>
      <c r="G482" s="132"/>
    </row>
    <row r="483" spans="1:7" x14ac:dyDescent="0.3">
      <c r="A483" s="104" t="s">
        <v>1754</v>
      </c>
      <c r="B483" s="137"/>
      <c r="F483" s="132"/>
      <c r="G483" s="132"/>
    </row>
    <row r="484" spans="1:7" x14ac:dyDescent="0.3">
      <c r="A484" s="104" t="s">
        <v>1755</v>
      </c>
      <c r="B484" s="137"/>
      <c r="F484" s="132"/>
      <c r="G484" s="174"/>
    </row>
    <row r="485" spans="1:7" x14ac:dyDescent="0.3">
      <c r="A485" s="121"/>
      <c r="B485" s="121" t="s">
        <v>1756</v>
      </c>
      <c r="C485" s="121" t="s">
        <v>774</v>
      </c>
      <c r="D485" s="121"/>
      <c r="E485" s="121"/>
      <c r="F485" s="121"/>
      <c r="G485" s="124"/>
    </row>
    <row r="486" spans="1:7" x14ac:dyDescent="0.3">
      <c r="A486" s="104" t="s">
        <v>1757</v>
      </c>
      <c r="B486" s="119" t="s">
        <v>775</v>
      </c>
      <c r="C486" s="174" t="s">
        <v>1689</v>
      </c>
      <c r="G486" s="104"/>
    </row>
    <row r="487" spans="1:7" x14ac:dyDescent="0.3">
      <c r="A487" s="104" t="s">
        <v>1758</v>
      </c>
      <c r="B487" s="119" t="s">
        <v>776</v>
      </c>
      <c r="C487" s="174" t="s">
        <v>1689</v>
      </c>
      <c r="G487" s="104"/>
    </row>
    <row r="488" spans="1:7" x14ac:dyDescent="0.3">
      <c r="A488" s="104" t="s">
        <v>1759</v>
      </c>
      <c r="B488" s="119" t="s">
        <v>777</v>
      </c>
      <c r="C488" s="174" t="s">
        <v>1689</v>
      </c>
      <c r="G488" s="104"/>
    </row>
    <row r="489" spans="1:7" x14ac:dyDescent="0.3">
      <c r="A489" s="104" t="s">
        <v>1760</v>
      </c>
      <c r="B489" s="119" t="s">
        <v>778</v>
      </c>
      <c r="C489" s="174" t="s">
        <v>1689</v>
      </c>
      <c r="G489" s="104"/>
    </row>
    <row r="490" spans="1:7" x14ac:dyDescent="0.3">
      <c r="A490" s="104" t="s">
        <v>1761</v>
      </c>
      <c r="B490" s="119" t="s">
        <v>779</v>
      </c>
      <c r="C490" s="174" t="s">
        <v>1689</v>
      </c>
      <c r="G490" s="104"/>
    </row>
    <row r="491" spans="1:7" x14ac:dyDescent="0.3">
      <c r="A491" s="104" t="s">
        <v>1762</v>
      </c>
      <c r="B491" s="119" t="s">
        <v>780</v>
      </c>
      <c r="C491" s="174" t="s">
        <v>1689</v>
      </c>
      <c r="G491" s="104"/>
    </row>
    <row r="492" spans="1:7" x14ac:dyDescent="0.3">
      <c r="A492" s="104" t="s">
        <v>1763</v>
      </c>
      <c r="B492" s="119" t="s">
        <v>781</v>
      </c>
      <c r="C492" s="174" t="s">
        <v>1689</v>
      </c>
      <c r="G492" s="104"/>
    </row>
    <row r="493" spans="1:7" x14ac:dyDescent="0.3">
      <c r="A493" s="104" t="s">
        <v>1764</v>
      </c>
      <c r="B493" s="119" t="s">
        <v>1765</v>
      </c>
      <c r="C493" s="174" t="s">
        <v>1689</v>
      </c>
      <c r="G493" s="104"/>
    </row>
    <row r="494" spans="1:7" x14ac:dyDescent="0.3">
      <c r="A494" s="104" t="s">
        <v>1766</v>
      </c>
      <c r="B494" s="119" t="s">
        <v>1767</v>
      </c>
      <c r="C494" s="174" t="s">
        <v>1689</v>
      </c>
      <c r="G494" s="104"/>
    </row>
    <row r="495" spans="1:7" x14ac:dyDescent="0.3">
      <c r="A495" s="104" t="s">
        <v>1768</v>
      </c>
      <c r="B495" s="119" t="s">
        <v>1769</v>
      </c>
      <c r="C495" s="174" t="s">
        <v>1689</v>
      </c>
      <c r="G495" s="104"/>
    </row>
    <row r="496" spans="1:7" x14ac:dyDescent="0.3">
      <c r="A496" s="104" t="s">
        <v>1770</v>
      </c>
      <c r="B496" s="119" t="s">
        <v>782</v>
      </c>
      <c r="C496" s="174" t="s">
        <v>1689</v>
      </c>
      <c r="G496" s="104"/>
    </row>
    <row r="497" spans="1:7" x14ac:dyDescent="0.3">
      <c r="A497" s="104" t="s">
        <v>1771</v>
      </c>
      <c r="B497" s="119" t="s">
        <v>783</v>
      </c>
      <c r="C497" s="174" t="s">
        <v>1689</v>
      </c>
      <c r="G497" s="104"/>
    </row>
    <row r="498" spans="1:7" x14ac:dyDescent="0.3">
      <c r="A498" s="104" t="s">
        <v>1772</v>
      </c>
      <c r="B498" s="119" t="s">
        <v>65</v>
      </c>
      <c r="C498" s="174" t="s">
        <v>1689</v>
      </c>
      <c r="G498" s="104"/>
    </row>
    <row r="499" spans="1:7" x14ac:dyDescent="0.3">
      <c r="A499" s="104" t="s">
        <v>1773</v>
      </c>
      <c r="B499" s="137" t="s">
        <v>1774</v>
      </c>
      <c r="C499" s="174"/>
      <c r="G499" s="104"/>
    </row>
    <row r="500" spans="1:7" x14ac:dyDescent="0.3">
      <c r="A500" s="104" t="s">
        <v>1775</v>
      </c>
      <c r="B500" s="137" t="s">
        <v>171</v>
      </c>
      <c r="C500" s="174"/>
      <c r="G500" s="104"/>
    </row>
    <row r="501" spans="1:7" x14ac:dyDescent="0.3">
      <c r="A501" s="104" t="s">
        <v>1776</v>
      </c>
      <c r="B501" s="137" t="s">
        <v>171</v>
      </c>
      <c r="C501" s="174"/>
      <c r="G501" s="104"/>
    </row>
    <row r="502" spans="1:7" x14ac:dyDescent="0.3">
      <c r="A502" s="104" t="s">
        <v>1777</v>
      </c>
      <c r="B502" s="137" t="s">
        <v>171</v>
      </c>
      <c r="C502" s="174"/>
      <c r="G502" s="104"/>
    </row>
    <row r="503" spans="1:7" x14ac:dyDescent="0.3">
      <c r="A503" s="104" t="s">
        <v>1778</v>
      </c>
      <c r="B503" s="137" t="s">
        <v>171</v>
      </c>
      <c r="C503" s="174"/>
      <c r="G503" s="104"/>
    </row>
    <row r="504" spans="1:7" x14ac:dyDescent="0.3">
      <c r="A504" s="104" t="s">
        <v>1779</v>
      </c>
      <c r="B504" s="137" t="s">
        <v>171</v>
      </c>
      <c r="C504" s="174"/>
      <c r="G504" s="104"/>
    </row>
    <row r="505" spans="1:7" x14ac:dyDescent="0.3">
      <c r="A505" s="104" t="s">
        <v>1780</v>
      </c>
      <c r="B505" s="137" t="s">
        <v>171</v>
      </c>
      <c r="C505" s="174"/>
      <c r="G505" s="104"/>
    </row>
    <row r="506" spans="1:7" x14ac:dyDescent="0.3">
      <c r="A506" s="104" t="s">
        <v>1781</v>
      </c>
      <c r="B506" s="137" t="s">
        <v>171</v>
      </c>
      <c r="C506" s="174"/>
      <c r="G506" s="104"/>
    </row>
    <row r="507" spans="1:7" x14ac:dyDescent="0.3">
      <c r="A507" s="104" t="s">
        <v>1782</v>
      </c>
      <c r="B507" s="137" t="s">
        <v>171</v>
      </c>
      <c r="C507" s="174"/>
      <c r="G507" s="104"/>
    </row>
    <row r="508" spans="1:7" x14ac:dyDescent="0.3">
      <c r="A508" s="104" t="s">
        <v>1783</v>
      </c>
      <c r="B508" s="137" t="s">
        <v>171</v>
      </c>
      <c r="C508" s="174"/>
      <c r="G508" s="104"/>
    </row>
    <row r="509" spans="1:7" x14ac:dyDescent="0.3">
      <c r="A509" s="104" t="s">
        <v>1784</v>
      </c>
      <c r="B509" s="137" t="s">
        <v>171</v>
      </c>
      <c r="C509" s="174"/>
      <c r="G509" s="104"/>
    </row>
    <row r="510" spans="1:7" x14ac:dyDescent="0.3">
      <c r="A510" s="104" t="s">
        <v>1785</v>
      </c>
      <c r="B510" s="137" t="s">
        <v>171</v>
      </c>
      <c r="C510" s="174"/>
    </row>
    <row r="511" spans="1:7" x14ac:dyDescent="0.3">
      <c r="A511" s="104" t="s">
        <v>1786</v>
      </c>
      <c r="B511" s="137" t="s">
        <v>171</v>
      </c>
      <c r="C511" s="174"/>
    </row>
    <row r="512" spans="1:7" x14ac:dyDescent="0.3">
      <c r="A512" s="104" t="s">
        <v>1787</v>
      </c>
      <c r="B512" s="137" t="s">
        <v>171</v>
      </c>
      <c r="C512" s="174"/>
    </row>
    <row r="513" spans="1:7" x14ac:dyDescent="0.3">
      <c r="A513" s="151"/>
      <c r="B513" s="151" t="s">
        <v>1788</v>
      </c>
      <c r="C513" s="121" t="s">
        <v>53</v>
      </c>
      <c r="D513" s="121" t="s">
        <v>1789</v>
      </c>
      <c r="E513" s="121"/>
      <c r="F513" s="121" t="s">
        <v>465</v>
      </c>
      <c r="G513" s="121" t="s">
        <v>1790</v>
      </c>
    </row>
    <row r="514" spans="1:7" x14ac:dyDescent="0.3">
      <c r="A514" s="104" t="s">
        <v>1791</v>
      </c>
      <c r="B514" s="119" t="s">
        <v>582</v>
      </c>
      <c r="C514" s="125" t="s">
        <v>1689</v>
      </c>
      <c r="D514" s="187" t="s">
        <v>1689</v>
      </c>
      <c r="E514" s="107"/>
      <c r="F514" s="132" t="str">
        <f>IF($C$532=0,"",IF(C514="[for completion]","",IF(C514="","",C514/$C$532)))</f>
        <v/>
      </c>
      <c r="G514" s="132" t="str">
        <f>IF($D$532=0,"",IF(D514="[for completion]","",IF(D514="","",D514/$D$532)))</f>
        <v/>
      </c>
    </row>
    <row r="515" spans="1:7" x14ac:dyDescent="0.3">
      <c r="A515" s="104" t="s">
        <v>1792</v>
      </c>
      <c r="B515" s="119" t="s">
        <v>582</v>
      </c>
      <c r="C515" s="125" t="s">
        <v>1689</v>
      </c>
      <c r="D515" s="187" t="s">
        <v>1689</v>
      </c>
      <c r="E515" s="107"/>
      <c r="F515" s="132" t="str">
        <f t="shared" ref="F515:F531" si="32">IF($C$532=0,"",IF(C515="[for completion]","",IF(C515="","",C515/$C$532)))</f>
        <v/>
      </c>
      <c r="G515" s="132" t="str">
        <f t="shared" ref="G515:G531" si="33">IF($D$532=0,"",IF(D515="[for completion]","",IF(D515="","",D515/$D$532)))</f>
        <v/>
      </c>
    </row>
    <row r="516" spans="1:7" x14ac:dyDescent="0.3">
      <c r="A516" s="104" t="s">
        <v>1793</v>
      </c>
      <c r="B516" s="119" t="s">
        <v>582</v>
      </c>
      <c r="C516" s="125" t="s">
        <v>1689</v>
      </c>
      <c r="D516" s="187" t="s">
        <v>1689</v>
      </c>
      <c r="E516" s="107"/>
      <c r="F516" s="132" t="str">
        <f t="shared" si="32"/>
        <v/>
      </c>
      <c r="G516" s="132" t="str">
        <f t="shared" si="33"/>
        <v/>
      </c>
    </row>
    <row r="517" spans="1:7" x14ac:dyDescent="0.3">
      <c r="A517" s="104" t="s">
        <v>1794</v>
      </c>
      <c r="B517" s="119" t="s">
        <v>582</v>
      </c>
      <c r="C517" s="125" t="s">
        <v>1689</v>
      </c>
      <c r="D517" s="187" t="s">
        <v>1689</v>
      </c>
      <c r="E517" s="107"/>
      <c r="F517" s="132" t="str">
        <f t="shared" si="32"/>
        <v/>
      </c>
      <c r="G517" s="132" t="str">
        <f t="shared" si="33"/>
        <v/>
      </c>
    </row>
    <row r="518" spans="1:7" x14ac:dyDescent="0.3">
      <c r="A518" s="104" t="s">
        <v>1795</v>
      </c>
      <c r="B518" s="119" t="s">
        <v>582</v>
      </c>
      <c r="C518" s="125" t="s">
        <v>1689</v>
      </c>
      <c r="D518" s="187" t="s">
        <v>1689</v>
      </c>
      <c r="E518" s="107"/>
      <c r="F518" s="132" t="str">
        <f t="shared" si="32"/>
        <v/>
      </c>
      <c r="G518" s="132" t="str">
        <f t="shared" si="33"/>
        <v/>
      </c>
    </row>
    <row r="519" spans="1:7" x14ac:dyDescent="0.3">
      <c r="A519" s="104" t="s">
        <v>1796</v>
      </c>
      <c r="B519" s="119" t="s">
        <v>582</v>
      </c>
      <c r="C519" s="125" t="s">
        <v>1689</v>
      </c>
      <c r="D519" s="187" t="s">
        <v>1689</v>
      </c>
      <c r="E519" s="107"/>
      <c r="F519" s="132" t="str">
        <f t="shared" si="32"/>
        <v/>
      </c>
      <c r="G519" s="132" t="str">
        <f t="shared" si="33"/>
        <v/>
      </c>
    </row>
    <row r="520" spans="1:7" x14ac:dyDescent="0.3">
      <c r="A520" s="104" t="s">
        <v>1797</v>
      </c>
      <c r="B520" s="119" t="s">
        <v>582</v>
      </c>
      <c r="C520" s="125" t="s">
        <v>1689</v>
      </c>
      <c r="D520" s="187" t="s">
        <v>1689</v>
      </c>
      <c r="E520" s="107"/>
      <c r="F520" s="132" t="str">
        <f t="shared" si="32"/>
        <v/>
      </c>
      <c r="G520" s="132" t="str">
        <f t="shared" si="33"/>
        <v/>
      </c>
    </row>
    <row r="521" spans="1:7" x14ac:dyDescent="0.3">
      <c r="A521" s="104" t="s">
        <v>1798</v>
      </c>
      <c r="B521" s="119" t="s">
        <v>582</v>
      </c>
      <c r="C521" s="125" t="s">
        <v>1689</v>
      </c>
      <c r="D521" s="187" t="s">
        <v>1689</v>
      </c>
      <c r="E521" s="107"/>
      <c r="F521" s="132" t="str">
        <f t="shared" si="32"/>
        <v/>
      </c>
      <c r="G521" s="132" t="str">
        <f t="shared" si="33"/>
        <v/>
      </c>
    </row>
    <row r="522" spans="1:7" x14ac:dyDescent="0.3">
      <c r="A522" s="104" t="s">
        <v>1799</v>
      </c>
      <c r="B522" s="119" t="s">
        <v>582</v>
      </c>
      <c r="C522" s="125" t="s">
        <v>1689</v>
      </c>
      <c r="D522" s="187" t="s">
        <v>1689</v>
      </c>
      <c r="E522" s="107"/>
      <c r="F522" s="132" t="str">
        <f t="shared" si="32"/>
        <v/>
      </c>
      <c r="G522" s="132" t="str">
        <f t="shared" si="33"/>
        <v/>
      </c>
    </row>
    <row r="523" spans="1:7" x14ac:dyDescent="0.3">
      <c r="A523" s="104" t="s">
        <v>1800</v>
      </c>
      <c r="B523" s="119" t="s">
        <v>582</v>
      </c>
      <c r="C523" s="125" t="s">
        <v>1689</v>
      </c>
      <c r="D523" s="187" t="s">
        <v>1689</v>
      </c>
      <c r="E523" s="107"/>
      <c r="F523" s="132" t="str">
        <f t="shared" si="32"/>
        <v/>
      </c>
      <c r="G523" s="132" t="str">
        <f t="shared" si="33"/>
        <v/>
      </c>
    </row>
    <row r="524" spans="1:7" x14ac:dyDescent="0.3">
      <c r="A524" s="104" t="s">
        <v>1801</v>
      </c>
      <c r="B524" s="119" t="s">
        <v>582</v>
      </c>
      <c r="C524" s="125" t="s">
        <v>1689</v>
      </c>
      <c r="D524" s="187" t="s">
        <v>1689</v>
      </c>
      <c r="E524" s="107"/>
      <c r="F524" s="132" t="str">
        <f t="shared" si="32"/>
        <v/>
      </c>
      <c r="G524" s="132" t="str">
        <f t="shared" si="33"/>
        <v/>
      </c>
    </row>
    <row r="525" spans="1:7" x14ac:dyDescent="0.3">
      <c r="A525" s="104" t="s">
        <v>1802</v>
      </c>
      <c r="B525" s="119" t="s">
        <v>582</v>
      </c>
      <c r="C525" s="125" t="s">
        <v>1689</v>
      </c>
      <c r="D525" s="187" t="s">
        <v>1689</v>
      </c>
      <c r="E525" s="107"/>
      <c r="F525" s="132" t="str">
        <f t="shared" si="32"/>
        <v/>
      </c>
      <c r="G525" s="132" t="str">
        <f t="shared" si="33"/>
        <v/>
      </c>
    </row>
    <row r="526" spans="1:7" x14ac:dyDescent="0.3">
      <c r="A526" s="104" t="s">
        <v>1803</v>
      </c>
      <c r="B526" s="119" t="s">
        <v>582</v>
      </c>
      <c r="C526" s="125" t="s">
        <v>1689</v>
      </c>
      <c r="D526" s="187" t="s">
        <v>1689</v>
      </c>
      <c r="E526" s="107"/>
      <c r="F526" s="132" t="str">
        <f t="shared" si="32"/>
        <v/>
      </c>
      <c r="G526" s="132" t="str">
        <f t="shared" si="33"/>
        <v/>
      </c>
    </row>
    <row r="527" spans="1:7" x14ac:dyDescent="0.3">
      <c r="A527" s="104" t="s">
        <v>1804</v>
      </c>
      <c r="B527" s="119" t="s">
        <v>582</v>
      </c>
      <c r="C527" s="125" t="s">
        <v>1689</v>
      </c>
      <c r="D527" s="187" t="s">
        <v>1689</v>
      </c>
      <c r="E527" s="107"/>
      <c r="F527" s="132" t="str">
        <f t="shared" si="32"/>
        <v/>
      </c>
      <c r="G527" s="132" t="str">
        <f t="shared" si="33"/>
        <v/>
      </c>
    </row>
    <row r="528" spans="1:7" x14ac:dyDescent="0.3">
      <c r="A528" s="104" t="s">
        <v>1805</v>
      </c>
      <c r="B528" s="119" t="s">
        <v>582</v>
      </c>
      <c r="C528" s="125" t="s">
        <v>1689</v>
      </c>
      <c r="D528" s="187" t="s">
        <v>1689</v>
      </c>
      <c r="E528" s="107"/>
      <c r="F528" s="132" t="str">
        <f t="shared" si="32"/>
        <v/>
      </c>
      <c r="G528" s="132" t="str">
        <f t="shared" si="33"/>
        <v/>
      </c>
    </row>
    <row r="529" spans="1:7" x14ac:dyDescent="0.3">
      <c r="A529" s="104" t="s">
        <v>1806</v>
      </c>
      <c r="B529" s="119" t="s">
        <v>582</v>
      </c>
      <c r="C529" s="125" t="s">
        <v>1689</v>
      </c>
      <c r="D529" s="187" t="s">
        <v>1689</v>
      </c>
      <c r="E529" s="107"/>
      <c r="F529" s="132" t="str">
        <f t="shared" si="32"/>
        <v/>
      </c>
      <c r="G529" s="132" t="str">
        <f t="shared" si="33"/>
        <v/>
      </c>
    </row>
    <row r="530" spans="1:7" x14ac:dyDescent="0.3">
      <c r="A530" s="104" t="s">
        <v>1807</v>
      </c>
      <c r="B530" s="119" t="s">
        <v>582</v>
      </c>
      <c r="C530" s="125" t="s">
        <v>1689</v>
      </c>
      <c r="D530" s="187" t="s">
        <v>1689</v>
      </c>
      <c r="E530" s="107"/>
      <c r="F530" s="132" t="str">
        <f t="shared" si="32"/>
        <v/>
      </c>
      <c r="G530" s="132" t="str">
        <f t="shared" si="33"/>
        <v/>
      </c>
    </row>
    <row r="531" spans="1:7" x14ac:dyDescent="0.3">
      <c r="A531" s="104" t="s">
        <v>1808</v>
      </c>
      <c r="B531" s="119" t="s">
        <v>1561</v>
      </c>
      <c r="C531" s="125" t="s">
        <v>1689</v>
      </c>
      <c r="D531" s="187" t="s">
        <v>1689</v>
      </c>
      <c r="E531" s="107"/>
      <c r="F531" s="132" t="str">
        <f t="shared" si="32"/>
        <v/>
      </c>
      <c r="G531" s="132" t="str">
        <f t="shared" si="33"/>
        <v/>
      </c>
    </row>
    <row r="532" spans="1:7" x14ac:dyDescent="0.3">
      <c r="A532" s="104" t="s">
        <v>1809</v>
      </c>
      <c r="B532" s="119" t="s">
        <v>67</v>
      </c>
      <c r="C532" s="125">
        <f>SUM(C514:C531)</f>
        <v>0</v>
      </c>
      <c r="D532" s="187">
        <f>SUM(D514:D531)</f>
        <v>0</v>
      </c>
      <c r="E532" s="107"/>
      <c r="F532" s="174">
        <f>SUM(F514:F531)</f>
        <v>0</v>
      </c>
      <c r="G532" s="174">
        <f>SUM(G514:G531)</f>
        <v>0</v>
      </c>
    </row>
    <row r="533" spans="1:7" x14ac:dyDescent="0.3">
      <c r="A533" s="104" t="s">
        <v>1810</v>
      </c>
      <c r="B533" s="119"/>
      <c r="E533" s="107"/>
      <c r="F533" s="107"/>
      <c r="G533" s="107"/>
    </row>
    <row r="534" spans="1:7" x14ac:dyDescent="0.3">
      <c r="A534" s="104" t="s">
        <v>1811</v>
      </c>
      <c r="B534" s="119"/>
      <c r="E534" s="107"/>
      <c r="F534" s="107"/>
      <c r="G534" s="107"/>
    </row>
    <row r="535" spans="1:7" x14ac:dyDescent="0.3">
      <c r="A535" s="104" t="s">
        <v>1812</v>
      </c>
      <c r="B535" s="119"/>
      <c r="E535" s="107"/>
      <c r="F535" s="107"/>
      <c r="G535" s="107"/>
    </row>
    <row r="536" spans="1:7" ht="29" x14ac:dyDescent="0.3">
      <c r="A536" s="151"/>
      <c r="B536" s="151" t="s">
        <v>1813</v>
      </c>
      <c r="C536" s="121" t="s">
        <v>53</v>
      </c>
      <c r="D536" s="121" t="s">
        <v>1789</v>
      </c>
      <c r="E536" s="121"/>
      <c r="F536" s="121" t="s">
        <v>465</v>
      </c>
      <c r="G536" s="121" t="s">
        <v>1790</v>
      </c>
    </row>
    <row r="537" spans="1:7" x14ac:dyDescent="0.3">
      <c r="A537" s="104" t="s">
        <v>1814</v>
      </c>
      <c r="B537" s="119" t="s">
        <v>582</v>
      </c>
      <c r="C537" s="125" t="s">
        <v>1689</v>
      </c>
      <c r="D537" s="187" t="s">
        <v>1689</v>
      </c>
      <c r="E537" s="107"/>
      <c r="F537" s="132" t="str">
        <f>IF($C$555=0,"",IF(C537="[for completion]","",IF(C537="","",C537/$C$555)))</f>
        <v/>
      </c>
      <c r="G537" s="132" t="str">
        <f>IF($D$555=0,"",IF(D537="[for completion]","",IF(D537="","",D537/$D$555)))</f>
        <v/>
      </c>
    </row>
    <row r="538" spans="1:7" x14ac:dyDescent="0.3">
      <c r="A538" s="104" t="s">
        <v>1815</v>
      </c>
      <c r="B538" s="119" t="s">
        <v>582</v>
      </c>
      <c r="C538" s="125" t="s">
        <v>1689</v>
      </c>
      <c r="D538" s="187" t="s">
        <v>1689</v>
      </c>
      <c r="E538" s="107"/>
      <c r="F538" s="132" t="str">
        <f t="shared" ref="F538:F554" si="34">IF($C$555=0,"",IF(C538="[for completion]","",IF(C538="","",C538/$C$555)))</f>
        <v/>
      </c>
      <c r="G538" s="132" t="str">
        <f t="shared" ref="G538:G554" si="35">IF($D$555=0,"",IF(D538="[for completion]","",IF(D538="","",D538/$D$555)))</f>
        <v/>
      </c>
    </row>
    <row r="539" spans="1:7" x14ac:dyDescent="0.3">
      <c r="A539" s="104" t="s">
        <v>1816</v>
      </c>
      <c r="B539" s="119" t="s">
        <v>582</v>
      </c>
      <c r="C539" s="125" t="s">
        <v>1689</v>
      </c>
      <c r="D539" s="187" t="s">
        <v>1689</v>
      </c>
      <c r="E539" s="107"/>
      <c r="F539" s="132" t="str">
        <f t="shared" si="34"/>
        <v/>
      </c>
      <c r="G539" s="132" t="str">
        <f t="shared" si="35"/>
        <v/>
      </c>
    </row>
    <row r="540" spans="1:7" x14ac:dyDescent="0.3">
      <c r="A540" s="104" t="s">
        <v>1817</v>
      </c>
      <c r="B540" s="119" t="s">
        <v>582</v>
      </c>
      <c r="C540" s="125" t="s">
        <v>1689</v>
      </c>
      <c r="D540" s="187" t="s">
        <v>1689</v>
      </c>
      <c r="E540" s="107"/>
      <c r="F540" s="132" t="str">
        <f t="shared" si="34"/>
        <v/>
      </c>
      <c r="G540" s="132" t="str">
        <f t="shared" si="35"/>
        <v/>
      </c>
    </row>
    <row r="541" spans="1:7" x14ac:dyDescent="0.3">
      <c r="A541" s="104" t="s">
        <v>1818</v>
      </c>
      <c r="B541" s="119" t="s">
        <v>582</v>
      </c>
      <c r="C541" s="125" t="s">
        <v>1689</v>
      </c>
      <c r="D541" s="187" t="s">
        <v>1689</v>
      </c>
      <c r="E541" s="107"/>
      <c r="F541" s="132" t="str">
        <f t="shared" si="34"/>
        <v/>
      </c>
      <c r="G541" s="132" t="str">
        <f t="shared" si="35"/>
        <v/>
      </c>
    </row>
    <row r="542" spans="1:7" x14ac:dyDescent="0.3">
      <c r="A542" s="104" t="s">
        <v>1819</v>
      </c>
      <c r="B542" s="119" t="s">
        <v>582</v>
      </c>
      <c r="C542" s="125" t="s">
        <v>1689</v>
      </c>
      <c r="D542" s="187" t="s">
        <v>1689</v>
      </c>
      <c r="E542" s="107"/>
      <c r="F542" s="132" t="str">
        <f t="shared" si="34"/>
        <v/>
      </c>
      <c r="G542" s="132" t="str">
        <f t="shared" si="35"/>
        <v/>
      </c>
    </row>
    <row r="543" spans="1:7" x14ac:dyDescent="0.3">
      <c r="A543" s="104" t="s">
        <v>1820</v>
      </c>
      <c r="B543" s="119" t="s">
        <v>582</v>
      </c>
      <c r="C543" s="125" t="s">
        <v>1689</v>
      </c>
      <c r="D543" s="187" t="s">
        <v>1689</v>
      </c>
      <c r="E543" s="107"/>
      <c r="F543" s="132" t="str">
        <f t="shared" si="34"/>
        <v/>
      </c>
      <c r="G543" s="132" t="str">
        <f t="shared" si="35"/>
        <v/>
      </c>
    </row>
    <row r="544" spans="1:7" x14ac:dyDescent="0.3">
      <c r="A544" s="104" t="s">
        <v>1821</v>
      </c>
      <c r="B544" s="119" t="s">
        <v>582</v>
      </c>
      <c r="C544" s="125" t="s">
        <v>1689</v>
      </c>
      <c r="D544" s="187" t="s">
        <v>1689</v>
      </c>
      <c r="E544" s="107"/>
      <c r="F544" s="132" t="str">
        <f t="shared" si="34"/>
        <v/>
      </c>
      <c r="G544" s="132" t="str">
        <f t="shared" si="35"/>
        <v/>
      </c>
    </row>
    <row r="545" spans="1:7" x14ac:dyDescent="0.3">
      <c r="A545" s="104" t="s">
        <v>1822</v>
      </c>
      <c r="B545" s="119" t="s">
        <v>582</v>
      </c>
      <c r="C545" s="125" t="s">
        <v>1689</v>
      </c>
      <c r="D545" s="187" t="s">
        <v>1689</v>
      </c>
      <c r="E545" s="107"/>
      <c r="F545" s="132" t="str">
        <f t="shared" si="34"/>
        <v/>
      </c>
      <c r="G545" s="132" t="str">
        <f t="shared" si="35"/>
        <v/>
      </c>
    </row>
    <row r="546" spans="1:7" x14ac:dyDescent="0.3">
      <c r="A546" s="104" t="s">
        <v>1823</v>
      </c>
      <c r="B546" s="119" t="s">
        <v>582</v>
      </c>
      <c r="C546" s="125" t="s">
        <v>1689</v>
      </c>
      <c r="D546" s="187" t="s">
        <v>1689</v>
      </c>
      <c r="E546" s="107"/>
      <c r="F546" s="132" t="str">
        <f t="shared" si="34"/>
        <v/>
      </c>
      <c r="G546" s="132" t="str">
        <f t="shared" si="35"/>
        <v/>
      </c>
    </row>
    <row r="547" spans="1:7" x14ac:dyDescent="0.3">
      <c r="A547" s="104" t="s">
        <v>1824</v>
      </c>
      <c r="B547" s="119" t="s">
        <v>582</v>
      </c>
      <c r="C547" s="125" t="s">
        <v>1689</v>
      </c>
      <c r="D547" s="187" t="s">
        <v>1689</v>
      </c>
      <c r="E547" s="107"/>
      <c r="F547" s="132" t="str">
        <f t="shared" si="34"/>
        <v/>
      </c>
      <c r="G547" s="132" t="str">
        <f t="shared" si="35"/>
        <v/>
      </c>
    </row>
    <row r="548" spans="1:7" x14ac:dyDescent="0.3">
      <c r="A548" s="104" t="s">
        <v>1825</v>
      </c>
      <c r="B548" s="119" t="s">
        <v>582</v>
      </c>
      <c r="C548" s="125" t="s">
        <v>1689</v>
      </c>
      <c r="D548" s="187" t="s">
        <v>1689</v>
      </c>
      <c r="E548" s="107"/>
      <c r="F548" s="132" t="str">
        <f t="shared" si="34"/>
        <v/>
      </c>
      <c r="G548" s="132" t="str">
        <f t="shared" si="35"/>
        <v/>
      </c>
    </row>
    <row r="549" spans="1:7" x14ac:dyDescent="0.3">
      <c r="A549" s="104" t="s">
        <v>1826</v>
      </c>
      <c r="B549" s="119" t="s">
        <v>582</v>
      </c>
      <c r="C549" s="125" t="s">
        <v>1689</v>
      </c>
      <c r="D549" s="187" t="s">
        <v>1689</v>
      </c>
      <c r="E549" s="107"/>
      <c r="F549" s="132" t="str">
        <f t="shared" si="34"/>
        <v/>
      </c>
      <c r="G549" s="132" t="str">
        <f t="shared" si="35"/>
        <v/>
      </c>
    </row>
    <row r="550" spans="1:7" x14ac:dyDescent="0.3">
      <c r="A550" s="104" t="s">
        <v>1827</v>
      </c>
      <c r="B550" s="119" t="s">
        <v>582</v>
      </c>
      <c r="C550" s="125" t="s">
        <v>1689</v>
      </c>
      <c r="D550" s="187" t="s">
        <v>1689</v>
      </c>
      <c r="E550" s="107"/>
      <c r="F550" s="132" t="str">
        <f t="shared" si="34"/>
        <v/>
      </c>
      <c r="G550" s="132" t="str">
        <f t="shared" si="35"/>
        <v/>
      </c>
    </row>
    <row r="551" spans="1:7" x14ac:dyDescent="0.3">
      <c r="A551" s="104" t="s">
        <v>1828</v>
      </c>
      <c r="B551" s="119" t="s">
        <v>582</v>
      </c>
      <c r="C551" s="125" t="s">
        <v>1689</v>
      </c>
      <c r="D551" s="187" t="s">
        <v>1689</v>
      </c>
      <c r="E551" s="107"/>
      <c r="F551" s="132" t="str">
        <f t="shared" si="34"/>
        <v/>
      </c>
      <c r="G551" s="132" t="str">
        <f t="shared" si="35"/>
        <v/>
      </c>
    </row>
    <row r="552" spans="1:7" x14ac:dyDescent="0.3">
      <c r="A552" s="104" t="s">
        <v>1829</v>
      </c>
      <c r="B552" s="119" t="s">
        <v>582</v>
      </c>
      <c r="C552" s="125" t="s">
        <v>1689</v>
      </c>
      <c r="D552" s="187" t="s">
        <v>1689</v>
      </c>
      <c r="E552" s="107"/>
      <c r="F552" s="132" t="str">
        <f t="shared" si="34"/>
        <v/>
      </c>
      <c r="G552" s="132" t="str">
        <f t="shared" si="35"/>
        <v/>
      </c>
    </row>
    <row r="553" spans="1:7" x14ac:dyDescent="0.3">
      <c r="A553" s="104" t="s">
        <v>1830</v>
      </c>
      <c r="B553" s="119" t="s">
        <v>582</v>
      </c>
      <c r="C553" s="125" t="s">
        <v>1689</v>
      </c>
      <c r="D553" s="187" t="s">
        <v>1689</v>
      </c>
      <c r="E553" s="107"/>
      <c r="F553" s="132" t="str">
        <f t="shared" si="34"/>
        <v/>
      </c>
      <c r="G553" s="132" t="str">
        <f t="shared" si="35"/>
        <v/>
      </c>
    </row>
    <row r="554" spans="1:7" x14ac:dyDescent="0.3">
      <c r="A554" s="104" t="s">
        <v>1831</v>
      </c>
      <c r="B554" s="119" t="s">
        <v>1561</v>
      </c>
      <c r="C554" s="125" t="s">
        <v>1689</v>
      </c>
      <c r="D554" s="187" t="s">
        <v>1689</v>
      </c>
      <c r="E554" s="107"/>
      <c r="F554" s="132" t="str">
        <f t="shared" si="34"/>
        <v/>
      </c>
      <c r="G554" s="132" t="str">
        <f t="shared" si="35"/>
        <v/>
      </c>
    </row>
    <row r="555" spans="1:7" x14ac:dyDescent="0.3">
      <c r="A555" s="104" t="s">
        <v>1832</v>
      </c>
      <c r="B555" s="119" t="s">
        <v>67</v>
      </c>
      <c r="C555" s="125">
        <f>SUM(C537:C554)</f>
        <v>0</v>
      </c>
      <c r="D555" s="187">
        <f>SUM(D537:D554)</f>
        <v>0</v>
      </c>
      <c r="E555" s="107"/>
      <c r="F555" s="174">
        <f>SUM(F537:F554)</f>
        <v>0</v>
      </c>
      <c r="G555" s="174">
        <f>SUM(G537:G554)</f>
        <v>0</v>
      </c>
    </row>
    <row r="556" spans="1:7" x14ac:dyDescent="0.3">
      <c r="A556" s="104" t="s">
        <v>1833</v>
      </c>
      <c r="B556" s="119"/>
      <c r="E556" s="107"/>
      <c r="F556" s="107"/>
      <c r="G556" s="107"/>
    </row>
    <row r="557" spans="1:7" x14ac:dyDescent="0.3">
      <c r="A557" s="104" t="s">
        <v>1834</v>
      </c>
      <c r="B557" s="119"/>
      <c r="E557" s="107"/>
      <c r="F557" s="107"/>
      <c r="G557" s="107"/>
    </row>
    <row r="558" spans="1:7" x14ac:dyDescent="0.3">
      <c r="A558" s="104" t="s">
        <v>1835</v>
      </c>
      <c r="B558" s="119"/>
      <c r="E558" s="107"/>
      <c r="F558" s="107"/>
      <c r="G558" s="107"/>
    </row>
    <row r="559" spans="1:7" x14ac:dyDescent="0.3">
      <c r="A559" s="151"/>
      <c r="B559" s="151" t="s">
        <v>1836</v>
      </c>
      <c r="C559" s="121" t="s">
        <v>53</v>
      </c>
      <c r="D559" s="121" t="s">
        <v>1789</v>
      </c>
      <c r="E559" s="121"/>
      <c r="F559" s="121" t="s">
        <v>465</v>
      </c>
      <c r="G559" s="121" t="s">
        <v>1790</v>
      </c>
    </row>
    <row r="560" spans="1:7" x14ac:dyDescent="0.3">
      <c r="A560" s="104" t="s">
        <v>1837</v>
      </c>
      <c r="B560" s="119" t="s">
        <v>1591</v>
      </c>
      <c r="C560" s="125" t="s">
        <v>1689</v>
      </c>
      <c r="D560" s="187" t="s">
        <v>1689</v>
      </c>
      <c r="E560" s="107"/>
      <c r="F560" s="132" t="str">
        <f>IF($C$570=0,"",IF(C560="[for completion]","",IF(C560="","",C560/$C$570)))</f>
        <v/>
      </c>
      <c r="G560" s="132" t="str">
        <f>IF($D$570=0,"",IF(D560="[for completion]","",IF(D560="","",D560/$D$570)))</f>
        <v/>
      </c>
    </row>
    <row r="561" spans="1:7" x14ac:dyDescent="0.3">
      <c r="A561" s="104" t="s">
        <v>1838</v>
      </c>
      <c r="B561" s="119" t="s">
        <v>1593</v>
      </c>
      <c r="C561" s="125" t="s">
        <v>1689</v>
      </c>
      <c r="D561" s="187" t="s">
        <v>1689</v>
      </c>
      <c r="E561" s="107"/>
      <c r="F561" s="132" t="str">
        <f t="shared" ref="F561:F569" si="36">IF($C$570=0,"",IF(C561="[for completion]","",IF(C561="","",C561/$C$570)))</f>
        <v/>
      </c>
      <c r="G561" s="132" t="str">
        <f t="shared" ref="G561:G569" si="37">IF($D$570=0,"",IF(D561="[for completion]","",IF(D561="","",D561/$D$570)))</f>
        <v/>
      </c>
    </row>
    <row r="562" spans="1:7" x14ac:dyDescent="0.3">
      <c r="A562" s="104" t="s">
        <v>1839</v>
      </c>
      <c r="B562" s="119" t="s">
        <v>1595</v>
      </c>
      <c r="C562" s="125" t="s">
        <v>1689</v>
      </c>
      <c r="D562" s="187" t="s">
        <v>1689</v>
      </c>
      <c r="E562" s="107"/>
      <c r="F562" s="132" t="str">
        <f t="shared" si="36"/>
        <v/>
      </c>
      <c r="G562" s="132" t="str">
        <f t="shared" si="37"/>
        <v/>
      </c>
    </row>
    <row r="563" spans="1:7" x14ac:dyDescent="0.3">
      <c r="A563" s="104" t="s">
        <v>1840</v>
      </c>
      <c r="B563" s="119" t="s">
        <v>1597</v>
      </c>
      <c r="C563" s="125" t="s">
        <v>1689</v>
      </c>
      <c r="D563" s="187" t="s">
        <v>1689</v>
      </c>
      <c r="E563" s="107"/>
      <c r="F563" s="132" t="str">
        <f t="shared" si="36"/>
        <v/>
      </c>
      <c r="G563" s="132" t="str">
        <f t="shared" si="37"/>
        <v/>
      </c>
    </row>
    <row r="564" spans="1:7" x14ac:dyDescent="0.3">
      <c r="A564" s="104" t="s">
        <v>1841</v>
      </c>
      <c r="B564" s="119" t="s">
        <v>1599</v>
      </c>
      <c r="C564" s="125" t="s">
        <v>1689</v>
      </c>
      <c r="D564" s="187" t="s">
        <v>1689</v>
      </c>
      <c r="E564" s="107"/>
      <c r="F564" s="132" t="str">
        <f t="shared" si="36"/>
        <v/>
      </c>
      <c r="G564" s="132" t="str">
        <f t="shared" si="37"/>
        <v/>
      </c>
    </row>
    <row r="565" spans="1:7" x14ac:dyDescent="0.3">
      <c r="A565" s="104" t="s">
        <v>1842</v>
      </c>
      <c r="B565" s="119" t="s">
        <v>1601</v>
      </c>
      <c r="C565" s="125" t="s">
        <v>1689</v>
      </c>
      <c r="D565" s="187" t="s">
        <v>1689</v>
      </c>
      <c r="E565" s="107"/>
      <c r="F565" s="132" t="str">
        <f t="shared" si="36"/>
        <v/>
      </c>
      <c r="G565" s="132" t="str">
        <f t="shared" si="37"/>
        <v/>
      </c>
    </row>
    <row r="566" spans="1:7" x14ac:dyDescent="0.3">
      <c r="A566" s="104" t="s">
        <v>1843</v>
      </c>
      <c r="B566" s="119" t="s">
        <v>1603</v>
      </c>
      <c r="C566" s="125" t="s">
        <v>1689</v>
      </c>
      <c r="D566" s="187" t="s">
        <v>1689</v>
      </c>
      <c r="E566" s="107"/>
      <c r="F566" s="132" t="str">
        <f t="shared" si="36"/>
        <v/>
      </c>
      <c r="G566" s="132" t="str">
        <f t="shared" si="37"/>
        <v/>
      </c>
    </row>
    <row r="567" spans="1:7" x14ac:dyDescent="0.3">
      <c r="A567" s="104" t="s">
        <v>1844</v>
      </c>
      <c r="B567" s="119" t="s">
        <v>1605</v>
      </c>
      <c r="C567" s="125" t="s">
        <v>1689</v>
      </c>
      <c r="D567" s="187" t="s">
        <v>1689</v>
      </c>
      <c r="E567" s="107"/>
      <c r="F567" s="132" t="str">
        <f t="shared" si="36"/>
        <v/>
      </c>
      <c r="G567" s="132" t="str">
        <f t="shared" si="37"/>
        <v/>
      </c>
    </row>
    <row r="568" spans="1:7" x14ac:dyDescent="0.3">
      <c r="A568" s="104" t="s">
        <v>1845</v>
      </c>
      <c r="B568" s="119" t="s">
        <v>1607</v>
      </c>
      <c r="C568" s="125" t="s">
        <v>1689</v>
      </c>
      <c r="D568" s="187" t="s">
        <v>1689</v>
      </c>
      <c r="E568" s="107"/>
      <c r="F568" s="132" t="str">
        <f t="shared" si="36"/>
        <v/>
      </c>
      <c r="G568" s="132" t="str">
        <f t="shared" si="37"/>
        <v/>
      </c>
    </row>
    <row r="569" spans="1:7" x14ac:dyDescent="0.3">
      <c r="A569" s="104" t="s">
        <v>1846</v>
      </c>
      <c r="B569" s="104" t="s">
        <v>1561</v>
      </c>
      <c r="C569" s="125" t="s">
        <v>1689</v>
      </c>
      <c r="D569" s="187" t="s">
        <v>1689</v>
      </c>
      <c r="E569" s="107"/>
      <c r="F569" s="132" t="str">
        <f t="shared" si="36"/>
        <v/>
      </c>
      <c r="G569" s="132" t="str">
        <f t="shared" si="37"/>
        <v/>
      </c>
    </row>
    <row r="570" spans="1:7" x14ac:dyDescent="0.3">
      <c r="A570" s="104" t="s">
        <v>1847</v>
      </c>
      <c r="B570" s="119" t="s">
        <v>67</v>
      </c>
      <c r="C570" s="125">
        <f>SUM(C560:C568)</f>
        <v>0</v>
      </c>
      <c r="D570" s="187">
        <f>SUM(D560:D568)</f>
        <v>0</v>
      </c>
      <c r="E570" s="107"/>
      <c r="F570" s="174">
        <f>SUM(F560:F569)</f>
        <v>0</v>
      </c>
      <c r="G570" s="174">
        <f>SUM(G560:G569)</f>
        <v>0</v>
      </c>
    </row>
    <row r="571" spans="1:7" x14ac:dyDescent="0.3">
      <c r="A571" s="104" t="s">
        <v>1848</v>
      </c>
    </row>
    <row r="572" spans="1:7" x14ac:dyDescent="0.3">
      <c r="A572" s="151"/>
      <c r="B572" s="151" t="s">
        <v>1849</v>
      </c>
      <c r="C572" s="121" t="s">
        <v>53</v>
      </c>
      <c r="D572" s="121" t="s">
        <v>1541</v>
      </c>
      <c r="E572" s="121"/>
      <c r="F572" s="121" t="s">
        <v>464</v>
      </c>
      <c r="G572" s="121" t="s">
        <v>1790</v>
      </c>
    </row>
    <row r="573" spans="1:7" x14ac:dyDescent="0.3">
      <c r="A573" s="104" t="s">
        <v>1850</v>
      </c>
      <c r="B573" s="119" t="s">
        <v>1630</v>
      </c>
      <c r="C573" s="125" t="s">
        <v>1689</v>
      </c>
      <c r="D573" s="187" t="s">
        <v>1689</v>
      </c>
      <c r="E573" s="107"/>
      <c r="F573" s="132" t="str">
        <f>IF($C$577=0,"",IF(C573="[for completion]","",IF(C573="","",C573/$C$577)))</f>
        <v/>
      </c>
      <c r="G573" s="132" t="str">
        <f>IF($D$577=0,"",IF(D573="[for completion]","",IF(D573="","",D573/$D$577)))</f>
        <v/>
      </c>
    </row>
    <row r="574" spans="1:7" x14ac:dyDescent="0.3">
      <c r="A574" s="104" t="s">
        <v>1851</v>
      </c>
      <c r="B574" s="191" t="s">
        <v>1852</v>
      </c>
      <c r="C574" s="125" t="s">
        <v>1689</v>
      </c>
      <c r="D574" s="187" t="s">
        <v>1689</v>
      </c>
      <c r="E574" s="107"/>
      <c r="F574" s="132" t="str">
        <f t="shared" ref="F574:F576" si="38">IF($C$577=0,"",IF(C574="[for completion]","",IF(C574="","",C574/$C$577)))</f>
        <v/>
      </c>
      <c r="G574" s="132" t="str">
        <f t="shared" ref="G574:G576" si="39">IF($D$577=0,"",IF(D574="[for completion]","",IF(D574="","",D574/$D$577)))</f>
        <v/>
      </c>
    </row>
    <row r="575" spans="1:7" x14ac:dyDescent="0.3">
      <c r="A575" s="104" t="s">
        <v>1853</v>
      </c>
      <c r="B575" s="119" t="s">
        <v>1625</v>
      </c>
      <c r="C575" s="125" t="s">
        <v>1689</v>
      </c>
      <c r="D575" s="187" t="s">
        <v>1689</v>
      </c>
      <c r="E575" s="107"/>
      <c r="F575" s="132" t="str">
        <f t="shared" si="38"/>
        <v/>
      </c>
      <c r="G575" s="132" t="str">
        <f t="shared" si="39"/>
        <v/>
      </c>
    </row>
    <row r="576" spans="1:7" x14ac:dyDescent="0.3">
      <c r="A576" s="104" t="s">
        <v>1854</v>
      </c>
      <c r="B576" s="104" t="s">
        <v>1561</v>
      </c>
      <c r="C576" s="125" t="s">
        <v>1689</v>
      </c>
      <c r="D576" s="187" t="s">
        <v>1689</v>
      </c>
      <c r="E576" s="107"/>
      <c r="F576" s="132" t="str">
        <f t="shared" si="38"/>
        <v/>
      </c>
      <c r="G576" s="132" t="str">
        <f t="shared" si="39"/>
        <v/>
      </c>
    </row>
    <row r="577" spans="1:7" x14ac:dyDescent="0.3">
      <c r="A577" s="104" t="s">
        <v>1855</v>
      </c>
      <c r="B577" s="119" t="s">
        <v>67</v>
      </c>
      <c r="C577" s="125">
        <f>SUM(C573:C576)</f>
        <v>0</v>
      </c>
      <c r="D577" s="187">
        <f>SUM(D573:D576)</f>
        <v>0</v>
      </c>
      <c r="E577" s="107"/>
      <c r="F577" s="174">
        <f>SUM(F573:F576)</f>
        <v>0</v>
      </c>
      <c r="G577" s="174">
        <f>SUM(G573:G576)</f>
        <v>0</v>
      </c>
    </row>
    <row r="579" spans="1:7" x14ac:dyDescent="0.3">
      <c r="A579" s="151"/>
      <c r="B579" s="151" t="s">
        <v>1856</v>
      </c>
      <c r="C579" s="121" t="s">
        <v>53</v>
      </c>
      <c r="D579" s="121" t="s">
        <v>1789</v>
      </c>
      <c r="E579" s="121"/>
      <c r="F579" s="121" t="s">
        <v>464</v>
      </c>
      <c r="G579" s="121" t="s">
        <v>1790</v>
      </c>
    </row>
    <row r="580" spans="1:7" x14ac:dyDescent="0.3">
      <c r="A580" s="104" t="s">
        <v>1857</v>
      </c>
      <c r="B580" s="119" t="s">
        <v>582</v>
      </c>
      <c r="C580" s="125" t="s">
        <v>1689</v>
      </c>
      <c r="D580" s="187" t="s">
        <v>1689</v>
      </c>
      <c r="E580" s="97"/>
      <c r="F580" s="132" t="str">
        <f>IF($C$598=0,"",IF(C580="[for completion]","",IF(C580="","",C580/$C$598)))</f>
        <v/>
      </c>
      <c r="G580" s="132" t="str">
        <f>IF($D$598=0,"",IF(D580="[for completion]","",IF(D580="","",D580/$D$598)))</f>
        <v/>
      </c>
    </row>
    <row r="581" spans="1:7" x14ac:dyDescent="0.3">
      <c r="A581" s="104" t="s">
        <v>1858</v>
      </c>
      <c r="B581" s="119" t="s">
        <v>582</v>
      </c>
      <c r="C581" s="125" t="s">
        <v>1689</v>
      </c>
      <c r="D581" s="187" t="s">
        <v>1689</v>
      </c>
      <c r="E581" s="97"/>
      <c r="F581" s="132" t="str">
        <f t="shared" ref="F581:F598" si="40">IF($C$598=0,"",IF(C581="[for completion]","",IF(C581="","",C581/$C$598)))</f>
        <v/>
      </c>
      <c r="G581" s="132" t="str">
        <f t="shared" ref="G581:G598" si="41">IF($D$598=0,"",IF(D581="[for completion]","",IF(D581="","",D581/$D$598)))</f>
        <v/>
      </c>
    </row>
    <row r="582" spans="1:7" x14ac:dyDescent="0.3">
      <c r="A582" s="104" t="s">
        <v>1859</v>
      </c>
      <c r="B582" s="119" t="s">
        <v>582</v>
      </c>
      <c r="C582" s="125" t="s">
        <v>1689</v>
      </c>
      <c r="D582" s="187" t="s">
        <v>1689</v>
      </c>
      <c r="E582" s="97"/>
      <c r="F582" s="132" t="str">
        <f t="shared" si="40"/>
        <v/>
      </c>
      <c r="G582" s="132" t="str">
        <f t="shared" si="41"/>
        <v/>
      </c>
    </row>
    <row r="583" spans="1:7" x14ac:dyDescent="0.3">
      <c r="A583" s="104" t="s">
        <v>1860</v>
      </c>
      <c r="B583" s="119" t="s">
        <v>582</v>
      </c>
      <c r="C583" s="125" t="s">
        <v>1689</v>
      </c>
      <c r="D583" s="187" t="s">
        <v>1689</v>
      </c>
      <c r="E583" s="97"/>
      <c r="F583" s="132" t="str">
        <f t="shared" si="40"/>
        <v/>
      </c>
      <c r="G583" s="132" t="str">
        <f t="shared" si="41"/>
        <v/>
      </c>
    </row>
    <row r="584" spans="1:7" x14ac:dyDescent="0.3">
      <c r="A584" s="104" t="s">
        <v>1861</v>
      </c>
      <c r="B584" s="119" t="s">
        <v>582</v>
      </c>
      <c r="C584" s="125" t="s">
        <v>1689</v>
      </c>
      <c r="D584" s="187" t="s">
        <v>1689</v>
      </c>
      <c r="E584" s="97"/>
      <c r="F584" s="132" t="str">
        <f t="shared" si="40"/>
        <v/>
      </c>
      <c r="G584" s="132" t="str">
        <f t="shared" si="41"/>
        <v/>
      </c>
    </row>
    <row r="585" spans="1:7" x14ac:dyDescent="0.3">
      <c r="A585" s="104" t="s">
        <v>1862</v>
      </c>
      <c r="B585" s="119" t="s">
        <v>582</v>
      </c>
      <c r="C585" s="125" t="s">
        <v>1689</v>
      </c>
      <c r="D585" s="187" t="s">
        <v>1689</v>
      </c>
      <c r="E585" s="97"/>
      <c r="F585" s="132" t="str">
        <f t="shared" si="40"/>
        <v/>
      </c>
      <c r="G585" s="132" t="str">
        <f t="shared" si="41"/>
        <v/>
      </c>
    </row>
    <row r="586" spans="1:7" x14ac:dyDescent="0.3">
      <c r="A586" s="104" t="s">
        <v>1863</v>
      </c>
      <c r="B586" s="119" t="s">
        <v>582</v>
      </c>
      <c r="C586" s="125" t="s">
        <v>1689</v>
      </c>
      <c r="D586" s="187" t="s">
        <v>1689</v>
      </c>
      <c r="E586" s="97"/>
      <c r="F586" s="132" t="str">
        <f t="shared" si="40"/>
        <v/>
      </c>
      <c r="G586" s="132" t="str">
        <f t="shared" si="41"/>
        <v/>
      </c>
    </row>
    <row r="587" spans="1:7" x14ac:dyDescent="0.3">
      <c r="A587" s="104" t="s">
        <v>1864</v>
      </c>
      <c r="B587" s="119" t="s">
        <v>582</v>
      </c>
      <c r="C587" s="125" t="s">
        <v>1689</v>
      </c>
      <c r="D587" s="187" t="s">
        <v>1689</v>
      </c>
      <c r="E587" s="97"/>
      <c r="F587" s="132" t="str">
        <f t="shared" si="40"/>
        <v/>
      </c>
      <c r="G587" s="132" t="str">
        <f t="shared" si="41"/>
        <v/>
      </c>
    </row>
    <row r="588" spans="1:7" x14ac:dyDescent="0.3">
      <c r="A588" s="104" t="s">
        <v>1865</v>
      </c>
      <c r="B588" s="119" t="s">
        <v>582</v>
      </c>
      <c r="C588" s="125" t="s">
        <v>1689</v>
      </c>
      <c r="D588" s="187" t="s">
        <v>1689</v>
      </c>
      <c r="E588" s="97"/>
      <c r="F588" s="132" t="str">
        <f t="shared" si="40"/>
        <v/>
      </c>
      <c r="G588" s="132" t="str">
        <f t="shared" si="41"/>
        <v/>
      </c>
    </row>
    <row r="589" spans="1:7" x14ac:dyDescent="0.3">
      <c r="A589" s="104" t="s">
        <v>1866</v>
      </c>
      <c r="B589" s="119" t="s">
        <v>582</v>
      </c>
      <c r="C589" s="125" t="s">
        <v>1689</v>
      </c>
      <c r="D589" s="187" t="s">
        <v>1689</v>
      </c>
      <c r="E589" s="97"/>
      <c r="F589" s="132" t="str">
        <f t="shared" si="40"/>
        <v/>
      </c>
      <c r="G589" s="132" t="str">
        <f t="shared" si="41"/>
        <v/>
      </c>
    </row>
    <row r="590" spans="1:7" x14ac:dyDescent="0.3">
      <c r="A590" s="104" t="s">
        <v>1867</v>
      </c>
      <c r="B590" s="119" t="s">
        <v>582</v>
      </c>
      <c r="C590" s="125" t="s">
        <v>1689</v>
      </c>
      <c r="D590" s="187" t="s">
        <v>1689</v>
      </c>
      <c r="E590" s="97"/>
      <c r="F590" s="132" t="str">
        <f t="shared" si="40"/>
        <v/>
      </c>
      <c r="G590" s="132" t="str">
        <f t="shared" si="41"/>
        <v/>
      </c>
    </row>
    <row r="591" spans="1:7" x14ac:dyDescent="0.3">
      <c r="A591" s="104" t="s">
        <v>1868</v>
      </c>
      <c r="B591" s="119" t="s">
        <v>582</v>
      </c>
      <c r="C591" s="125" t="s">
        <v>1689</v>
      </c>
      <c r="D591" s="187" t="s">
        <v>1689</v>
      </c>
      <c r="E591" s="97"/>
      <c r="F591" s="132" t="str">
        <f t="shared" si="40"/>
        <v/>
      </c>
      <c r="G591" s="132" t="str">
        <f t="shared" si="41"/>
        <v/>
      </c>
    </row>
    <row r="592" spans="1:7" x14ac:dyDescent="0.3">
      <c r="A592" s="104" t="s">
        <v>1869</v>
      </c>
      <c r="B592" s="119" t="s">
        <v>582</v>
      </c>
      <c r="C592" s="125" t="s">
        <v>1689</v>
      </c>
      <c r="D592" s="187" t="s">
        <v>1689</v>
      </c>
      <c r="E592" s="97"/>
      <c r="F592" s="132" t="str">
        <f t="shared" si="40"/>
        <v/>
      </c>
      <c r="G592" s="132" t="str">
        <f t="shared" si="41"/>
        <v/>
      </c>
    </row>
    <row r="593" spans="1:7" x14ac:dyDescent="0.3">
      <c r="A593" s="104" t="s">
        <v>1870</v>
      </c>
      <c r="B593" s="119" t="s">
        <v>582</v>
      </c>
      <c r="C593" s="125" t="s">
        <v>1689</v>
      </c>
      <c r="D593" s="187" t="s">
        <v>1689</v>
      </c>
      <c r="E593" s="97"/>
      <c r="F593" s="132" t="str">
        <f t="shared" si="40"/>
        <v/>
      </c>
      <c r="G593" s="132" t="str">
        <f t="shared" si="41"/>
        <v/>
      </c>
    </row>
    <row r="594" spans="1:7" x14ac:dyDescent="0.3">
      <c r="A594" s="104" t="s">
        <v>1871</v>
      </c>
      <c r="B594" s="119" t="s">
        <v>582</v>
      </c>
      <c r="C594" s="125" t="s">
        <v>1689</v>
      </c>
      <c r="D594" s="187" t="s">
        <v>1689</v>
      </c>
      <c r="E594" s="97"/>
      <c r="F594" s="132" t="str">
        <f t="shared" si="40"/>
        <v/>
      </c>
      <c r="G594" s="132" t="str">
        <f t="shared" si="41"/>
        <v/>
      </c>
    </row>
    <row r="595" spans="1:7" x14ac:dyDescent="0.3">
      <c r="A595" s="104" t="s">
        <v>1872</v>
      </c>
      <c r="B595" s="119" t="s">
        <v>582</v>
      </c>
      <c r="C595" s="125" t="s">
        <v>1689</v>
      </c>
      <c r="D595" s="187" t="s">
        <v>1689</v>
      </c>
      <c r="E595" s="97"/>
      <c r="F595" s="132" t="str">
        <f t="shared" si="40"/>
        <v/>
      </c>
      <c r="G595" s="132" t="str">
        <f t="shared" si="41"/>
        <v/>
      </c>
    </row>
    <row r="596" spans="1:7" x14ac:dyDescent="0.3">
      <c r="A596" s="104" t="s">
        <v>1873</v>
      </c>
      <c r="B596" s="119" t="s">
        <v>582</v>
      </c>
      <c r="C596" s="125" t="s">
        <v>1689</v>
      </c>
      <c r="D596" s="187" t="s">
        <v>1689</v>
      </c>
      <c r="E596" s="97"/>
      <c r="F596" s="132" t="str">
        <f t="shared" si="40"/>
        <v/>
      </c>
      <c r="G596" s="132" t="str">
        <f t="shared" si="41"/>
        <v/>
      </c>
    </row>
    <row r="597" spans="1:7" x14ac:dyDescent="0.3">
      <c r="A597" s="104" t="s">
        <v>1874</v>
      </c>
      <c r="B597" s="119" t="s">
        <v>1561</v>
      </c>
      <c r="C597" s="125" t="s">
        <v>1689</v>
      </c>
      <c r="D597" s="187" t="s">
        <v>1689</v>
      </c>
      <c r="E597" s="97"/>
      <c r="F597" s="132" t="str">
        <f t="shared" si="40"/>
        <v/>
      </c>
      <c r="G597" s="132" t="str">
        <f t="shared" si="41"/>
        <v/>
      </c>
    </row>
    <row r="598" spans="1:7" x14ac:dyDescent="0.3">
      <c r="A598" s="104" t="s">
        <v>1875</v>
      </c>
      <c r="B598" s="119" t="s">
        <v>67</v>
      </c>
      <c r="C598" s="125">
        <f>SUM(C580:C597)</f>
        <v>0</v>
      </c>
      <c r="D598" s="187">
        <f>SUM(D580:D597)</f>
        <v>0</v>
      </c>
      <c r="E598" s="97"/>
      <c r="F598" s="132" t="str">
        <f t="shared" si="40"/>
        <v/>
      </c>
      <c r="G598" s="132"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09C2E11F-DA71-442C-89D0-6A8C819161F7}"/>
    <hyperlink ref="B7" location="'B1. HTT Mortgage Assets'!B166" display="7.A Residential Cover Pool" xr:uid="{EBC4BF56-3D4B-4F45-AFD9-09EFC46B8FAF}"/>
    <hyperlink ref="B8" location="'B1. HTT Mortgage Assets'!B267" display="7.B Commercial Cover Pool" xr:uid="{7DDD1B57-1AA4-4C30-A00E-53866B1F5E2E}"/>
    <hyperlink ref="B149" location="'2. Harmonised Glossary'!A9" display="Breakdown by Interest Rate" xr:uid="{25D986FC-E474-4BE2-B36A-B50E4CD4DA10}"/>
    <hyperlink ref="B179" location="'2. Harmonised Glossary'!A14" display="Non-Performing Loans (NPLs)" xr:uid="{26C3A1C5-0060-452F-A58D-2315ECCB498E}"/>
    <hyperlink ref="B11" location="'2. Harmonised Glossary'!A12" display="Property Type Information" xr:uid="{33843322-8FD8-42F1-AF3F-449BDCB0924D}"/>
    <hyperlink ref="B215" location="'2. Harmonised Glossary'!A288" display="Loan to Value (LTV) Information - Un-indexed" xr:uid="{1F223914-2707-4EA7-B920-3E29C6D5E588}"/>
    <hyperlink ref="B237" location="'2. Harmonised Glossary'!A11" display="Loan to Value (LTV) Information - Indexed" xr:uid="{A146B5BD-1061-41C6-9235-E9C02490EC4F}"/>
  </hyperlinks>
  <pageMargins left="0.7" right="0.7" top="0.75" bottom="0.75" header="0.3" footer="0.3"/>
  <pageSetup scale="41" orientation="portrait" r:id="rId1"/>
  <headerFooter>
    <oddFooter>&amp;R&amp;1#&amp;"Calibri"&amp;10&amp;K0078D7Classification : Internal</oddFooter>
  </headerFooter>
  <rowBreaks count="4" manualBreakCount="4">
    <brk id="110" max="16383" man="1"/>
    <brk id="258" max="16383" man="1"/>
    <brk id="361" max="16383" man="1"/>
    <brk id="4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AA95-F9F7-4579-8C0D-E8FF2A643980}">
  <sheetPr>
    <tabColor theme="5" tint="-0.249977111117893"/>
  </sheetPr>
  <dimension ref="A1:C403"/>
  <sheetViews>
    <sheetView view="pageBreakPreview" zoomScale="60" zoomScaleNormal="85" workbookViewId="0"/>
  </sheetViews>
  <sheetFormatPr defaultRowHeight="14.5" x14ac:dyDescent="0.3"/>
  <cols>
    <col min="1" max="1" width="14.81640625" style="99" customWidth="1"/>
    <col min="2" max="2" width="81.7265625" style="104" bestFit="1" customWidth="1"/>
    <col min="3" max="3" width="122.453125" style="99" customWidth="1"/>
    <col min="4" max="16384" width="8.7265625" style="99"/>
  </cols>
  <sheetData>
    <row r="1" spans="1:3" ht="31" x14ac:dyDescent="0.3">
      <c r="A1" s="96" t="s">
        <v>1876</v>
      </c>
      <c r="B1" s="96"/>
      <c r="C1" s="193" t="s">
        <v>1411</v>
      </c>
    </row>
    <row r="2" spans="1:3" ht="13" x14ac:dyDescent="0.3">
      <c r="B2" s="97"/>
      <c r="C2" s="97"/>
    </row>
    <row r="3" spans="1:3" ht="13" x14ac:dyDescent="0.3">
      <c r="A3" s="194" t="s">
        <v>1877</v>
      </c>
      <c r="B3" s="195"/>
      <c r="C3" s="97"/>
    </row>
    <row r="4" spans="1:3" x14ac:dyDescent="0.3">
      <c r="C4" s="97"/>
    </row>
    <row r="5" spans="1:3" ht="37" x14ac:dyDescent="0.3">
      <c r="A5" s="112" t="s">
        <v>6</v>
      </c>
      <c r="B5" s="112" t="s">
        <v>1878</v>
      </c>
      <c r="C5" s="196" t="s">
        <v>1879</v>
      </c>
    </row>
    <row r="6" spans="1:3" x14ac:dyDescent="0.3">
      <c r="A6" s="161" t="s">
        <v>1880</v>
      </c>
      <c r="B6" s="115" t="s">
        <v>1881</v>
      </c>
      <c r="C6" s="104" t="s">
        <v>1882</v>
      </c>
    </row>
    <row r="7" spans="1:3" ht="29" x14ac:dyDescent="0.3">
      <c r="A7" s="161" t="s">
        <v>1883</v>
      </c>
      <c r="B7" s="115" t="s">
        <v>1884</v>
      </c>
      <c r="C7" s="104" t="s">
        <v>1885</v>
      </c>
    </row>
    <row r="8" spans="1:3" x14ac:dyDescent="0.3">
      <c r="A8" s="161" t="s">
        <v>1886</v>
      </c>
      <c r="B8" s="115" t="s">
        <v>1887</v>
      </c>
      <c r="C8" s="104" t="s">
        <v>1888</v>
      </c>
    </row>
    <row r="9" spans="1:3" x14ac:dyDescent="0.3">
      <c r="A9" s="161" t="s">
        <v>1889</v>
      </c>
      <c r="B9" s="115" t="s">
        <v>1890</v>
      </c>
      <c r="C9" s="104" t="s">
        <v>1891</v>
      </c>
    </row>
    <row r="10" spans="1:3" ht="43.5" x14ac:dyDescent="0.3">
      <c r="A10" s="161" t="s">
        <v>1892</v>
      </c>
      <c r="B10" s="115" t="s">
        <v>1893</v>
      </c>
      <c r="C10" s="104" t="s">
        <v>1894</v>
      </c>
    </row>
    <row r="11" spans="1:3" ht="43.5" x14ac:dyDescent="0.3">
      <c r="A11" s="161" t="s">
        <v>1895</v>
      </c>
      <c r="B11" s="115" t="s">
        <v>1896</v>
      </c>
      <c r="C11" s="104" t="s">
        <v>1897</v>
      </c>
    </row>
    <row r="12" spans="1:3" ht="29" x14ac:dyDescent="0.3">
      <c r="A12" s="161" t="s">
        <v>1898</v>
      </c>
      <c r="B12" s="115" t="s">
        <v>1899</v>
      </c>
      <c r="C12" s="104" t="s">
        <v>1900</v>
      </c>
    </row>
    <row r="13" spans="1:3" x14ac:dyDescent="0.3">
      <c r="A13" s="161" t="s">
        <v>1901</v>
      </c>
      <c r="B13" s="115" t="s">
        <v>1902</v>
      </c>
      <c r="C13" s="104" t="s">
        <v>1903</v>
      </c>
    </row>
    <row r="14" spans="1:3" ht="29" x14ac:dyDescent="0.3">
      <c r="A14" s="161" t="s">
        <v>1904</v>
      </c>
      <c r="B14" s="115" t="s">
        <v>1905</v>
      </c>
      <c r="C14" s="104" t="s">
        <v>1906</v>
      </c>
    </row>
    <row r="15" spans="1:3" x14ac:dyDescent="0.3">
      <c r="A15" s="161" t="s">
        <v>1907</v>
      </c>
      <c r="B15" s="115" t="s">
        <v>1908</v>
      </c>
      <c r="C15" s="104" t="s">
        <v>1909</v>
      </c>
    </row>
    <row r="16" spans="1:3" ht="29" x14ac:dyDescent="0.3">
      <c r="A16" s="161" t="s">
        <v>1910</v>
      </c>
      <c r="B16" s="120" t="s">
        <v>1911</v>
      </c>
      <c r="C16" s="104" t="s">
        <v>1912</v>
      </c>
    </row>
    <row r="17" spans="1:3" ht="43.5" x14ac:dyDescent="0.3">
      <c r="A17" s="161" t="s">
        <v>1913</v>
      </c>
      <c r="B17" s="120" t="s">
        <v>1914</v>
      </c>
      <c r="C17" s="104" t="s">
        <v>1915</v>
      </c>
    </row>
    <row r="18" spans="1:3" x14ac:dyDescent="0.3">
      <c r="A18" s="161" t="s">
        <v>1916</v>
      </c>
      <c r="B18" s="120" t="s">
        <v>1917</v>
      </c>
      <c r="C18" s="104" t="s">
        <v>1918</v>
      </c>
    </row>
    <row r="19" spans="1:3" x14ac:dyDescent="0.3">
      <c r="A19" s="161" t="s">
        <v>1919</v>
      </c>
      <c r="B19" s="117" t="s">
        <v>1920</v>
      </c>
      <c r="C19" s="104"/>
    </row>
    <row r="20" spans="1:3" x14ac:dyDescent="0.3">
      <c r="A20" s="161" t="s">
        <v>1921</v>
      </c>
      <c r="B20" s="115"/>
    </row>
    <row r="21" spans="1:3" x14ac:dyDescent="0.3">
      <c r="A21" s="161" t="s">
        <v>1922</v>
      </c>
      <c r="B21" s="115"/>
      <c r="C21" s="104"/>
    </row>
    <row r="22" spans="1:3" ht="13" x14ac:dyDescent="0.3">
      <c r="A22" s="161" t="s">
        <v>1923</v>
      </c>
      <c r="B22" s="99"/>
    </row>
    <row r="23" spans="1:3" x14ac:dyDescent="0.3">
      <c r="A23" s="161" t="s">
        <v>1924</v>
      </c>
      <c r="C23" s="104"/>
    </row>
    <row r="24" spans="1:3" x14ac:dyDescent="0.3">
      <c r="A24" s="161" t="s">
        <v>1925</v>
      </c>
      <c r="B24" s="186"/>
      <c r="C24" s="104"/>
    </row>
    <row r="25" spans="1:3" x14ac:dyDescent="0.3">
      <c r="A25" s="161" t="s">
        <v>1926</v>
      </c>
      <c r="B25" s="186"/>
      <c r="C25" s="104"/>
    </row>
    <row r="26" spans="1:3" x14ac:dyDescent="0.3">
      <c r="A26" s="161" t="s">
        <v>1927</v>
      </c>
      <c r="B26" s="186"/>
      <c r="C26" s="104"/>
    </row>
    <row r="27" spans="1:3" x14ac:dyDescent="0.3">
      <c r="A27" s="161" t="s">
        <v>1928</v>
      </c>
      <c r="B27" s="186"/>
      <c r="C27" s="104"/>
    </row>
    <row r="28" spans="1:3" ht="18.5" x14ac:dyDescent="0.3">
      <c r="A28" s="112"/>
      <c r="B28" s="112" t="s">
        <v>1929</v>
      </c>
      <c r="C28" s="196" t="s">
        <v>1879</v>
      </c>
    </row>
    <row r="29" spans="1:3" x14ac:dyDescent="0.3">
      <c r="A29" s="161" t="s">
        <v>1930</v>
      </c>
      <c r="B29" s="115" t="s">
        <v>1931</v>
      </c>
      <c r="C29" s="104" t="s">
        <v>1689</v>
      </c>
    </row>
    <row r="30" spans="1:3" x14ac:dyDescent="0.3">
      <c r="A30" s="161" t="s">
        <v>1932</v>
      </c>
      <c r="B30" s="115" t="s">
        <v>1933</v>
      </c>
      <c r="C30" s="104" t="s">
        <v>1689</v>
      </c>
    </row>
    <row r="31" spans="1:3" x14ac:dyDescent="0.3">
      <c r="A31" s="161" t="s">
        <v>1934</v>
      </c>
      <c r="B31" s="115" t="s">
        <v>1935</v>
      </c>
      <c r="C31" s="104" t="s">
        <v>1689</v>
      </c>
    </row>
    <row r="32" spans="1:3" x14ac:dyDescent="0.3">
      <c r="A32" s="161" t="s">
        <v>1936</v>
      </c>
      <c r="B32" s="186"/>
      <c r="C32" s="104"/>
    </row>
    <row r="33" spans="1:3" x14ac:dyDescent="0.3">
      <c r="A33" s="161" t="s">
        <v>1937</v>
      </c>
      <c r="B33" s="186"/>
      <c r="C33" s="104"/>
    </row>
    <row r="34" spans="1:3" x14ac:dyDescent="0.3">
      <c r="A34" s="161" t="s">
        <v>1938</v>
      </c>
      <c r="B34" s="186"/>
      <c r="C34" s="104"/>
    </row>
    <row r="35" spans="1:3" x14ac:dyDescent="0.3">
      <c r="A35" s="161" t="s">
        <v>1939</v>
      </c>
      <c r="B35" s="186"/>
      <c r="C35" s="104"/>
    </row>
    <row r="36" spans="1:3" x14ac:dyDescent="0.3">
      <c r="A36" s="161" t="s">
        <v>1940</v>
      </c>
      <c r="B36" s="186"/>
      <c r="C36" s="104"/>
    </row>
    <row r="37" spans="1:3" x14ac:dyDescent="0.3">
      <c r="A37" s="161" t="s">
        <v>1941</v>
      </c>
      <c r="B37" s="186"/>
      <c r="C37" s="104"/>
    </row>
    <row r="38" spans="1:3" x14ac:dyDescent="0.3">
      <c r="A38" s="161" t="s">
        <v>1942</v>
      </c>
      <c r="B38" s="186"/>
      <c r="C38" s="104"/>
    </row>
    <row r="39" spans="1:3" x14ac:dyDescent="0.3">
      <c r="A39" s="161" t="s">
        <v>1943</v>
      </c>
      <c r="B39" s="186"/>
      <c r="C39" s="104"/>
    </row>
    <row r="40" spans="1:3" x14ac:dyDescent="0.3">
      <c r="A40" s="161" t="s">
        <v>1944</v>
      </c>
      <c r="B40" s="186"/>
      <c r="C40" s="104"/>
    </row>
    <row r="41" spans="1:3" x14ac:dyDescent="0.3">
      <c r="A41" s="161" t="s">
        <v>1945</v>
      </c>
      <c r="B41" s="186"/>
      <c r="C41" s="104"/>
    </row>
    <row r="42" spans="1:3" x14ac:dyDescent="0.3">
      <c r="A42" s="161" t="s">
        <v>1946</v>
      </c>
      <c r="B42" s="186"/>
      <c r="C42" s="104"/>
    </row>
    <row r="43" spans="1:3" x14ac:dyDescent="0.3">
      <c r="A43" s="161" t="s">
        <v>1947</v>
      </c>
      <c r="B43" s="186"/>
      <c r="C43" s="104"/>
    </row>
    <row r="44" spans="1:3" ht="18.5" x14ac:dyDescent="0.3">
      <c r="A44" s="112"/>
      <c r="B44" s="112" t="s">
        <v>1948</v>
      </c>
      <c r="C44" s="196" t="s">
        <v>1949</v>
      </c>
    </row>
    <row r="45" spans="1:3" x14ac:dyDescent="0.3">
      <c r="A45" s="161" t="s">
        <v>1950</v>
      </c>
      <c r="B45" s="120" t="s">
        <v>1951</v>
      </c>
      <c r="C45" s="104" t="s">
        <v>48</v>
      </c>
    </row>
    <row r="46" spans="1:3" x14ac:dyDescent="0.3">
      <c r="A46" s="161" t="s">
        <v>1952</v>
      </c>
      <c r="B46" s="120" t="s">
        <v>1953</v>
      </c>
      <c r="C46" s="104" t="s">
        <v>1954</v>
      </c>
    </row>
    <row r="47" spans="1:3" x14ac:dyDescent="0.3">
      <c r="A47" s="161" t="s">
        <v>1955</v>
      </c>
      <c r="B47" s="120" t="s">
        <v>1956</v>
      </c>
      <c r="C47" s="104" t="s">
        <v>1957</v>
      </c>
    </row>
    <row r="48" spans="1:3" x14ac:dyDescent="0.3">
      <c r="A48" s="161" t="s">
        <v>1958</v>
      </c>
      <c r="B48" s="119"/>
      <c r="C48" s="104"/>
    </row>
    <row r="49" spans="1:3" x14ac:dyDescent="0.3">
      <c r="A49" s="161" t="s">
        <v>1959</v>
      </c>
      <c r="B49" s="119"/>
      <c r="C49" s="104"/>
    </row>
    <row r="50" spans="1:3" x14ac:dyDescent="0.3">
      <c r="A50" s="161" t="s">
        <v>1960</v>
      </c>
      <c r="B50" s="120"/>
      <c r="C50" s="104"/>
    </row>
    <row r="51" spans="1:3" ht="18.5" x14ac:dyDescent="0.3">
      <c r="A51" s="112"/>
      <c r="B51" s="112" t="s">
        <v>1961</v>
      </c>
      <c r="C51" s="196" t="s">
        <v>1879</v>
      </c>
    </row>
    <row r="52" spans="1:3" x14ac:dyDescent="0.3">
      <c r="A52" s="161" t="s">
        <v>1962</v>
      </c>
      <c r="B52" s="115" t="s">
        <v>1963</v>
      </c>
      <c r="C52" s="104" t="s">
        <v>1689</v>
      </c>
    </row>
    <row r="53" spans="1:3" x14ac:dyDescent="0.3">
      <c r="A53" s="161" t="s">
        <v>1964</v>
      </c>
      <c r="B53" s="119"/>
    </row>
    <row r="54" spans="1:3" x14ac:dyDescent="0.3">
      <c r="A54" s="161" t="s">
        <v>1965</v>
      </c>
      <c r="B54" s="119"/>
    </row>
    <row r="55" spans="1:3" x14ac:dyDescent="0.3">
      <c r="A55" s="161" t="s">
        <v>1966</v>
      </c>
      <c r="B55" s="119"/>
    </row>
    <row r="56" spans="1:3" x14ac:dyDescent="0.3">
      <c r="A56" s="161" t="s">
        <v>1967</v>
      </c>
      <c r="B56" s="119"/>
    </row>
    <row r="57" spans="1:3" x14ac:dyDescent="0.3">
      <c r="A57" s="161" t="s">
        <v>1968</v>
      </c>
      <c r="B57" s="119"/>
    </row>
    <row r="58" spans="1:3" x14ac:dyDescent="0.3">
      <c r="B58" s="119"/>
    </row>
    <row r="59" spans="1:3" x14ac:dyDescent="0.3">
      <c r="B59" s="119"/>
    </row>
    <row r="60" spans="1:3" x14ac:dyDescent="0.3">
      <c r="B60" s="119"/>
    </row>
    <row r="61" spans="1:3" x14ac:dyDescent="0.3">
      <c r="B61" s="119"/>
    </row>
    <row r="62" spans="1:3" x14ac:dyDescent="0.3">
      <c r="B62" s="119"/>
    </row>
    <row r="63" spans="1:3" x14ac:dyDescent="0.3">
      <c r="B63" s="119"/>
    </row>
    <row r="64" spans="1:3" x14ac:dyDescent="0.3">
      <c r="B64" s="119"/>
    </row>
    <row r="65" spans="2:2" x14ac:dyDescent="0.3">
      <c r="B65" s="119"/>
    </row>
    <row r="66" spans="2:2" x14ac:dyDescent="0.3">
      <c r="B66" s="119"/>
    </row>
    <row r="67" spans="2:2" x14ac:dyDescent="0.3">
      <c r="B67" s="119"/>
    </row>
    <row r="68" spans="2:2" x14ac:dyDescent="0.3">
      <c r="B68" s="119"/>
    </row>
    <row r="69" spans="2:2" x14ac:dyDescent="0.3">
      <c r="B69" s="119"/>
    </row>
    <row r="70" spans="2:2" x14ac:dyDescent="0.3">
      <c r="B70" s="119"/>
    </row>
    <row r="71" spans="2:2" x14ac:dyDescent="0.3">
      <c r="B71" s="119"/>
    </row>
    <row r="72" spans="2:2" x14ac:dyDescent="0.3">
      <c r="B72" s="119"/>
    </row>
    <row r="73" spans="2:2" x14ac:dyDescent="0.3">
      <c r="B73" s="119"/>
    </row>
    <row r="74" spans="2:2" x14ac:dyDescent="0.3">
      <c r="B74" s="119"/>
    </row>
    <row r="75" spans="2:2" x14ac:dyDescent="0.3">
      <c r="B75" s="119"/>
    </row>
    <row r="76" spans="2:2" x14ac:dyDescent="0.3">
      <c r="B76" s="119"/>
    </row>
    <row r="77" spans="2:2" x14ac:dyDescent="0.3">
      <c r="B77" s="119"/>
    </row>
    <row r="78" spans="2:2" x14ac:dyDescent="0.3">
      <c r="B78" s="119"/>
    </row>
    <row r="79" spans="2:2" x14ac:dyDescent="0.3">
      <c r="B79" s="119"/>
    </row>
    <row r="80" spans="2:2" x14ac:dyDescent="0.3">
      <c r="B80" s="119"/>
    </row>
    <row r="81" spans="2:2" x14ac:dyDescent="0.3">
      <c r="B81" s="119"/>
    </row>
    <row r="82" spans="2:2" x14ac:dyDescent="0.3">
      <c r="B82" s="119"/>
    </row>
    <row r="83" spans="2:2" x14ac:dyDescent="0.3">
      <c r="B83" s="119"/>
    </row>
    <row r="84" spans="2:2" x14ac:dyDescent="0.3">
      <c r="B84" s="119"/>
    </row>
    <row r="85" spans="2:2" x14ac:dyDescent="0.3">
      <c r="B85" s="119"/>
    </row>
    <row r="86" spans="2:2" x14ac:dyDescent="0.3">
      <c r="B86" s="119"/>
    </row>
    <row r="87" spans="2:2" x14ac:dyDescent="0.3">
      <c r="B87" s="119"/>
    </row>
    <row r="88" spans="2:2" x14ac:dyDescent="0.3">
      <c r="B88" s="119"/>
    </row>
    <row r="89" spans="2:2" x14ac:dyDescent="0.3">
      <c r="B89" s="119"/>
    </row>
    <row r="90" spans="2:2" x14ac:dyDescent="0.3">
      <c r="B90" s="119"/>
    </row>
    <row r="91" spans="2:2" x14ac:dyDescent="0.3">
      <c r="B91" s="119"/>
    </row>
    <row r="92" spans="2:2" x14ac:dyDescent="0.3">
      <c r="B92" s="119"/>
    </row>
    <row r="93" spans="2:2" x14ac:dyDescent="0.3">
      <c r="B93" s="119"/>
    </row>
    <row r="94" spans="2:2" x14ac:dyDescent="0.3">
      <c r="B94" s="119"/>
    </row>
    <row r="95" spans="2:2" x14ac:dyDescent="0.3">
      <c r="B95" s="119"/>
    </row>
    <row r="96" spans="2:2" x14ac:dyDescent="0.3">
      <c r="B96" s="119"/>
    </row>
    <row r="97" spans="2:2" x14ac:dyDescent="0.3">
      <c r="B97" s="119"/>
    </row>
    <row r="98" spans="2:2" x14ac:dyDescent="0.3">
      <c r="B98" s="119"/>
    </row>
    <row r="99" spans="2:2" x14ac:dyDescent="0.3">
      <c r="B99" s="119"/>
    </row>
    <row r="100" spans="2:2" x14ac:dyDescent="0.3">
      <c r="B100" s="119"/>
    </row>
    <row r="101" spans="2:2" x14ac:dyDescent="0.3">
      <c r="B101" s="119"/>
    </row>
    <row r="102" spans="2:2" x14ac:dyDescent="0.3">
      <c r="B102" s="119"/>
    </row>
    <row r="103" spans="2:2" ht="13" x14ac:dyDescent="0.3">
      <c r="B103" s="97"/>
    </row>
    <row r="104" spans="2:2" ht="13" x14ac:dyDescent="0.3">
      <c r="B104" s="97"/>
    </row>
    <row r="105" spans="2:2" ht="13" x14ac:dyDescent="0.3">
      <c r="B105" s="97"/>
    </row>
    <row r="106" spans="2:2" ht="13" x14ac:dyDescent="0.3">
      <c r="B106" s="97"/>
    </row>
    <row r="107" spans="2:2" ht="13" x14ac:dyDescent="0.3">
      <c r="B107" s="97"/>
    </row>
    <row r="108" spans="2:2" ht="13" x14ac:dyDescent="0.3">
      <c r="B108" s="97"/>
    </row>
    <row r="109" spans="2:2" ht="13" x14ac:dyDescent="0.3">
      <c r="B109" s="97"/>
    </row>
    <row r="110" spans="2:2" ht="13" x14ac:dyDescent="0.3">
      <c r="B110" s="97"/>
    </row>
    <row r="111" spans="2:2" ht="13" x14ac:dyDescent="0.3">
      <c r="B111" s="97"/>
    </row>
    <row r="112" spans="2:2" ht="13" x14ac:dyDescent="0.3">
      <c r="B112" s="97"/>
    </row>
    <row r="113" spans="2:2" x14ac:dyDescent="0.3">
      <c r="B113" s="119"/>
    </row>
    <row r="114" spans="2:2" x14ac:dyDescent="0.3">
      <c r="B114" s="119"/>
    </row>
    <row r="115" spans="2:2" x14ac:dyDescent="0.3">
      <c r="B115" s="119"/>
    </row>
    <row r="116" spans="2:2" x14ac:dyDescent="0.3">
      <c r="B116" s="119"/>
    </row>
    <row r="117" spans="2:2" x14ac:dyDescent="0.3">
      <c r="B117" s="119"/>
    </row>
    <row r="118" spans="2:2" x14ac:dyDescent="0.3">
      <c r="B118" s="119"/>
    </row>
    <row r="119" spans="2:2" x14ac:dyDescent="0.3">
      <c r="B119" s="119"/>
    </row>
    <row r="120" spans="2:2" x14ac:dyDescent="0.3">
      <c r="B120" s="119"/>
    </row>
    <row r="121" spans="2:2" ht="13" x14ac:dyDescent="0.3">
      <c r="B121" s="143"/>
    </row>
    <row r="122" spans="2:2" x14ac:dyDescent="0.3">
      <c r="B122" s="119"/>
    </row>
    <row r="123" spans="2:2" x14ac:dyDescent="0.3">
      <c r="B123" s="119"/>
    </row>
    <row r="124" spans="2:2" x14ac:dyDescent="0.3">
      <c r="B124" s="119"/>
    </row>
    <row r="125" spans="2:2" x14ac:dyDescent="0.3">
      <c r="B125" s="119"/>
    </row>
    <row r="126" spans="2:2" x14ac:dyDescent="0.3">
      <c r="B126" s="119"/>
    </row>
    <row r="127" spans="2:2" x14ac:dyDescent="0.3">
      <c r="B127" s="119"/>
    </row>
    <row r="128" spans="2:2" x14ac:dyDescent="0.3">
      <c r="B128" s="119"/>
    </row>
    <row r="129" spans="2:2" x14ac:dyDescent="0.3">
      <c r="B129" s="119"/>
    </row>
    <row r="130" spans="2:2" x14ac:dyDescent="0.3">
      <c r="B130" s="119"/>
    </row>
    <row r="131" spans="2:2" x14ac:dyDescent="0.3">
      <c r="B131" s="119"/>
    </row>
    <row r="132" spans="2:2" x14ac:dyDescent="0.3">
      <c r="B132" s="119"/>
    </row>
    <row r="133" spans="2:2" x14ac:dyDescent="0.3">
      <c r="B133" s="119"/>
    </row>
    <row r="134" spans="2:2" x14ac:dyDescent="0.3">
      <c r="B134" s="119"/>
    </row>
    <row r="135" spans="2:2" x14ac:dyDescent="0.3">
      <c r="B135" s="119"/>
    </row>
    <row r="136" spans="2:2" x14ac:dyDescent="0.3">
      <c r="B136" s="119"/>
    </row>
    <row r="137" spans="2:2" x14ac:dyDescent="0.3">
      <c r="B137" s="119"/>
    </row>
    <row r="138" spans="2:2" x14ac:dyDescent="0.3">
      <c r="B138" s="119"/>
    </row>
    <row r="140" spans="2:2" x14ac:dyDescent="0.3">
      <c r="B140" s="119"/>
    </row>
    <row r="141" spans="2:2" x14ac:dyDescent="0.3">
      <c r="B141" s="119"/>
    </row>
    <row r="142" spans="2:2" x14ac:dyDescent="0.3">
      <c r="B142" s="119"/>
    </row>
    <row r="147" spans="2:2" x14ac:dyDescent="0.3">
      <c r="B147" s="107"/>
    </row>
    <row r="148" spans="2:2" x14ac:dyDescent="0.3">
      <c r="B148" s="197"/>
    </row>
    <row r="154" spans="2:2" x14ac:dyDescent="0.3">
      <c r="B154" s="120"/>
    </row>
    <row r="155" spans="2:2" x14ac:dyDescent="0.3">
      <c r="B155" s="119"/>
    </row>
    <row r="157" spans="2:2" x14ac:dyDescent="0.3">
      <c r="B157" s="119"/>
    </row>
    <row r="158" spans="2:2" x14ac:dyDescent="0.3">
      <c r="B158" s="119"/>
    </row>
    <row r="159" spans="2:2" x14ac:dyDescent="0.3">
      <c r="B159" s="119"/>
    </row>
    <row r="160" spans="2:2" x14ac:dyDescent="0.3">
      <c r="B160" s="119"/>
    </row>
    <row r="161" spans="2:2" x14ac:dyDescent="0.3">
      <c r="B161" s="119"/>
    </row>
    <row r="162" spans="2:2" x14ac:dyDescent="0.3">
      <c r="B162" s="119"/>
    </row>
    <row r="163" spans="2:2" x14ac:dyDescent="0.3">
      <c r="B163" s="119"/>
    </row>
    <row r="164" spans="2:2" x14ac:dyDescent="0.3">
      <c r="B164" s="119"/>
    </row>
    <row r="165" spans="2:2" x14ac:dyDescent="0.3">
      <c r="B165" s="119"/>
    </row>
    <row r="166" spans="2:2" x14ac:dyDescent="0.3">
      <c r="B166" s="119"/>
    </row>
    <row r="167" spans="2:2" x14ac:dyDescent="0.3">
      <c r="B167" s="119"/>
    </row>
    <row r="168" spans="2:2" x14ac:dyDescent="0.3">
      <c r="B168" s="119"/>
    </row>
    <row r="265" spans="2:2" x14ac:dyDescent="0.3">
      <c r="B265" s="115"/>
    </row>
    <row r="266" spans="2:2" x14ac:dyDescent="0.3">
      <c r="B266" s="119"/>
    </row>
    <row r="267" spans="2:2" x14ac:dyDescent="0.3">
      <c r="B267" s="119"/>
    </row>
    <row r="270" spans="2:2" x14ac:dyDescent="0.3">
      <c r="B270" s="119"/>
    </row>
    <row r="286" spans="2:2" x14ac:dyDescent="0.3">
      <c r="B286" s="115"/>
    </row>
    <row r="316" spans="2:2" x14ac:dyDescent="0.3">
      <c r="B316" s="107"/>
    </row>
    <row r="317" spans="2:2" x14ac:dyDescent="0.3">
      <c r="B317" s="119"/>
    </row>
    <row r="319" spans="2:2" x14ac:dyDescent="0.3">
      <c r="B319" s="119"/>
    </row>
    <row r="320" spans="2:2" x14ac:dyDescent="0.3">
      <c r="B320" s="119"/>
    </row>
    <row r="321" spans="2:2" x14ac:dyDescent="0.3">
      <c r="B321" s="119"/>
    </row>
    <row r="322" spans="2:2" x14ac:dyDescent="0.3">
      <c r="B322" s="119"/>
    </row>
    <row r="323" spans="2:2" x14ac:dyDescent="0.3">
      <c r="B323" s="119"/>
    </row>
    <row r="324" spans="2:2" x14ac:dyDescent="0.3">
      <c r="B324" s="119"/>
    </row>
    <row r="325" spans="2:2" x14ac:dyDescent="0.3">
      <c r="B325" s="119"/>
    </row>
    <row r="326" spans="2:2" x14ac:dyDescent="0.3">
      <c r="B326" s="119"/>
    </row>
    <row r="327" spans="2:2" x14ac:dyDescent="0.3">
      <c r="B327" s="119"/>
    </row>
    <row r="328" spans="2:2" x14ac:dyDescent="0.3">
      <c r="B328" s="119"/>
    </row>
    <row r="329" spans="2:2" x14ac:dyDescent="0.3">
      <c r="B329" s="119"/>
    </row>
    <row r="330" spans="2:2" x14ac:dyDescent="0.3">
      <c r="B330" s="119"/>
    </row>
    <row r="342" spans="2:2" x14ac:dyDescent="0.3">
      <c r="B342" s="119"/>
    </row>
    <row r="343" spans="2:2" x14ac:dyDescent="0.3">
      <c r="B343" s="119"/>
    </row>
    <row r="344" spans="2:2" x14ac:dyDescent="0.3">
      <c r="B344" s="119"/>
    </row>
    <row r="345" spans="2:2" x14ac:dyDescent="0.3">
      <c r="B345" s="119"/>
    </row>
    <row r="346" spans="2:2" x14ac:dyDescent="0.3">
      <c r="B346" s="119"/>
    </row>
    <row r="347" spans="2:2" x14ac:dyDescent="0.3">
      <c r="B347" s="119"/>
    </row>
    <row r="348" spans="2:2" x14ac:dyDescent="0.3">
      <c r="B348" s="119"/>
    </row>
    <row r="349" spans="2:2" x14ac:dyDescent="0.3">
      <c r="B349" s="119"/>
    </row>
    <row r="350" spans="2:2" x14ac:dyDescent="0.3">
      <c r="B350" s="119"/>
    </row>
    <row r="352" spans="2:2" x14ac:dyDescent="0.3">
      <c r="B352" s="119"/>
    </row>
    <row r="353" spans="2:2" x14ac:dyDescent="0.3">
      <c r="B353" s="119"/>
    </row>
    <row r="354" spans="2:2" x14ac:dyDescent="0.3">
      <c r="B354" s="119"/>
    </row>
    <row r="355" spans="2:2" x14ac:dyDescent="0.3">
      <c r="B355" s="119"/>
    </row>
    <row r="356" spans="2:2" x14ac:dyDescent="0.3">
      <c r="B356" s="119"/>
    </row>
    <row r="358" spans="2:2" x14ac:dyDescent="0.3">
      <c r="B358" s="119"/>
    </row>
    <row r="361" spans="2:2" x14ac:dyDescent="0.3">
      <c r="B361" s="119"/>
    </row>
    <row r="364" spans="2:2" x14ac:dyDescent="0.3">
      <c r="B364" s="119"/>
    </row>
    <row r="365" spans="2:2" x14ac:dyDescent="0.3">
      <c r="B365" s="119"/>
    </row>
    <row r="366" spans="2:2" x14ac:dyDescent="0.3">
      <c r="B366" s="119"/>
    </row>
    <row r="367" spans="2:2" x14ac:dyDescent="0.3">
      <c r="B367" s="119"/>
    </row>
    <row r="368" spans="2:2" x14ac:dyDescent="0.3">
      <c r="B368" s="119"/>
    </row>
    <row r="369" spans="2:2" x14ac:dyDescent="0.3">
      <c r="B369" s="119"/>
    </row>
    <row r="370" spans="2:2" x14ac:dyDescent="0.3">
      <c r="B370" s="119"/>
    </row>
    <row r="371" spans="2:2" x14ac:dyDescent="0.3">
      <c r="B371" s="119"/>
    </row>
    <row r="372" spans="2:2" x14ac:dyDescent="0.3">
      <c r="B372" s="119"/>
    </row>
    <row r="373" spans="2:2" x14ac:dyDescent="0.3">
      <c r="B373" s="119"/>
    </row>
    <row r="374" spans="2:2" x14ac:dyDescent="0.3">
      <c r="B374" s="119"/>
    </row>
    <row r="375" spans="2:2" x14ac:dyDescent="0.3">
      <c r="B375" s="119"/>
    </row>
    <row r="376" spans="2:2" x14ac:dyDescent="0.3">
      <c r="B376" s="119"/>
    </row>
    <row r="377" spans="2:2" x14ac:dyDescent="0.3">
      <c r="B377" s="119"/>
    </row>
    <row r="378" spans="2:2" x14ac:dyDescent="0.3">
      <c r="B378" s="119"/>
    </row>
    <row r="379" spans="2:2" x14ac:dyDescent="0.3">
      <c r="B379" s="119"/>
    </row>
    <row r="380" spans="2:2" x14ac:dyDescent="0.3">
      <c r="B380" s="119"/>
    </row>
    <row r="381" spans="2:2" x14ac:dyDescent="0.3">
      <c r="B381" s="119"/>
    </row>
    <row r="382" spans="2:2" x14ac:dyDescent="0.3">
      <c r="B382" s="119"/>
    </row>
    <row r="386" spans="2:2" x14ac:dyDescent="0.3">
      <c r="B386" s="107"/>
    </row>
    <row r="403" spans="2:2" x14ac:dyDescent="0.3">
      <c r="B403" s="198"/>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17"/>
    </row>
    <row r="3" spans="2:12" s="1" customFormat="1" ht="17.5" x14ac:dyDescent="0.2">
      <c r="B3" s="217"/>
      <c r="D3" s="222" t="s">
        <v>910</v>
      </c>
      <c r="E3" s="222"/>
      <c r="F3" s="222"/>
      <c r="G3" s="222"/>
      <c r="H3" s="222"/>
      <c r="I3" s="222"/>
      <c r="J3" s="222"/>
      <c r="K3" s="222"/>
      <c r="L3" s="222"/>
    </row>
    <row r="4" spans="2:12" s="1" customFormat="1" ht="8" x14ac:dyDescent="0.2">
      <c r="B4" s="217"/>
    </row>
    <row r="5" spans="2:12" s="1" customFormat="1" ht="8" x14ac:dyDescent="0.2"/>
    <row r="6" spans="2:12" s="1" customFormat="1" ht="15.5" x14ac:dyDescent="0.2">
      <c r="B6" s="218" t="s">
        <v>911</v>
      </c>
      <c r="C6" s="218"/>
      <c r="D6" s="218"/>
      <c r="E6" s="218"/>
      <c r="F6" s="218"/>
      <c r="G6" s="218"/>
      <c r="H6" s="218"/>
      <c r="I6" s="218"/>
      <c r="J6" s="218"/>
      <c r="K6" s="218"/>
    </row>
    <row r="7" spans="2:12" s="1" customFormat="1" ht="8" x14ac:dyDescent="0.2"/>
    <row r="8" spans="2:12" s="1" customFormat="1" ht="15.5" x14ac:dyDescent="0.2">
      <c r="B8" s="219" t="s">
        <v>912</v>
      </c>
      <c r="C8" s="219"/>
      <c r="D8" s="219"/>
      <c r="E8" s="219"/>
      <c r="F8" s="219"/>
      <c r="G8" s="219"/>
      <c r="H8" s="219"/>
      <c r="I8" s="219"/>
      <c r="J8" s="219"/>
      <c r="K8" s="219"/>
    </row>
    <row r="9" spans="2:12" s="1" customFormat="1" ht="8" x14ac:dyDescent="0.2"/>
    <row r="10" spans="2:12" s="1" customFormat="1" ht="8" x14ac:dyDescent="0.2">
      <c r="B10" s="223" t="s">
        <v>912</v>
      </c>
    </row>
    <row r="11" spans="2:12" s="1" customFormat="1" x14ac:dyDescent="0.2">
      <c r="B11" s="223"/>
      <c r="C11" s="220">
        <v>44834</v>
      </c>
      <c r="D11" s="220"/>
    </row>
    <row r="12" spans="2:12" s="1" customFormat="1" ht="8" x14ac:dyDescent="0.2">
      <c r="B12" s="223"/>
    </row>
    <row r="13" spans="2:12" s="1" customFormat="1" ht="8" x14ac:dyDescent="0.2"/>
    <row r="14" spans="2:12" s="1" customFormat="1" ht="15.5" x14ac:dyDescent="0.2">
      <c r="B14" s="219" t="s">
        <v>913</v>
      </c>
      <c r="C14" s="219"/>
      <c r="D14" s="219"/>
      <c r="E14" s="219"/>
      <c r="F14" s="219"/>
      <c r="G14" s="219"/>
      <c r="H14" s="219"/>
      <c r="I14" s="219"/>
      <c r="J14" s="219"/>
      <c r="K14" s="219"/>
    </row>
    <row r="15" spans="2:12" s="1" customFormat="1" ht="8" x14ac:dyDescent="0.2"/>
    <row r="16" spans="2:12" s="1" customFormat="1" ht="13" x14ac:dyDescent="0.2">
      <c r="B16" s="224" t="s">
        <v>892</v>
      </c>
      <c r="C16" s="224"/>
      <c r="D16" s="213"/>
      <c r="E16" s="213"/>
      <c r="F16" s="213"/>
      <c r="G16" s="213"/>
      <c r="H16" s="213"/>
      <c r="I16" s="213"/>
      <c r="J16" s="213"/>
      <c r="K16" s="213"/>
    </row>
    <row r="17" spans="2:11" s="1" customFormat="1" x14ac:dyDescent="0.2">
      <c r="B17" s="221" t="s">
        <v>893</v>
      </c>
      <c r="C17" s="221"/>
      <c r="D17" s="221" t="s">
        <v>894</v>
      </c>
      <c r="E17" s="221"/>
      <c r="F17" s="221" t="s">
        <v>895</v>
      </c>
      <c r="G17" s="221"/>
      <c r="H17" s="221"/>
      <c r="I17" s="221"/>
      <c r="J17" s="221"/>
      <c r="K17" s="221"/>
    </row>
    <row r="18" spans="2:11" s="1" customFormat="1" ht="8" x14ac:dyDescent="0.2"/>
    <row r="19" spans="2:11" s="1" customFormat="1" ht="13" x14ac:dyDescent="0.2">
      <c r="B19" s="216" t="s">
        <v>896</v>
      </c>
      <c r="C19" s="216"/>
      <c r="D19" s="216"/>
      <c r="E19" s="216"/>
      <c r="F19" s="213"/>
      <c r="G19" s="213"/>
      <c r="H19" s="213"/>
      <c r="I19" s="213"/>
      <c r="J19" s="214"/>
      <c r="K19" s="214"/>
    </row>
    <row r="20" spans="2:11" s="1" customFormat="1" x14ac:dyDescent="0.2">
      <c r="B20" s="212" t="s">
        <v>897</v>
      </c>
      <c r="C20" s="212"/>
      <c r="D20" s="212" t="s">
        <v>898</v>
      </c>
      <c r="E20" s="212"/>
      <c r="F20" s="212"/>
      <c r="G20" s="212" t="s">
        <v>899</v>
      </c>
      <c r="H20" s="212"/>
      <c r="I20" s="212"/>
      <c r="J20" s="212"/>
      <c r="K20" s="212"/>
    </row>
    <row r="21" spans="2:11" s="1" customFormat="1" ht="8" x14ac:dyDescent="0.2"/>
    <row r="22" spans="2:11" s="1" customFormat="1" ht="13" x14ac:dyDescent="0.2">
      <c r="B22" s="216" t="s">
        <v>900</v>
      </c>
      <c r="C22" s="216"/>
      <c r="D22" s="216"/>
      <c r="E22" s="216"/>
      <c r="F22" s="216"/>
      <c r="G22" s="216"/>
      <c r="H22" s="213"/>
      <c r="I22" s="213"/>
      <c r="J22" s="213"/>
      <c r="K22" s="6"/>
    </row>
    <row r="23" spans="2:11" s="1" customFormat="1" x14ac:dyDescent="0.2">
      <c r="B23" s="212" t="s">
        <v>901</v>
      </c>
      <c r="C23" s="212"/>
      <c r="D23" s="212" t="s">
        <v>902</v>
      </c>
      <c r="E23" s="212"/>
      <c r="F23" s="212"/>
      <c r="G23" s="212" t="s">
        <v>903</v>
      </c>
      <c r="H23" s="212"/>
      <c r="I23" s="212"/>
      <c r="J23" s="212"/>
      <c r="K23" s="212"/>
    </row>
    <row r="24" spans="2:11" s="1" customFormat="1" ht="8" x14ac:dyDescent="0.2"/>
    <row r="25" spans="2:11" s="1" customFormat="1" ht="13" x14ac:dyDescent="0.2">
      <c r="B25" s="216" t="s">
        <v>904</v>
      </c>
      <c r="C25" s="216"/>
      <c r="D25" s="214"/>
      <c r="E25" s="214"/>
      <c r="F25" s="214"/>
      <c r="G25" s="214"/>
      <c r="H25" s="214"/>
      <c r="I25" s="214"/>
      <c r="J25" s="214"/>
      <c r="K25" s="214"/>
    </row>
    <row r="26" spans="2:11" s="1" customFormat="1" x14ac:dyDescent="0.2">
      <c r="B26" s="212" t="s">
        <v>905</v>
      </c>
      <c r="C26" s="212"/>
      <c r="D26" s="215"/>
      <c r="E26" s="215"/>
      <c r="F26" s="215"/>
      <c r="G26" s="215"/>
      <c r="H26" s="215"/>
      <c r="I26" s="215"/>
      <c r="J26" s="215"/>
      <c r="K26" s="215"/>
    </row>
    <row r="27" spans="2:11" s="1" customFormat="1" ht="8" x14ac:dyDescent="0.2"/>
    <row r="28" spans="2:11" s="1" customFormat="1" ht="13" x14ac:dyDescent="0.2">
      <c r="B28" s="216" t="s">
        <v>906</v>
      </c>
      <c r="C28" s="216"/>
      <c r="D28" s="216"/>
      <c r="E28" s="216"/>
      <c r="F28" s="216"/>
      <c r="G28" s="216"/>
      <c r="H28" s="216"/>
      <c r="I28" s="216"/>
      <c r="J28" s="216"/>
      <c r="K28" s="216"/>
    </row>
    <row r="29" spans="2:11" s="1" customFormat="1" x14ac:dyDescent="0.2">
      <c r="B29" s="212" t="s">
        <v>907</v>
      </c>
      <c r="C29" s="212"/>
      <c r="D29" s="212"/>
      <c r="E29" s="212"/>
      <c r="F29" s="212"/>
      <c r="G29" s="212"/>
      <c r="H29" s="212"/>
      <c r="I29" s="212"/>
      <c r="J29" s="212"/>
      <c r="K29" s="212"/>
    </row>
    <row r="30" spans="2:11" s="1" customFormat="1" x14ac:dyDescent="0.2">
      <c r="B30" s="212" t="s">
        <v>908</v>
      </c>
      <c r="C30" s="212"/>
      <c r="D30" s="212"/>
      <c r="E30" s="212"/>
      <c r="F30" s="212"/>
      <c r="G30" s="212"/>
      <c r="H30" s="212"/>
      <c r="I30" s="212"/>
      <c r="J30" s="212"/>
      <c r="K30" s="212"/>
    </row>
    <row r="31" spans="2:11" s="1" customFormat="1" x14ac:dyDescent="0.2">
      <c r="B31" s="212" t="s">
        <v>909</v>
      </c>
      <c r="C31" s="212"/>
      <c r="D31" s="212"/>
      <c r="E31" s="212"/>
      <c r="F31" s="212"/>
      <c r="G31" s="212"/>
      <c r="H31" s="212"/>
      <c r="I31" s="212"/>
      <c r="J31" s="212"/>
      <c r="K31" s="212"/>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topLeftCell="A17" zoomScaleNormal="100" workbookViewId="0">
      <selection sqref="A1:XFD1048576"/>
    </sheetView>
  </sheetViews>
  <sheetFormatPr defaultRowHeight="18" customHeight="1"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18" customHeight="1" x14ac:dyDescent="0.2"/>
    <row r="2" spans="2:14" s="1" customFormat="1" ht="18" customHeight="1" x14ac:dyDescent="0.2">
      <c r="B2" s="217"/>
      <c r="C2" s="217"/>
      <c r="D2" s="222" t="s">
        <v>910</v>
      </c>
      <c r="E2" s="222"/>
      <c r="F2" s="222"/>
      <c r="G2" s="222"/>
      <c r="H2" s="222"/>
      <c r="I2" s="222"/>
    </row>
    <row r="3" spans="2:14" s="1" customFormat="1" ht="18" customHeight="1" x14ac:dyDescent="0.2">
      <c r="B3" s="217"/>
      <c r="C3" s="217"/>
    </row>
    <row r="4" spans="2:14" s="1" customFormat="1" ht="18" customHeight="1" x14ac:dyDescent="0.2"/>
    <row r="5" spans="2:14" s="1" customFormat="1" ht="18" customHeight="1" x14ac:dyDescent="0.2">
      <c r="B5" s="218" t="s">
        <v>946</v>
      </c>
      <c r="C5" s="218"/>
      <c r="D5" s="218"/>
      <c r="E5" s="218"/>
      <c r="F5" s="218"/>
      <c r="G5" s="218"/>
      <c r="H5" s="218"/>
      <c r="I5" s="218"/>
      <c r="J5" s="218"/>
    </row>
    <row r="6" spans="2:14" s="1" customFormat="1" ht="18" customHeight="1" x14ac:dyDescent="0.2"/>
    <row r="7" spans="2:14" s="1" customFormat="1" ht="18" customHeight="1" x14ac:dyDescent="0.2">
      <c r="B7" s="219" t="s">
        <v>947</v>
      </c>
      <c r="C7" s="219"/>
      <c r="D7" s="219"/>
      <c r="E7" s="219"/>
      <c r="F7" s="219"/>
      <c r="G7" s="219"/>
      <c r="H7" s="219"/>
      <c r="I7" s="219"/>
      <c r="J7" s="219"/>
      <c r="K7" s="219"/>
      <c r="L7" s="219"/>
      <c r="M7" s="219"/>
      <c r="N7" s="219"/>
    </row>
    <row r="8" spans="2:14" s="1" customFormat="1" ht="18" customHeight="1" x14ac:dyDescent="0.2"/>
    <row r="9" spans="2:14" s="1" customFormat="1" ht="18" customHeight="1" x14ac:dyDescent="0.2">
      <c r="B9" s="10" t="s">
        <v>914</v>
      </c>
      <c r="C9" s="10" t="s">
        <v>915</v>
      </c>
      <c r="D9" s="10" t="s">
        <v>916</v>
      </c>
      <c r="E9" s="227" t="s">
        <v>917</v>
      </c>
      <c r="F9" s="227"/>
      <c r="G9" s="11" t="s">
        <v>918</v>
      </c>
      <c r="H9" s="10" t="s">
        <v>919</v>
      </c>
      <c r="I9" s="11" t="s">
        <v>920</v>
      </c>
      <c r="J9" s="10" t="s">
        <v>921</v>
      </c>
      <c r="K9" s="11" t="s">
        <v>922</v>
      </c>
      <c r="L9" s="11" t="s">
        <v>923</v>
      </c>
      <c r="M9" s="11" t="s">
        <v>924</v>
      </c>
      <c r="N9" s="11" t="s">
        <v>940</v>
      </c>
    </row>
    <row r="10" spans="2:14" s="1" customFormat="1" ht="18" customHeight="1" x14ac:dyDescent="0.2">
      <c r="B10" s="12" t="s">
        <v>925</v>
      </c>
      <c r="C10" s="12" t="s">
        <v>926</v>
      </c>
      <c r="D10" s="13">
        <v>2500000000</v>
      </c>
      <c r="E10" s="225">
        <v>43521</v>
      </c>
      <c r="F10" s="225"/>
      <c r="G10" s="14">
        <v>46078</v>
      </c>
      <c r="H10" s="12" t="s">
        <v>1</v>
      </c>
      <c r="I10" s="12" t="s">
        <v>927</v>
      </c>
      <c r="J10" s="15">
        <v>5.0000000000000001E-3</v>
      </c>
      <c r="K10" s="12" t="s">
        <v>928</v>
      </c>
      <c r="L10" s="12" t="s">
        <v>929</v>
      </c>
      <c r="M10" s="16">
        <v>3.4082191780821902</v>
      </c>
      <c r="N10" s="12" t="s">
        <v>941</v>
      </c>
    </row>
    <row r="11" spans="2:14" s="1" customFormat="1" ht="18" customHeight="1" x14ac:dyDescent="0.2">
      <c r="B11" s="12" t="s">
        <v>930</v>
      </c>
      <c r="C11" s="12" t="s">
        <v>931</v>
      </c>
      <c r="D11" s="13">
        <v>2500000000</v>
      </c>
      <c r="E11" s="225">
        <v>43521</v>
      </c>
      <c r="F11" s="225"/>
      <c r="G11" s="14">
        <v>47174</v>
      </c>
      <c r="H11" s="12" t="s">
        <v>1</v>
      </c>
      <c r="I11" s="12" t="s">
        <v>927</v>
      </c>
      <c r="J11" s="15">
        <v>8.5000000000000006E-3</v>
      </c>
      <c r="K11" s="12" t="s">
        <v>928</v>
      </c>
      <c r="L11" s="12" t="s">
        <v>929</v>
      </c>
      <c r="M11" s="16">
        <v>6.4109589041095898</v>
      </c>
      <c r="N11" s="12" t="s">
        <v>942</v>
      </c>
    </row>
    <row r="12" spans="2:14" s="1" customFormat="1" ht="18" customHeight="1" x14ac:dyDescent="0.2">
      <c r="B12" s="12" t="s">
        <v>932</v>
      </c>
      <c r="C12" s="12" t="s">
        <v>933</v>
      </c>
      <c r="D12" s="13">
        <v>2500000000</v>
      </c>
      <c r="E12" s="225">
        <v>43971</v>
      </c>
      <c r="F12" s="225"/>
      <c r="G12" s="14">
        <v>46527</v>
      </c>
      <c r="H12" s="12" t="s">
        <v>1</v>
      </c>
      <c r="I12" s="12" t="s">
        <v>927</v>
      </c>
      <c r="J12" s="15">
        <v>1E-4</v>
      </c>
      <c r="K12" s="12" t="s">
        <v>928</v>
      </c>
      <c r="L12" s="12" t="s">
        <v>934</v>
      </c>
      <c r="M12" s="16">
        <v>4.63835616438356</v>
      </c>
      <c r="N12" s="12" t="s">
        <v>943</v>
      </c>
    </row>
    <row r="13" spans="2:14" s="1" customFormat="1" ht="18" customHeight="1" x14ac:dyDescent="0.2">
      <c r="B13" s="12" t="s">
        <v>935</v>
      </c>
      <c r="C13" s="12" t="s">
        <v>936</v>
      </c>
      <c r="D13" s="13">
        <v>2500000000</v>
      </c>
      <c r="E13" s="225">
        <v>43971</v>
      </c>
      <c r="F13" s="225"/>
      <c r="G13" s="14">
        <v>47623</v>
      </c>
      <c r="H13" s="12" t="s">
        <v>1</v>
      </c>
      <c r="I13" s="12" t="s">
        <v>927</v>
      </c>
      <c r="J13" s="15">
        <v>6.9999999999999999E-4</v>
      </c>
      <c r="K13" s="12" t="s">
        <v>928</v>
      </c>
      <c r="L13" s="12" t="s">
        <v>934</v>
      </c>
      <c r="M13" s="16">
        <v>7.64109589041096</v>
      </c>
      <c r="N13" s="12" t="s">
        <v>944</v>
      </c>
    </row>
    <row r="14" spans="2:14" s="1" customFormat="1" ht="18" customHeight="1" x14ac:dyDescent="0.2">
      <c r="B14" s="12" t="s">
        <v>937</v>
      </c>
      <c r="C14" s="12" t="s">
        <v>938</v>
      </c>
      <c r="D14" s="13">
        <v>1500000000</v>
      </c>
      <c r="E14" s="225">
        <v>44175</v>
      </c>
      <c r="F14" s="225"/>
      <c r="G14" s="14">
        <v>46731</v>
      </c>
      <c r="H14" s="12" t="s">
        <v>1</v>
      </c>
      <c r="I14" s="12" t="s">
        <v>927</v>
      </c>
      <c r="J14" s="15">
        <v>1E-4</v>
      </c>
      <c r="K14" s="12" t="s">
        <v>928</v>
      </c>
      <c r="L14" s="12" t="s">
        <v>939</v>
      </c>
      <c r="M14" s="16">
        <v>5.1972602739726002</v>
      </c>
      <c r="N14" s="12" t="s">
        <v>945</v>
      </c>
    </row>
    <row r="15" spans="2:14" s="1" customFormat="1" ht="18" customHeight="1" x14ac:dyDescent="0.2">
      <c r="B15" s="17"/>
      <c r="C15" s="18"/>
      <c r="D15" s="19">
        <v>11500000000</v>
      </c>
      <c r="E15" s="226"/>
      <c r="F15" s="226"/>
      <c r="G15" s="17"/>
      <c r="H15" s="17"/>
      <c r="I15" s="17"/>
      <c r="J15" s="17"/>
      <c r="K15" s="17"/>
      <c r="L15" s="17"/>
      <c r="M15" s="17"/>
      <c r="N15" s="17"/>
    </row>
    <row r="16" spans="2:14" s="1" customFormat="1" ht="18" customHeight="1" x14ac:dyDescent="0.2"/>
    <row r="17" spans="2:14" s="1" customFormat="1" ht="18" customHeight="1" x14ac:dyDescent="0.2">
      <c r="B17" s="219" t="s">
        <v>948</v>
      </c>
      <c r="C17" s="219"/>
      <c r="D17" s="219"/>
      <c r="E17" s="219"/>
      <c r="F17" s="219"/>
      <c r="G17" s="219"/>
      <c r="H17" s="219"/>
      <c r="I17" s="219"/>
      <c r="J17" s="219"/>
      <c r="K17" s="219"/>
      <c r="L17" s="219"/>
      <c r="M17" s="219"/>
      <c r="N17" s="219"/>
    </row>
    <row r="18" spans="2:14" s="1" customFormat="1" ht="18" customHeight="1" x14ac:dyDescent="0.2"/>
    <row r="19" spans="2:14" s="1" customFormat="1" ht="18" customHeight="1" x14ac:dyDescent="0.2">
      <c r="B19" s="7" t="s">
        <v>949</v>
      </c>
      <c r="F19" s="228">
        <v>11500000000</v>
      </c>
      <c r="G19" s="228"/>
    </row>
    <row r="20" spans="2:14" s="1" customFormat="1" ht="18" customHeight="1" x14ac:dyDescent="0.2">
      <c r="B20" s="212" t="s">
        <v>950</v>
      </c>
      <c r="C20" s="212"/>
      <c r="F20" s="20"/>
      <c r="G20" s="21">
        <v>3.1217391304347798E-3</v>
      </c>
    </row>
    <row r="21" spans="2:14" s="1" customFormat="1" ht="18" customHeight="1" x14ac:dyDescent="0.2">
      <c r="B21" s="212" t="s">
        <v>951</v>
      </c>
      <c r="C21" s="212"/>
      <c r="F21" s="22"/>
      <c r="G21" s="23">
        <v>5.4819535437760596</v>
      </c>
    </row>
    <row r="22" spans="2:14" s="1" customFormat="1" ht="18" customHeight="1" x14ac:dyDescent="0.2">
      <c r="B22" s="212"/>
      <c r="C22" s="212"/>
    </row>
    <row r="23" spans="2:14" s="1" customFormat="1" ht="18" customHeight="1" x14ac:dyDescent="0.2">
      <c r="B23" s="24" t="s">
        <v>952</v>
      </c>
    </row>
    <row r="24" spans="2:14" s="1" customFormat="1" ht="18" customHeight="1"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17"/>
    </row>
    <row r="2" spans="2:6" s="1" customFormat="1" ht="17.5" x14ac:dyDescent="0.2">
      <c r="B2" s="217"/>
      <c r="C2" s="222" t="s">
        <v>910</v>
      </c>
      <c r="D2" s="222"/>
      <c r="E2" s="222"/>
      <c r="F2" s="222"/>
    </row>
    <row r="3" spans="2:6" s="1" customFormat="1" ht="8" x14ac:dyDescent="0.2">
      <c r="B3" s="217"/>
    </row>
    <row r="4" spans="2:6" s="1" customFormat="1" ht="8" x14ac:dyDescent="0.2"/>
    <row r="5" spans="2:6" s="1" customFormat="1" ht="15.5" x14ac:dyDescent="0.2">
      <c r="B5" s="218" t="s">
        <v>966</v>
      </c>
      <c r="C5" s="218"/>
      <c r="D5" s="218"/>
      <c r="E5" s="218"/>
      <c r="F5" s="218"/>
    </row>
    <row r="6" spans="2:6" s="1" customFormat="1" ht="8" x14ac:dyDescent="0.2"/>
    <row r="7" spans="2:6" s="1" customFormat="1" ht="13" x14ac:dyDescent="0.2">
      <c r="B7" s="229" t="s">
        <v>967</v>
      </c>
      <c r="C7" s="229"/>
      <c r="D7" s="229"/>
      <c r="E7" s="229"/>
      <c r="F7" s="229"/>
    </row>
    <row r="8" spans="2:6" s="1" customFormat="1" ht="8" x14ac:dyDescent="0.2"/>
    <row r="9" spans="2:6" s="1" customFormat="1" ht="13" x14ac:dyDescent="0.2">
      <c r="B9" s="5" t="s">
        <v>953</v>
      </c>
      <c r="C9" s="25" t="s">
        <v>954</v>
      </c>
      <c r="D9" s="25" t="s">
        <v>955</v>
      </c>
      <c r="E9" s="25" t="s">
        <v>956</v>
      </c>
    </row>
    <row r="10" spans="2:6" s="1" customFormat="1" x14ac:dyDescent="0.2">
      <c r="B10" s="7" t="s">
        <v>957</v>
      </c>
      <c r="C10" s="26" t="s">
        <v>958</v>
      </c>
      <c r="D10" s="26" t="s">
        <v>959</v>
      </c>
      <c r="E10" s="26" t="s">
        <v>960</v>
      </c>
    </row>
    <row r="11" spans="2:6" s="1" customFormat="1" x14ac:dyDescent="0.2">
      <c r="B11" s="7" t="s">
        <v>961</v>
      </c>
      <c r="C11" s="26" t="s">
        <v>962</v>
      </c>
      <c r="D11" s="26" t="s">
        <v>959</v>
      </c>
      <c r="E11" s="26" t="s">
        <v>963</v>
      </c>
    </row>
    <row r="12" spans="2:6" s="1" customFormat="1" x14ac:dyDescent="0.2">
      <c r="B12" s="7" t="s">
        <v>964</v>
      </c>
      <c r="C12" s="26" t="s">
        <v>958</v>
      </c>
      <c r="D12" s="26" t="s">
        <v>959</v>
      </c>
      <c r="E12" s="26" t="s">
        <v>965</v>
      </c>
    </row>
    <row r="13" spans="2:6" s="1" customFormat="1" ht="8" x14ac:dyDescent="0.2"/>
    <row r="14" spans="2:6" s="1" customFormat="1" ht="13" x14ac:dyDescent="0.2">
      <c r="B14" s="229" t="s">
        <v>968</v>
      </c>
      <c r="C14" s="229"/>
      <c r="D14" s="229"/>
      <c r="E14" s="229"/>
      <c r="F14" s="229"/>
    </row>
    <row r="15" spans="2:6" s="1" customFormat="1" ht="8" x14ac:dyDescent="0.2"/>
    <row r="16" spans="2:6" s="1" customFormat="1" ht="13" x14ac:dyDescent="0.2">
      <c r="B16" s="5" t="s">
        <v>953</v>
      </c>
      <c r="C16" s="25" t="s">
        <v>954</v>
      </c>
      <c r="D16" s="25" t="s">
        <v>955</v>
      </c>
    </row>
    <row r="17" spans="2:4" s="1" customFormat="1" x14ac:dyDescent="0.2">
      <c r="B17" s="7"/>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topLeftCell="A47"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217"/>
    </row>
    <row r="2" spans="2:4" s="1" customFormat="1" ht="17.5" x14ac:dyDescent="0.2">
      <c r="B2" s="217"/>
      <c r="C2" s="8" t="s">
        <v>910</v>
      </c>
    </row>
    <row r="3" spans="2:4" s="1" customFormat="1" ht="8" x14ac:dyDescent="0.2">
      <c r="B3" s="217"/>
      <c r="C3" s="230"/>
    </row>
    <row r="4" spans="2:4" s="1" customFormat="1" ht="8" x14ac:dyDescent="0.2">
      <c r="C4" s="230"/>
    </row>
    <row r="5" spans="2:4" s="1" customFormat="1" ht="15.5" x14ac:dyDescent="0.2">
      <c r="B5" s="218" t="s">
        <v>1024</v>
      </c>
      <c r="C5" s="218"/>
    </row>
    <row r="6" spans="2:4" s="1" customFormat="1" x14ac:dyDescent="0.2">
      <c r="B6" s="7" t="s">
        <v>1025</v>
      </c>
    </row>
    <row r="7" spans="2:4" s="1" customFormat="1" ht="8" x14ac:dyDescent="0.2"/>
    <row r="8" spans="2:4" s="1" customFormat="1" ht="15.5" x14ac:dyDescent="0.2">
      <c r="B8" s="219" t="s">
        <v>1026</v>
      </c>
      <c r="C8" s="219"/>
    </row>
    <row r="9" spans="2:4" s="1" customFormat="1" ht="8" x14ac:dyDescent="0.2"/>
    <row r="10" spans="2:4" s="1" customFormat="1" ht="13" x14ac:dyDescent="0.3">
      <c r="B10" s="27" t="s">
        <v>969</v>
      </c>
      <c r="C10" s="28">
        <v>11500000000</v>
      </c>
      <c r="D10" s="29" t="s">
        <v>970</v>
      </c>
    </row>
    <row r="11" spans="2:4" s="1" customFormat="1" ht="13" x14ac:dyDescent="0.3">
      <c r="B11" s="27" t="s">
        <v>971</v>
      </c>
      <c r="C11" s="28">
        <v>15268231269.33</v>
      </c>
      <c r="D11" s="29" t="s">
        <v>972</v>
      </c>
    </row>
    <row r="12" spans="2:4" s="1" customFormat="1" ht="13" x14ac:dyDescent="0.3">
      <c r="B12" s="27" t="s">
        <v>973</v>
      </c>
      <c r="C12" s="28">
        <v>91500000</v>
      </c>
      <c r="D12" s="29" t="s">
        <v>974</v>
      </c>
    </row>
    <row r="13" spans="2:4" s="1" customFormat="1" ht="13" x14ac:dyDescent="0.3">
      <c r="B13" s="27" t="s">
        <v>975</v>
      </c>
      <c r="C13" s="28">
        <v>641515571.29999995</v>
      </c>
      <c r="D13" s="29" t="s">
        <v>976</v>
      </c>
    </row>
    <row r="14" spans="2:4" s="1" customFormat="1" ht="13" x14ac:dyDescent="0.3">
      <c r="B14" s="27" t="s">
        <v>977</v>
      </c>
      <c r="C14" s="30">
        <v>0.39141276875043801</v>
      </c>
      <c r="D14" s="31"/>
    </row>
    <row r="15" spans="2:4" s="1" customFormat="1" ht="8" x14ac:dyDescent="0.2"/>
    <row r="16" spans="2:4" s="1" customFormat="1" ht="15.5" x14ac:dyDescent="0.2">
      <c r="B16" s="219" t="s">
        <v>1027</v>
      </c>
      <c r="C16" s="219"/>
    </row>
    <row r="17" spans="2:4" s="1" customFormat="1" ht="8" x14ac:dyDescent="0.2"/>
    <row r="18" spans="2:4" s="1" customFormat="1" ht="13" x14ac:dyDescent="0.3">
      <c r="B18" s="27" t="s">
        <v>978</v>
      </c>
      <c r="C18" s="28">
        <v>12180829867.8356</v>
      </c>
      <c r="D18" s="29" t="s">
        <v>979</v>
      </c>
    </row>
    <row r="19" spans="2:4" s="1" customFormat="1" ht="13" x14ac:dyDescent="0.25">
      <c r="B19" s="27" t="s">
        <v>980</v>
      </c>
      <c r="C19" s="30">
        <v>1.0592025972030901</v>
      </c>
      <c r="D19" s="32" t="s">
        <v>981</v>
      </c>
    </row>
    <row r="20" spans="2:4" s="1" customFormat="1" ht="13" x14ac:dyDescent="0.3">
      <c r="B20" s="2" t="s">
        <v>982</v>
      </c>
      <c r="C20" s="33" t="s">
        <v>983</v>
      </c>
      <c r="D20" s="34" t="s">
        <v>984</v>
      </c>
    </row>
    <row r="21" spans="2:4" s="1" customFormat="1" ht="8" x14ac:dyDescent="0.2"/>
    <row r="22" spans="2:4" s="1" customFormat="1" ht="15.5" x14ac:dyDescent="0.2">
      <c r="B22" s="219" t="s">
        <v>1028</v>
      </c>
      <c r="C22" s="219"/>
    </row>
    <row r="23" spans="2:4" s="1" customFormat="1" ht="8" x14ac:dyDescent="0.2"/>
    <row r="24" spans="2:4" s="1" customFormat="1" ht="13" x14ac:dyDescent="0.3">
      <c r="B24" s="27" t="s">
        <v>985</v>
      </c>
      <c r="C24" s="28">
        <v>92234701.109999999</v>
      </c>
      <c r="D24" s="29" t="s">
        <v>986</v>
      </c>
    </row>
    <row r="25" spans="2:4" s="1" customFormat="1" ht="13" x14ac:dyDescent="0.3">
      <c r="B25" s="27" t="s">
        <v>987</v>
      </c>
      <c r="C25" s="28">
        <v>641515571.29999995</v>
      </c>
      <c r="D25" s="29" t="s">
        <v>988</v>
      </c>
    </row>
    <row r="26" spans="2:4" s="1" customFormat="1" ht="13" x14ac:dyDescent="0.3">
      <c r="B26" s="27" t="s">
        <v>989</v>
      </c>
      <c r="C26" s="35">
        <v>0</v>
      </c>
      <c r="D26" s="29" t="s">
        <v>990</v>
      </c>
    </row>
    <row r="27" spans="2:4" s="1" customFormat="1" ht="13" x14ac:dyDescent="0.3">
      <c r="B27" s="27" t="s">
        <v>978</v>
      </c>
      <c r="C27" s="28">
        <v>12180829867.8356</v>
      </c>
      <c r="D27" s="29"/>
    </row>
    <row r="28" spans="2:4" s="1" customFormat="1" ht="13" x14ac:dyDescent="0.25">
      <c r="B28" s="27" t="s">
        <v>991</v>
      </c>
      <c r="C28" s="30">
        <v>1.1230069687169999</v>
      </c>
      <c r="D28" s="32" t="s">
        <v>981</v>
      </c>
    </row>
    <row r="29" spans="2:4" s="1" customFormat="1" ht="13" x14ac:dyDescent="0.3">
      <c r="B29" s="2" t="s">
        <v>992</v>
      </c>
      <c r="C29" s="33" t="s">
        <v>983</v>
      </c>
      <c r="D29" s="34" t="s">
        <v>993</v>
      </c>
    </row>
    <row r="30" spans="2:4" s="1" customFormat="1" ht="8" x14ac:dyDescent="0.2"/>
    <row r="31" spans="2:4" s="1" customFormat="1" ht="15.5" x14ac:dyDescent="0.2">
      <c r="B31" s="219" t="s">
        <v>1029</v>
      </c>
      <c r="C31" s="219"/>
    </row>
    <row r="32" spans="2:4" s="1" customFormat="1" ht="8" x14ac:dyDescent="0.2"/>
    <row r="33" spans="2:4" s="1" customFormat="1" ht="13" x14ac:dyDescent="0.3">
      <c r="B33" s="27" t="s">
        <v>994</v>
      </c>
      <c r="C33" s="28">
        <v>1966887889.04001</v>
      </c>
      <c r="D33" s="29" t="s">
        <v>995</v>
      </c>
    </row>
    <row r="34" spans="2:4" s="1" customFormat="1" ht="13" x14ac:dyDescent="0.3">
      <c r="B34" s="27" t="s">
        <v>996</v>
      </c>
      <c r="C34" s="28">
        <v>1966887889.04001</v>
      </c>
      <c r="D34" s="29"/>
    </row>
    <row r="35" spans="2:4" s="1" customFormat="1" ht="13" x14ac:dyDescent="0.3">
      <c r="B35" s="27" t="s">
        <v>997</v>
      </c>
      <c r="C35" s="28">
        <v>0</v>
      </c>
      <c r="D35" s="29"/>
    </row>
    <row r="36" spans="2:4" s="1" customFormat="1" ht="13" x14ac:dyDescent="0.3">
      <c r="B36" s="27" t="s">
        <v>998</v>
      </c>
      <c r="C36" s="36" t="s">
        <v>91</v>
      </c>
      <c r="D36" s="29"/>
    </row>
    <row r="37" spans="2:4" s="1" customFormat="1" ht="13" x14ac:dyDescent="0.3">
      <c r="B37" s="27" t="s">
        <v>999</v>
      </c>
      <c r="C37" s="36" t="s">
        <v>91</v>
      </c>
      <c r="D37" s="31"/>
    </row>
    <row r="38" spans="2:4" s="1" customFormat="1" ht="13" x14ac:dyDescent="0.3">
      <c r="B38" s="27" t="s">
        <v>1000</v>
      </c>
      <c r="C38" s="28">
        <v>12914580140.2456</v>
      </c>
      <c r="D38" s="29" t="s">
        <v>1001</v>
      </c>
    </row>
    <row r="39" spans="2:4" s="1" customFormat="1" ht="13" x14ac:dyDescent="0.3">
      <c r="B39" s="27" t="s">
        <v>978</v>
      </c>
      <c r="C39" s="28">
        <v>12180829867.8356</v>
      </c>
      <c r="D39" s="31"/>
    </row>
    <row r="40" spans="2:4" s="1" customFormat="1" ht="13" x14ac:dyDescent="0.3">
      <c r="B40" s="27" t="s">
        <v>1002</v>
      </c>
      <c r="C40" s="28">
        <v>92234701.109999999</v>
      </c>
      <c r="D40" s="31"/>
    </row>
    <row r="41" spans="2:4" s="1" customFormat="1" ht="13" x14ac:dyDescent="0.3">
      <c r="B41" s="27" t="s">
        <v>1003</v>
      </c>
      <c r="C41" s="28">
        <v>641515571.29999995</v>
      </c>
      <c r="D41" s="31"/>
    </row>
    <row r="42" spans="2:4" s="1" customFormat="1" ht="13" x14ac:dyDescent="0.3">
      <c r="B42" s="27" t="s">
        <v>999</v>
      </c>
      <c r="C42" s="36" t="s">
        <v>91</v>
      </c>
      <c r="D42" s="31"/>
    </row>
    <row r="43" spans="2:4" s="1" customFormat="1" ht="13" x14ac:dyDescent="0.3">
      <c r="B43" s="27" t="s">
        <v>1004</v>
      </c>
      <c r="C43" s="28">
        <v>214900000</v>
      </c>
      <c r="D43" s="29" t="s">
        <v>1005</v>
      </c>
    </row>
    <row r="44" spans="2:4" s="1" customFormat="1" ht="13" x14ac:dyDescent="0.3">
      <c r="B44" s="27" t="s">
        <v>1006</v>
      </c>
      <c r="C44" s="28">
        <v>85940708.090976596</v>
      </c>
      <c r="D44" s="29" t="s">
        <v>1007</v>
      </c>
    </row>
    <row r="45" spans="2:4" s="1" customFormat="1" ht="13" x14ac:dyDescent="0.3">
      <c r="B45" s="27" t="s">
        <v>1008</v>
      </c>
      <c r="C45" s="28">
        <v>11500000000</v>
      </c>
      <c r="D45" s="29" t="s">
        <v>1009</v>
      </c>
    </row>
    <row r="46" spans="2:4" s="1" customFormat="1" ht="13" x14ac:dyDescent="0.3">
      <c r="B46" s="27" t="s">
        <v>1010</v>
      </c>
      <c r="C46" s="28">
        <v>3080627321.1945901</v>
      </c>
      <c r="D46" s="31"/>
    </row>
    <row r="47" spans="2:4" s="1" customFormat="1" ht="13" x14ac:dyDescent="0.3">
      <c r="B47" s="2" t="s">
        <v>1011</v>
      </c>
      <c r="C47" s="33" t="s">
        <v>983</v>
      </c>
      <c r="D47" s="31"/>
    </row>
    <row r="48" spans="2:4" s="1" customFormat="1" ht="8" x14ac:dyDescent="0.2"/>
    <row r="49" spans="2:4" s="1" customFormat="1" ht="15.5" x14ac:dyDescent="0.2">
      <c r="B49" s="219" t="s">
        <v>1030</v>
      </c>
      <c r="C49" s="219"/>
    </row>
    <row r="50" spans="2:4" s="1" customFormat="1" ht="8" x14ac:dyDescent="0.2"/>
    <row r="51" spans="2:4" s="1" customFormat="1" ht="13" x14ac:dyDescent="0.3">
      <c r="B51" s="27" t="s">
        <v>1012</v>
      </c>
      <c r="C51" s="28">
        <v>1444550025.2249899</v>
      </c>
      <c r="D51" s="29" t="s">
        <v>1013</v>
      </c>
    </row>
    <row r="52" spans="2:4" s="1" customFormat="1" ht="13" x14ac:dyDescent="0.3">
      <c r="B52" s="27" t="s">
        <v>1014</v>
      </c>
      <c r="C52" s="28">
        <v>-41743880.9442655</v>
      </c>
      <c r="D52" s="29" t="s">
        <v>1015</v>
      </c>
    </row>
    <row r="53" spans="2:4" s="1" customFormat="1" ht="13" x14ac:dyDescent="0.3">
      <c r="B53" s="27" t="s">
        <v>1016</v>
      </c>
      <c r="C53" s="28">
        <v>1402806144.28073</v>
      </c>
      <c r="D53" s="29"/>
    </row>
    <row r="54" spans="2:4" s="1" customFormat="1" ht="13" x14ac:dyDescent="0.3">
      <c r="B54" s="2" t="s">
        <v>1017</v>
      </c>
      <c r="C54" s="33" t="s">
        <v>983</v>
      </c>
      <c r="D54" s="29"/>
    </row>
    <row r="55" spans="2:4" s="1" customFormat="1" ht="13" x14ac:dyDescent="0.3">
      <c r="B55" s="27" t="s">
        <v>1018</v>
      </c>
      <c r="C55" s="28">
        <v>78987536.775000006</v>
      </c>
      <c r="D55" s="29" t="s">
        <v>1019</v>
      </c>
    </row>
    <row r="56" spans="2:4" s="1" customFormat="1" ht="13" x14ac:dyDescent="0.3">
      <c r="B56" s="27" t="s">
        <v>1020</v>
      </c>
      <c r="C56" s="28">
        <v>150000</v>
      </c>
      <c r="D56" s="29" t="s">
        <v>1021</v>
      </c>
    </row>
    <row r="57" spans="2:4" s="1" customFormat="1" ht="13" x14ac:dyDescent="0.3">
      <c r="B57" s="27" t="s">
        <v>1022</v>
      </c>
      <c r="C57" s="28">
        <v>78837536.775000006</v>
      </c>
      <c r="D57" s="29" t="s">
        <v>1023</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2022-10-04T18:21:30Z</dcterms:created>
  <dcterms:modified xsi:type="dcterms:W3CDTF">2022-10-13T12:09:07Z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2022-10-13T12:09:07Z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0736aaca-c947-4ea7-8c97-8a10eacebe00</vt:lpwstr>
  </property>
  <property fmtid="{D5CDD505-2E9C-101B-9397-08002B2CF9AE}" pid="8" name="MSIP_Label_8ffbc0b8-e97b-47d1-beac-cb0955d66f3b_ContentBits">
    <vt:lpwstr>2</vt:lpwstr>
  </property>
</Properties>
</file>