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11\"/>
    </mc:Choice>
  </mc:AlternateContent>
  <xr:revisionPtr revIDLastSave="0" documentId="13_ncr:1_{C34D2333-1EE6-41D1-8921-EE5A04654B59}" xr6:coauthVersionLast="45" xr6:coauthVersionMax="45" xr10:uidLastSave="{00000000-0000-0000-0000-000000000000}"/>
  <bookViews>
    <workbookView xWindow="-120" yWindow="-120" windowWidth="29040" windowHeight="1584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Graphs'!$A$1:$H$42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8" l="1"/>
  <c r="C598" i="18"/>
  <c r="F598" i="18" s="1"/>
  <c r="F597" i="18"/>
  <c r="F595" i="18"/>
  <c r="G594" i="18"/>
  <c r="F593" i="18"/>
  <c r="G592" i="18"/>
  <c r="F592" i="18"/>
  <c r="G590" i="18"/>
  <c r="F590" i="18"/>
  <c r="F589" i="18"/>
  <c r="F588" i="18"/>
  <c r="G586" i="18"/>
  <c r="F585" i="18"/>
  <c r="G584" i="18"/>
  <c r="G582" i="18"/>
  <c r="F581" i="18"/>
  <c r="D577" i="18"/>
  <c r="G573" i="18" s="1"/>
  <c r="C577" i="18"/>
  <c r="F575" i="18" s="1"/>
  <c r="D570" i="18"/>
  <c r="G566" i="18" s="1"/>
  <c r="C570" i="18"/>
  <c r="F568" i="18" s="1"/>
  <c r="F562" i="18"/>
  <c r="D555" i="18"/>
  <c r="G553" i="18" s="1"/>
  <c r="C555" i="18"/>
  <c r="F554" i="18" s="1"/>
  <c r="G547" i="18"/>
  <c r="G541" i="18"/>
  <c r="G537" i="18"/>
  <c r="D532" i="18"/>
  <c r="G530" i="18" s="1"/>
  <c r="C532" i="18"/>
  <c r="F530" i="18" s="1"/>
  <c r="F529" i="18"/>
  <c r="G524" i="18"/>
  <c r="F524" i="18"/>
  <c r="G520" i="18"/>
  <c r="F520" i="18"/>
  <c r="F517" i="18"/>
  <c r="D475" i="18"/>
  <c r="G478" i="18" s="1"/>
  <c r="C475" i="18"/>
  <c r="F479" i="18" s="1"/>
  <c r="F471" i="18"/>
  <c r="F467" i="18"/>
  <c r="F455" i="18"/>
  <c r="F454" i="18"/>
  <c r="D453" i="18"/>
  <c r="G445" i="18" s="1"/>
  <c r="C453" i="18"/>
  <c r="F457" i="18" s="1"/>
  <c r="F452" i="18"/>
  <c r="F451" i="18"/>
  <c r="F449" i="18"/>
  <c r="F448" i="18"/>
  <c r="F447" i="18"/>
  <c r="F445" i="18"/>
  <c r="D440" i="18"/>
  <c r="G438" i="18" s="1"/>
  <c r="C440" i="18"/>
  <c r="F439" i="18" s="1"/>
  <c r="D381" i="18"/>
  <c r="G375" i="18" s="1"/>
  <c r="C381" i="18"/>
  <c r="F381" i="18" s="1"/>
  <c r="F380" i="18"/>
  <c r="F379" i="18"/>
  <c r="G377" i="18"/>
  <c r="F376" i="18"/>
  <c r="F375" i="18"/>
  <c r="G373" i="18"/>
  <c r="F372" i="18"/>
  <c r="F371" i="18"/>
  <c r="G369" i="18"/>
  <c r="F367" i="18"/>
  <c r="G365" i="18"/>
  <c r="F365" i="18"/>
  <c r="F363" i="18"/>
  <c r="D360" i="18"/>
  <c r="G358" i="18" s="1"/>
  <c r="C360" i="18"/>
  <c r="F357" i="18" s="1"/>
  <c r="D353" i="18"/>
  <c r="G351" i="18" s="1"/>
  <c r="C353" i="18"/>
  <c r="F351" i="18" s="1"/>
  <c r="D343" i="18"/>
  <c r="G342" i="18" s="1"/>
  <c r="C343" i="18"/>
  <c r="F342" i="18" s="1"/>
  <c r="D328" i="18"/>
  <c r="G310" i="18" s="1"/>
  <c r="G328" i="18" s="1"/>
  <c r="C328" i="18"/>
  <c r="F310" i="18"/>
  <c r="F328" i="18" s="1"/>
  <c r="D305" i="18"/>
  <c r="G304" i="18" s="1"/>
  <c r="C305" i="18"/>
  <c r="F304" i="18" s="1"/>
  <c r="F297" i="18"/>
  <c r="F289" i="18"/>
  <c r="G255" i="18"/>
  <c r="D249" i="18"/>
  <c r="G252" i="18" s="1"/>
  <c r="C249" i="18"/>
  <c r="F255" i="18" s="1"/>
  <c r="F245" i="18"/>
  <c r="G242" i="18"/>
  <c r="D227" i="18"/>
  <c r="G232" i="18" s="1"/>
  <c r="C227" i="18"/>
  <c r="F233" i="18" s="1"/>
  <c r="G222" i="18"/>
  <c r="F219" i="18"/>
  <c r="D214" i="18"/>
  <c r="G212" i="18" s="1"/>
  <c r="C214" i="18"/>
  <c r="F213" i="18" s="1"/>
  <c r="F212" i="18"/>
  <c r="F210" i="18"/>
  <c r="F204" i="18"/>
  <c r="F202" i="18"/>
  <c r="G201" i="18"/>
  <c r="G198" i="18"/>
  <c r="F198" i="18"/>
  <c r="F194" i="18"/>
  <c r="G193" i="18"/>
  <c r="F192" i="18"/>
  <c r="G190" i="18"/>
  <c r="F190" i="18"/>
  <c r="F180" i="18"/>
  <c r="F174" i="18"/>
  <c r="F173" i="18"/>
  <c r="F172" i="18"/>
  <c r="F171" i="18"/>
  <c r="F170" i="18"/>
  <c r="F162" i="18"/>
  <c r="F161" i="18"/>
  <c r="F160" i="18"/>
  <c r="F152" i="18"/>
  <c r="F151" i="18"/>
  <c r="F150" i="18"/>
  <c r="F110" i="18"/>
  <c r="F109" i="18"/>
  <c r="F108" i="18"/>
  <c r="F107" i="18"/>
  <c r="F106" i="18"/>
  <c r="F105" i="18"/>
  <c r="F104" i="18"/>
  <c r="F103" i="18"/>
  <c r="F102" i="18"/>
  <c r="F101" i="18"/>
  <c r="F100" i="18"/>
  <c r="F99" i="18"/>
  <c r="F44" i="18"/>
  <c r="F30" i="18"/>
  <c r="F29" i="18"/>
  <c r="F28" i="18"/>
  <c r="C15" i="18"/>
  <c r="F25" i="18" s="1"/>
  <c r="G227" i="17"/>
  <c r="F227" i="17"/>
  <c r="G226" i="17"/>
  <c r="F226" i="17"/>
  <c r="G225" i="17"/>
  <c r="F225" i="17"/>
  <c r="G224" i="17"/>
  <c r="F224" i="17"/>
  <c r="G223" i="17"/>
  <c r="F223" i="17"/>
  <c r="G222" i="17"/>
  <c r="F222" i="17"/>
  <c r="G221" i="17"/>
  <c r="F221" i="17"/>
  <c r="C220" i="17"/>
  <c r="G219" i="17"/>
  <c r="F219" i="17"/>
  <c r="G218" i="17"/>
  <c r="F218" i="17"/>
  <c r="G217" i="17"/>
  <c r="F217" i="17"/>
  <c r="F220" i="17" s="1"/>
  <c r="C208" i="17"/>
  <c r="F215" i="17" s="1"/>
  <c r="C179" i="17"/>
  <c r="F186" i="17" s="1"/>
  <c r="F175" i="17"/>
  <c r="F174" i="17"/>
  <c r="C167" i="17"/>
  <c r="F165" i="17" s="1"/>
  <c r="D166" i="17"/>
  <c r="D165" i="17"/>
  <c r="F164" i="17"/>
  <c r="D164" i="17"/>
  <c r="G162" i="17"/>
  <c r="F162" i="17"/>
  <c r="G161" i="17"/>
  <c r="F161" i="17"/>
  <c r="G160" i="17"/>
  <c r="F160" i="17"/>
  <c r="G159" i="17"/>
  <c r="F159" i="17"/>
  <c r="G158" i="17"/>
  <c r="F158" i="17"/>
  <c r="G157" i="17"/>
  <c r="F157" i="17"/>
  <c r="G156" i="17"/>
  <c r="F156" i="17"/>
  <c r="G154" i="17"/>
  <c r="F154"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F139" i="17"/>
  <c r="G138" i="17"/>
  <c r="F138" i="17"/>
  <c r="G136" i="17"/>
  <c r="F136" i="17"/>
  <c r="G135" i="17"/>
  <c r="F135" i="17"/>
  <c r="G134" i="17"/>
  <c r="F134" i="17"/>
  <c r="G133" i="17"/>
  <c r="F133" i="17"/>
  <c r="G132" i="17"/>
  <c r="F132" i="17"/>
  <c r="G131" i="17"/>
  <c r="F131" i="17"/>
  <c r="G130" i="17"/>
  <c r="F130" i="17"/>
  <c r="G128" i="17"/>
  <c r="F128" i="17"/>
  <c r="G126" i="17"/>
  <c r="F126" i="17"/>
  <c r="G125" i="17"/>
  <c r="F125" i="17"/>
  <c r="G124" i="17"/>
  <c r="F124" i="17"/>
  <c r="G123" i="17"/>
  <c r="F123" i="17"/>
  <c r="G122" i="17"/>
  <c r="F122" i="17"/>
  <c r="G121" i="17"/>
  <c r="F121" i="17"/>
  <c r="G120" i="17"/>
  <c r="F120" i="17"/>
  <c r="G119" i="17"/>
  <c r="F119" i="17"/>
  <c r="G118" i="17"/>
  <c r="F118" i="17"/>
  <c r="G117" i="17"/>
  <c r="F117" i="17"/>
  <c r="G116" i="17"/>
  <c r="F116" i="17"/>
  <c r="G115" i="17"/>
  <c r="F115" i="17"/>
  <c r="G114" i="17"/>
  <c r="F114" i="17"/>
  <c r="G113" i="17"/>
  <c r="F113" i="17"/>
  <c r="G112" i="17"/>
  <c r="F112" i="17"/>
  <c r="D100" i="17"/>
  <c r="G104" i="17" s="1"/>
  <c r="C100" i="17"/>
  <c r="F104" i="17" s="1"/>
  <c r="G94" i="17"/>
  <c r="D77" i="17"/>
  <c r="G86" i="17" s="1"/>
  <c r="C77" i="17"/>
  <c r="F86" i="17" s="1"/>
  <c r="G73" i="17"/>
  <c r="C58" i="17"/>
  <c r="F62" i="17" s="1"/>
  <c r="F292" i="17"/>
  <c r="G416" i="18" l="1"/>
  <c r="F468" i="18"/>
  <c r="F472" i="18"/>
  <c r="F481" i="18"/>
  <c r="F200" i="18"/>
  <c r="F206" i="18"/>
  <c r="F221" i="18"/>
  <c r="G224" i="18"/>
  <c r="G231" i="18"/>
  <c r="G349" i="18"/>
  <c r="G422" i="18"/>
  <c r="F458" i="18"/>
  <c r="F469" i="18"/>
  <c r="F473" i="18"/>
  <c r="F476" i="18"/>
  <c r="F516" i="18"/>
  <c r="F525" i="18"/>
  <c r="F566" i="18"/>
  <c r="F573" i="18"/>
  <c r="F335" i="18"/>
  <c r="F416" i="18"/>
  <c r="F480" i="18"/>
  <c r="G219" i="18"/>
  <c r="G223" i="18"/>
  <c r="G299" i="18"/>
  <c r="G335" i="18"/>
  <c r="F356" i="18"/>
  <c r="F563" i="18"/>
  <c r="G291" i="18"/>
  <c r="G302" i="18"/>
  <c r="G337" i="18"/>
  <c r="F358" i="18"/>
  <c r="F196" i="18"/>
  <c r="F208" i="18"/>
  <c r="G221" i="18"/>
  <c r="G226" i="18"/>
  <c r="G233" i="18"/>
  <c r="G294" i="18"/>
  <c r="F340" i="18"/>
  <c r="F359" i="18"/>
  <c r="F364" i="18"/>
  <c r="F368" i="18"/>
  <c r="F373" i="18"/>
  <c r="G430" i="18"/>
  <c r="F446" i="18"/>
  <c r="F453" i="18" s="1"/>
  <c r="F450" i="18"/>
  <c r="F459" i="18"/>
  <c r="F470" i="18"/>
  <c r="F474" i="18"/>
  <c r="F477" i="18"/>
  <c r="G516" i="18"/>
  <c r="F521" i="18"/>
  <c r="F528" i="18"/>
  <c r="F567" i="18"/>
  <c r="F576" i="18"/>
  <c r="F582" i="18"/>
  <c r="G207" i="18"/>
  <c r="G211" i="18"/>
  <c r="G528" i="18"/>
  <c r="G196" i="18"/>
  <c r="G199" i="18"/>
  <c r="G204" i="18"/>
  <c r="F577" i="18"/>
  <c r="G194" i="18"/>
  <c r="G197" i="18"/>
  <c r="G202" i="18"/>
  <c r="G205" i="18"/>
  <c r="G209" i="18"/>
  <c r="G213" i="18"/>
  <c r="F225" i="18"/>
  <c r="F241" i="18"/>
  <c r="G243" i="18"/>
  <c r="F247" i="18"/>
  <c r="G251" i="18"/>
  <c r="G287" i="18"/>
  <c r="G290" i="18"/>
  <c r="F293" i="18"/>
  <c r="G295" i="18"/>
  <c r="G298" i="18"/>
  <c r="F301" i="18"/>
  <c r="G303" i="18"/>
  <c r="G333" i="18"/>
  <c r="F336" i="18"/>
  <c r="F339" i="18"/>
  <c r="G341" i="18"/>
  <c r="G346" i="18"/>
  <c r="F350" i="18"/>
  <c r="F360" i="18"/>
  <c r="G418" i="18"/>
  <c r="G424" i="18"/>
  <c r="G434" i="18"/>
  <c r="G514" i="18"/>
  <c r="G518" i="18"/>
  <c r="G522" i="18"/>
  <c r="G526" i="18"/>
  <c r="F539" i="18"/>
  <c r="G545" i="18"/>
  <c r="F552" i="18"/>
  <c r="G560" i="18"/>
  <c r="G564" i="18"/>
  <c r="G568" i="18"/>
  <c r="F574" i="18"/>
  <c r="F349" i="18"/>
  <c r="G562" i="18"/>
  <c r="G191" i="18"/>
  <c r="F243" i="18"/>
  <c r="G246" i="18"/>
  <c r="F287" i="18"/>
  <c r="G289" i="18"/>
  <c r="G292" i="18"/>
  <c r="F295" i="18"/>
  <c r="G297" i="18"/>
  <c r="G300" i="18"/>
  <c r="F303" i="18"/>
  <c r="F333" i="18"/>
  <c r="F338" i="18"/>
  <c r="F341" i="18"/>
  <c r="F424" i="18"/>
  <c r="G432" i="18"/>
  <c r="F544" i="18"/>
  <c r="G549" i="18"/>
  <c r="G192" i="18"/>
  <c r="G195" i="18"/>
  <c r="G200" i="18"/>
  <c r="G203" i="18"/>
  <c r="G220" i="18"/>
  <c r="F223" i="18"/>
  <c r="G225" i="18"/>
  <c r="G229" i="18"/>
  <c r="G241" i="18"/>
  <c r="G244" i="18"/>
  <c r="G248" i="18"/>
  <c r="G253" i="18"/>
  <c r="G288" i="18"/>
  <c r="F291" i="18"/>
  <c r="G293" i="18"/>
  <c r="G296" i="18"/>
  <c r="F299" i="18"/>
  <c r="G301" i="18"/>
  <c r="F334" i="18"/>
  <c r="F343" i="18" s="1"/>
  <c r="F337" i="18"/>
  <c r="G339" i="18"/>
  <c r="G347" i="18"/>
  <c r="F370" i="18"/>
  <c r="F378" i="18"/>
  <c r="F421" i="18"/>
  <c r="G426" i="18"/>
  <c r="F456" i="18"/>
  <c r="G467" i="18"/>
  <c r="F478" i="18"/>
  <c r="G539" i="18"/>
  <c r="F547" i="18"/>
  <c r="F580" i="18"/>
  <c r="F584" i="18"/>
  <c r="F587" i="18"/>
  <c r="F183" i="17"/>
  <c r="F60" i="17"/>
  <c r="F193" i="17"/>
  <c r="F71" i="17"/>
  <c r="F197" i="17"/>
  <c r="G127" i="17"/>
  <c r="G220" i="17"/>
  <c r="F56" i="17"/>
  <c r="G71" i="17"/>
  <c r="F78" i="17"/>
  <c r="F180" i="17"/>
  <c r="F201" i="17"/>
  <c r="F127" i="17"/>
  <c r="F57" i="17"/>
  <c r="F63" i="17"/>
  <c r="D167" i="17"/>
  <c r="G165" i="17" s="1"/>
  <c r="F194" i="17"/>
  <c r="F198" i="17"/>
  <c r="F203" i="17"/>
  <c r="F209" i="17"/>
  <c r="F64" i="17"/>
  <c r="G96" i="17"/>
  <c r="F153" i="17"/>
  <c r="F166" i="17"/>
  <c r="F167" i="17" s="1"/>
  <c r="F177" i="17"/>
  <c r="F184" i="17"/>
  <c r="F195" i="17"/>
  <c r="F199" i="17"/>
  <c r="F204" i="17"/>
  <c r="F212" i="17"/>
  <c r="F59" i="17"/>
  <c r="G98" i="17"/>
  <c r="G153" i="17"/>
  <c r="F187" i="17"/>
  <c r="F196" i="17"/>
  <c r="F200" i="17"/>
  <c r="F205" i="17"/>
  <c r="F213" i="17"/>
  <c r="F18" i="18"/>
  <c r="F22" i="18"/>
  <c r="G459" i="18"/>
  <c r="G457" i="18"/>
  <c r="G455" i="18"/>
  <c r="G452" i="18"/>
  <c r="G450" i="18"/>
  <c r="G448" i="18"/>
  <c r="G446" i="18"/>
  <c r="F12" i="18"/>
  <c r="F19" i="18"/>
  <c r="F23" i="18"/>
  <c r="F228" i="18"/>
  <c r="F230" i="18"/>
  <c r="F232" i="18"/>
  <c r="F250" i="18"/>
  <c r="F252" i="18"/>
  <c r="F254" i="18"/>
  <c r="F347" i="18"/>
  <c r="F352" i="18"/>
  <c r="G367" i="18"/>
  <c r="F419" i="18"/>
  <c r="F422" i="18"/>
  <c r="F427" i="18"/>
  <c r="F430" i="18"/>
  <c r="F435" i="18"/>
  <c r="F438" i="18"/>
  <c r="G439" i="18"/>
  <c r="G437" i="18"/>
  <c r="G435" i="18"/>
  <c r="G433" i="18"/>
  <c r="G431" i="18"/>
  <c r="G429" i="18"/>
  <c r="G427" i="18"/>
  <c r="G425" i="18"/>
  <c r="G423" i="18"/>
  <c r="G421" i="18"/>
  <c r="G419" i="18"/>
  <c r="G417" i="18"/>
  <c r="G451" i="18"/>
  <c r="G458" i="18"/>
  <c r="G473" i="18"/>
  <c r="G480" i="18"/>
  <c r="F515" i="18"/>
  <c r="F518" i="18"/>
  <c r="F523" i="18"/>
  <c r="F526" i="18"/>
  <c r="F531" i="18"/>
  <c r="F537" i="18"/>
  <c r="F542" i="18"/>
  <c r="F545" i="18"/>
  <c r="F550" i="18"/>
  <c r="F553" i="18"/>
  <c r="G554" i="18"/>
  <c r="G552" i="18"/>
  <c r="G550" i="18"/>
  <c r="G548" i="18"/>
  <c r="G546" i="18"/>
  <c r="G544" i="18"/>
  <c r="G542" i="18"/>
  <c r="G540" i="18"/>
  <c r="G538" i="18"/>
  <c r="F561" i="18"/>
  <c r="F564" i="18"/>
  <c r="F569" i="18"/>
  <c r="G575" i="18"/>
  <c r="F26" i="18"/>
  <c r="G359" i="18"/>
  <c r="G357" i="18"/>
  <c r="F13" i="18"/>
  <c r="F16" i="18"/>
  <c r="F20" i="18"/>
  <c r="F24" i="18"/>
  <c r="G250" i="18"/>
  <c r="G254" i="18"/>
  <c r="G334" i="18"/>
  <c r="G336" i="18"/>
  <c r="G338" i="18"/>
  <c r="G340" i="18"/>
  <c r="G356" i="18"/>
  <c r="G381" i="18"/>
  <c r="G380" i="18"/>
  <c r="G378" i="18"/>
  <c r="G376" i="18"/>
  <c r="G374" i="18"/>
  <c r="G372" i="18"/>
  <c r="G370" i="18"/>
  <c r="G368" i="18"/>
  <c r="G366" i="18"/>
  <c r="G364" i="18"/>
  <c r="F417" i="18"/>
  <c r="F420" i="18"/>
  <c r="F425" i="18"/>
  <c r="F428" i="18"/>
  <c r="F433" i="18"/>
  <c r="F436" i="18"/>
  <c r="G449" i="18"/>
  <c r="G456" i="18"/>
  <c r="G471" i="18"/>
  <c r="F540" i="18"/>
  <c r="F543" i="18"/>
  <c r="F548" i="18"/>
  <c r="F551" i="18"/>
  <c r="F596" i="18"/>
  <c r="G598" i="18"/>
  <c r="G597" i="18"/>
  <c r="G595" i="18"/>
  <c r="G593" i="18"/>
  <c r="G591" i="18"/>
  <c r="G589" i="18"/>
  <c r="G587" i="18"/>
  <c r="G585" i="18"/>
  <c r="G583" i="18"/>
  <c r="G581" i="18"/>
  <c r="F429" i="18"/>
  <c r="F432" i="18"/>
  <c r="F437" i="18"/>
  <c r="G481" i="18"/>
  <c r="G479" i="18"/>
  <c r="G477" i="18"/>
  <c r="G474" i="18"/>
  <c r="G472" i="18"/>
  <c r="G470" i="18"/>
  <c r="G468" i="18"/>
  <c r="G576" i="18"/>
  <c r="G574" i="18"/>
  <c r="G577" i="18" s="1"/>
  <c r="G206" i="18"/>
  <c r="G208" i="18"/>
  <c r="G210" i="18"/>
  <c r="G228" i="18"/>
  <c r="G230" i="18"/>
  <c r="G245" i="18"/>
  <c r="G247" i="18"/>
  <c r="F14" i="18"/>
  <c r="F17" i="18"/>
  <c r="F21" i="18"/>
  <c r="F191" i="18"/>
  <c r="F193" i="18"/>
  <c r="F195" i="18"/>
  <c r="F197" i="18"/>
  <c r="F199" i="18"/>
  <c r="F201" i="18"/>
  <c r="F203" i="18"/>
  <c r="F205" i="18"/>
  <c r="F207" i="18"/>
  <c r="F209" i="18"/>
  <c r="F211" i="18"/>
  <c r="F220" i="18"/>
  <c r="F222" i="18"/>
  <c r="F224" i="18"/>
  <c r="F226" i="18"/>
  <c r="F229" i="18"/>
  <c r="F231" i="18"/>
  <c r="F242" i="18"/>
  <c r="F244" i="18"/>
  <c r="F246" i="18"/>
  <c r="F248" i="18"/>
  <c r="F251" i="18"/>
  <c r="F253" i="18"/>
  <c r="F288" i="18"/>
  <c r="F290" i="18"/>
  <c r="F292" i="18"/>
  <c r="F294" i="18"/>
  <c r="F296" i="18"/>
  <c r="F298" i="18"/>
  <c r="F300" i="18"/>
  <c r="F302" i="18"/>
  <c r="F346" i="18"/>
  <c r="F348" i="18"/>
  <c r="G352" i="18"/>
  <c r="G350" i="18"/>
  <c r="G348" i="18"/>
  <c r="G363" i="18"/>
  <c r="F366" i="18"/>
  <c r="F369" i="18"/>
  <c r="G371" i="18"/>
  <c r="F374" i="18"/>
  <c r="F377" i="18"/>
  <c r="G379" i="18"/>
  <c r="F418" i="18"/>
  <c r="G420" i="18"/>
  <c r="F423" i="18"/>
  <c r="F426" i="18"/>
  <c r="G428" i="18"/>
  <c r="F431" i="18"/>
  <c r="F434" i="18"/>
  <c r="G436" i="18"/>
  <c r="G447" i="18"/>
  <c r="G454" i="18"/>
  <c r="G469" i="18"/>
  <c r="G476" i="18"/>
  <c r="F514" i="18"/>
  <c r="F519" i="18"/>
  <c r="F522" i="18"/>
  <c r="F527" i="18"/>
  <c r="G531" i="18"/>
  <c r="G529" i="18"/>
  <c r="G527" i="18"/>
  <c r="G525" i="18"/>
  <c r="G523" i="18"/>
  <c r="G521" i="18"/>
  <c r="G519" i="18"/>
  <c r="G517" i="18"/>
  <c r="G515" i="18"/>
  <c r="F538" i="18"/>
  <c r="F541" i="18"/>
  <c r="G543" i="18"/>
  <c r="F546" i="18"/>
  <c r="F549" i="18"/>
  <c r="G551" i="18"/>
  <c r="F560" i="18"/>
  <c r="F565" i="18"/>
  <c r="G569" i="18"/>
  <c r="G567" i="18"/>
  <c r="G565" i="18"/>
  <c r="G563" i="18"/>
  <c r="G561" i="18"/>
  <c r="G580" i="18"/>
  <c r="F583" i="18"/>
  <c r="F586" i="18"/>
  <c r="G588" i="18"/>
  <c r="F591" i="18"/>
  <c r="F594" i="18"/>
  <c r="G596" i="18"/>
  <c r="F82" i="17"/>
  <c r="F94" i="17"/>
  <c r="F96" i="17"/>
  <c r="F101" i="17"/>
  <c r="F103" i="17"/>
  <c r="F105" i="17"/>
  <c r="G75" i="17"/>
  <c r="G78" i="17"/>
  <c r="G87" i="17"/>
  <c r="G101" i="17"/>
  <c r="G103" i="17"/>
  <c r="G105" i="17"/>
  <c r="F73" i="17"/>
  <c r="F75" i="17"/>
  <c r="F80" i="17"/>
  <c r="F87" i="17"/>
  <c r="F98" i="17"/>
  <c r="G80" i="17"/>
  <c r="G82" i="17"/>
  <c r="F61" i="17"/>
  <c r="F70" i="17"/>
  <c r="F72" i="17"/>
  <c r="F74" i="17"/>
  <c r="F76" i="17"/>
  <c r="F79" i="17"/>
  <c r="F81" i="17"/>
  <c r="F93" i="17"/>
  <c r="F95" i="17"/>
  <c r="F97" i="17"/>
  <c r="F99" i="17"/>
  <c r="F102" i="17"/>
  <c r="F178" i="17"/>
  <c r="F181" i="17"/>
  <c r="F185" i="17"/>
  <c r="F202" i="17"/>
  <c r="F206" i="17"/>
  <c r="F210" i="17"/>
  <c r="F214" i="17"/>
  <c r="F53" i="17"/>
  <c r="F58" i="17" s="1"/>
  <c r="G70" i="17"/>
  <c r="G72" i="17"/>
  <c r="G74" i="17"/>
  <c r="G76" i="17"/>
  <c r="G79" i="17"/>
  <c r="G81" i="17"/>
  <c r="G93" i="17"/>
  <c r="G95" i="17"/>
  <c r="G97" i="17"/>
  <c r="G99" i="17"/>
  <c r="G102" i="17"/>
  <c r="F182" i="17"/>
  <c r="F211" i="17"/>
  <c r="F475" i="18" l="1"/>
  <c r="G555" i="18"/>
  <c r="F214" i="18"/>
  <c r="G453" i="18"/>
  <c r="G570" i="18"/>
  <c r="G532" i="18"/>
  <c r="F532" i="18"/>
  <c r="G353" i="18"/>
  <c r="F353" i="18"/>
  <c r="F305" i="18"/>
  <c r="F227" i="18"/>
  <c r="G249" i="18"/>
  <c r="G475" i="18"/>
  <c r="G305" i="18"/>
  <c r="G227" i="18"/>
  <c r="F249" i="18"/>
  <c r="G214" i="18"/>
  <c r="F440" i="18"/>
  <c r="G343" i="18"/>
  <c r="G440" i="18"/>
  <c r="F179" i="17"/>
  <c r="F208" i="17"/>
  <c r="G164" i="17"/>
  <c r="G166" i="17"/>
  <c r="F100" i="17"/>
  <c r="F555" i="18"/>
  <c r="F15" i="18"/>
  <c r="F570" i="18"/>
  <c r="G360" i="18"/>
  <c r="G100" i="17"/>
  <c r="F77" i="17"/>
  <c r="G77" i="17"/>
  <c r="G167" i="17" l="1"/>
</calcChain>
</file>

<file path=xl/sharedStrings.xml><?xml version="1.0" encoding="utf-8"?>
<sst xmlns="http://schemas.openxmlformats.org/spreadsheetml/2006/main" count="3179" uniqueCount="1992">
  <si>
    <t>Retained Covered Bonds</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</si>
  <si>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</si>
  <si>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</si>
  <si>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</si>
  <si>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</si>
  <si>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</si>
  <si>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</si>
  <si>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</si>
  <si>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</si>
  <si>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</si>
  <si>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</si>
  <si>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</si>
  <si>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</si>
  <si>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</si>
  <si>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</si>
  <si>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</si>
  <si>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</si>
  <si>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</si>
  <si>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</si>
  <si>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</si>
  <si>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</si>
  <si>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</si>
  <si>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</si>
  <si>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</si>
  <si>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</si>
  <si>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</si>
  <si>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</si>
  <si>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</si>
  <si>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</si>
  <si>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</si>
  <si>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</si>
  <si>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</si>
  <si>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</si>
  <si>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</si>
  <si>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</si>
  <si>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</si>
  <si>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</si>
  <si>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</si>
  <si>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</si>
  <si>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</si>
  <si>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</si>
  <si>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</si>
  <si>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</si>
  <si>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</si>
  <si>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</si>
  <si>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</si>
  <si>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</si>
  <si>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</si>
  <si>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</si>
  <si>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</si>
  <si>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</si>
  <si>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</si>
  <si>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</si>
  <si>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</si>
  <si>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</si>
  <si>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</si>
  <si>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</si>
  <si>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</si>
  <si>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</si>
  <si>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</si>
  <si>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</si>
  <si>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</si>
  <si>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</si>
  <si>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</si>
  <si>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</si>
  <si>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</si>
  <si>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</si>
  <si>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</si>
  <si>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</si>
  <si>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</si>
  <si>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</si>
  <si>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</si>
  <si>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</si>
  <si>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</si>
  <si>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</si>
  <si>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</si>
  <si>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</si>
  <si>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</si>
  <si>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</si>
  <si>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</si>
  <si>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</si>
  <si>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</si>
  <si>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</si>
  <si>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</si>
  <si>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</si>
  <si>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</si>
  <si>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</si>
  <si>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</si>
  <si>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</si>
  <si>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</si>
  <si>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</si>
  <si>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</si>
  <si>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</si>
  <si>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</si>
  <si>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</si>
  <si>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</si>
  <si>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</si>
  <si>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</si>
  <si>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</si>
  <si>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</si>
  <si>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</si>
  <si>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</si>
  <si>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</si>
  <si>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</si>
  <si>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</si>
  <si>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</si>
  <si>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</si>
  <si>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</si>
  <si>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</si>
  <si>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</si>
  <si>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</si>
  <si>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</si>
  <si>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</si>
  <si>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</si>
  <si>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</si>
  <si>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</si>
  <si>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</si>
  <si>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</si>
  <si>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</si>
  <si>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</si>
  <si>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</si>
  <si>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</si>
  <si>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</si>
  <si>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</si>
  <si>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</si>
  <si>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</si>
  <si>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</si>
  <si>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</si>
  <si>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</si>
  <si>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</si>
  <si>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</si>
  <si>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</si>
  <si>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</si>
  <si>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</si>
  <si>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</si>
  <si>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</si>
  <si>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</si>
  <si>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</si>
  <si>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</si>
  <si>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</si>
  <si>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</si>
  <si>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</si>
  <si>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</si>
  <si>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</si>
  <si>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</si>
  <si>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</si>
  <si>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</si>
  <si>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</si>
  <si>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</si>
  <si>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</si>
  <si>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</si>
  <si>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</si>
  <si>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</si>
  <si>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</si>
  <si>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</si>
  <si>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</si>
  <si>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</si>
  <si>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</si>
  <si>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</si>
  <si>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</si>
  <si>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</si>
  <si>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</si>
  <si>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</si>
  <si>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</si>
  <si>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</si>
  <si>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</si>
  <si>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</si>
  <si>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</si>
  <si>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</si>
  <si>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</si>
  <si>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</si>
  <si>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</si>
  <si>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</si>
  <si>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</si>
  <si>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</si>
  <si>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</si>
  <si>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</si>
  <si>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</si>
  <si>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</si>
  <si>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</si>
  <si>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</si>
  <si>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</si>
  <si>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</si>
  <si>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</si>
  <si>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</si>
  <si>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</si>
  <si>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</si>
  <si>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</si>
  <si>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</si>
  <si>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</si>
  <si>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</si>
  <si>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</si>
  <si>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</si>
  <si>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</si>
  <si>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</si>
  <si>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</si>
  <si>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</si>
  <si>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</si>
  <si>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</si>
  <si>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</si>
  <si>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</si>
  <si>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</si>
  <si>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</si>
  <si>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</si>
  <si>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</si>
  <si>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</si>
  <si>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</si>
  <si>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</si>
  <si>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</si>
  <si>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</si>
  <si>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</si>
  <si>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</si>
  <si>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</si>
  <si>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</si>
  <si>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</si>
  <si>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</si>
  <si>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</si>
  <si>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</si>
  <si>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</si>
  <si>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</si>
  <si>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</si>
  <si>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</si>
  <si>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</si>
  <si>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</si>
  <si>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</si>
  <si>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</si>
  <si>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</si>
  <si>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</si>
  <si>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</si>
  <si>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</si>
  <si>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</si>
  <si>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</si>
  <si>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</si>
  <si>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</si>
  <si>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</si>
  <si>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</si>
  <si>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</si>
  <si>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</si>
  <si>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</si>
  <si>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</si>
  <si>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</si>
  <si>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</si>
  <si>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</si>
  <si>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</si>
  <si>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</si>
  <si>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</si>
  <si>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</si>
  <si>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</si>
  <si>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</si>
  <si>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</si>
  <si>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</si>
  <si>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</si>
  <si>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</si>
  <si>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</si>
  <si>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</si>
  <si>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</si>
  <si>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</si>
  <si>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</si>
  <si>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</si>
  <si>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</si>
  <si>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</si>
  <si>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</si>
  <si>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</si>
  <si>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</si>
  <si>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</si>
  <si>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</si>
  <si>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</si>
  <si>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</si>
  <si>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</si>
  <si>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</si>
  <si>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</si>
  <si>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</si>
  <si>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</si>
  <si>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</si>
  <si>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</si>
  <si>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</si>
  <si>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</si>
  <si>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</si>
  <si>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</si>
  <si>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</si>
  <si>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</si>
  <si>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</si>
  <si>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</si>
  <si>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</si>
  <si>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</si>
  <si>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</si>
  <si>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</si>
  <si>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</si>
  <si>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</si>
  <si>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</si>
  <si>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</si>
  <si>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</si>
  <si>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</si>
  <si>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</si>
  <si>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</si>
  <si>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</si>
  <si>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</si>
  <si>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</si>
  <si>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</si>
  <si>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</si>
  <si>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</si>
  <si>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</si>
  <si>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</si>
  <si>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</si>
  <si>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</si>
  <si>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</si>
  <si>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</si>
  <si>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</si>
  <si>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</si>
  <si>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</si>
  <si>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</si>
  <si>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</si>
  <si>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</si>
  <si>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</si>
  <si>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</si>
  <si>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</si>
  <si>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</si>
  <si>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</si>
  <si>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</si>
  <si>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</si>
  <si>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</si>
  <si>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</si>
  <si>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</si>
  <si>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</si>
  <si>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</si>
  <si>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</si>
  <si>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</si>
  <si>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</si>
  <si>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</si>
  <si>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</si>
  <si>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</si>
  <si>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</si>
  <si>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</si>
  <si>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</si>
  <si>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</si>
  <si>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</si>
  <si>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</si>
  <si>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</si>
  <si>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</si>
  <si>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</si>
  <si>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</si>
  <si>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</si>
  <si>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</si>
  <si>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</si>
  <si>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</si>
  <si>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</si>
  <si>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</si>
  <si>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</si>
  <si>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</si>
  <si>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</si>
  <si>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</si>
  <si>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</si>
  <si>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</si>
  <si>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</si>
  <si>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</si>
  <si>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</si>
  <si>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</si>
  <si>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</si>
  <si>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</si>
  <si>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</si>
  <si>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</si>
  <si>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</si>
  <si>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</si>
  <si>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</si>
  <si>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</si>
  <si>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</si>
  <si>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</si>
  <si>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</si>
  <si>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</si>
  <si>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</si>
  <si>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</si>
  <si>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</si>
  <si>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</si>
  <si>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</si>
  <si>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</si>
  <si>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</si>
  <si>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</si>
  <si>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</si>
  <si>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</si>
  <si>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</si>
  <si>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</si>
  <si>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</si>
  <si>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</si>
  <si>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</si>
  <si>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</si>
  <si>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</si>
  <si>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</si>
  <si>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</si>
  <si>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</si>
  <si>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</si>
  <si>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</si>
  <si>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</si>
  <si>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</si>
  <si>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</si>
  <si>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</si>
  <si>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</si>
  <si>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</si>
  <si>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</si>
  <si>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</si>
  <si>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</si>
  <si>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</si>
  <si>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</si>
  <si>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</si>
  <si>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</si>
  <si>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</si>
  <si>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</si>
  <si>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</si>
  <si>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</si>
  <si>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</si>
  <si>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</si>
  <si>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</si>
  <si>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</si>
  <si>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</si>
  <si>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</si>
  <si>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</si>
  <si>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</si>
  <si>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</si>
  <si>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</si>
  <si>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</si>
  <si>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</si>
  <si>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</si>
  <si>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</si>
  <si>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</si>
  <si>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</si>
  <si>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</si>
  <si>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</si>
  <si>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</si>
  <si>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</si>
  <si>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</si>
  <si>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</si>
  <si>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</si>
  <si>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</si>
  <si>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</si>
  <si>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</si>
  <si>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</si>
  <si>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</si>
  <si>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</si>
  <si>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</si>
  <si>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</si>
  <si>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</si>
  <si>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</si>
  <si>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</si>
  <si>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</si>
  <si>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</si>
  <si>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</si>
  <si>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</si>
  <si>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</si>
  <si>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</si>
  <si>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</si>
  <si>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</si>
  <si>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</si>
  <si>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</si>
  <si>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</si>
  <si>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</si>
  <si>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</si>
  <si>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</si>
  <si>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</si>
  <si>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</si>
  <si>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</si>
  <si>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</si>
  <si>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</si>
  <si>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</si>
  <si>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</si>
  <si>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</si>
  <si>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</si>
  <si>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</si>
  <si>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</si>
  <si>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</si>
  <si>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</si>
  <si>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</si>
  <si>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</si>
  <si>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</si>
  <si>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</si>
  <si>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</si>
  <si>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</si>
  <si>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</si>
  <si>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</si>
  <si>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</si>
  <si>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</si>
  <si>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</si>
  <si>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</si>
  <si>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</si>
  <si>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</si>
  <si>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</si>
  <si>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</si>
  <si>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</si>
  <si>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</si>
  <si>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</si>
  <si>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</si>
  <si>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</si>
  <si>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</si>
  <si>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</si>
  <si>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</si>
  <si>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</si>
  <si>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</si>
  <si>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</si>
  <si>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</si>
  <si>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</si>
  <si>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</si>
  <si>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</si>
  <si>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</si>
  <si>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</si>
  <si>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</si>
  <si>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</si>
  <si>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</si>
  <si>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</si>
  <si>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</si>
  <si>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</si>
  <si>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</si>
  <si>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</si>
  <si>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</si>
  <si>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</si>
  <si>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</si>
  <si>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</si>
  <si>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</si>
  <si>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</si>
  <si>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</si>
  <si>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</si>
  <si>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</si>
  <si>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</si>
  <si>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</si>
  <si>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</si>
  <si>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</si>
  <si>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</si>
  <si>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</si>
  <si>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</si>
  <si>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</si>
  <si>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</si>
  <si>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</si>
  <si>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</si>
  <si>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</si>
  <si>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</si>
  <si>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</si>
  <si>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</si>
  <si>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</si>
  <si>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</si>
  <si>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</si>
  <si>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</si>
  <si>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</si>
  <si>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</si>
  <si>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</si>
  <si>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</si>
  <si>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</si>
  <si>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</si>
  <si>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</si>
  <si>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</si>
  <si>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</si>
  <si>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</si>
  <si>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</si>
  <si>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</si>
  <si>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</si>
  <si>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</si>
  <si>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</si>
  <si>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</si>
  <si>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</si>
  <si>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</si>
  <si>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</si>
  <si>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</si>
  <si>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</si>
  <si>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</si>
  <si>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</si>
  <si>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</si>
  <si>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</si>
  <si>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</si>
  <si>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</si>
  <si>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</si>
  <si>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</si>
  <si>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</si>
  <si>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</si>
  <si>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</si>
  <si>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</si>
  <si>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</si>
  <si>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</si>
  <si>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</si>
  <si>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</si>
  <si>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</si>
  <si>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</si>
  <si>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</si>
  <si>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</si>
  <si>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</si>
  <si>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</si>
  <si>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</si>
  <si>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</si>
  <si>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</si>
  <si>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</si>
  <si>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</si>
  <si>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</si>
  <si>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</si>
  <si>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</si>
  <si>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</si>
  <si>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</si>
  <si>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</si>
  <si>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</si>
  <si>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</si>
  <si>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</si>
  <si>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</si>
  <si>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</si>
  <si>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</si>
  <si>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</si>
  <si>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</si>
  <si>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</si>
  <si>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</si>
  <si>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</si>
  <si>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</si>
  <si>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</si>
  <si>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</si>
  <si>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</si>
  <si>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</si>
  <si>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</si>
  <si>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</si>
  <si>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</si>
  <si>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</si>
  <si>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</si>
  <si>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</si>
  <si>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</si>
  <si>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</si>
  <si>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</si>
  <si>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</si>
  <si>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</si>
  <si>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</si>
  <si>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</si>
  <si>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</si>
  <si>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</si>
  <si>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</si>
  <si>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</si>
  <si>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</si>
  <si>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</si>
  <si>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</si>
  <si>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</si>
  <si>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</si>
  <si>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</si>
  <si>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</si>
  <si>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</si>
  <si>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</si>
  <si>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</si>
  <si>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</si>
  <si>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</si>
  <si>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</si>
  <si>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</si>
  <si>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</si>
  <si>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</si>
  <si>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</si>
  <si>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</si>
  <si>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</si>
  <si>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</si>
  <si>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</si>
  <si>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</si>
  <si>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</si>
  <si>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</si>
  <si>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</si>
  <si>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</si>
  <si>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</si>
  <si>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</si>
  <si>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</si>
  <si>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</si>
  <si>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</si>
  <si>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</si>
  <si>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</si>
  <si>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</si>
  <si>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</si>
  <si>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</si>
  <si>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</si>
  <si>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</si>
  <si>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</si>
  <si>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</si>
  <si>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</si>
  <si>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</si>
  <si>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</si>
  <si>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</si>
  <si>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</si>
  <si>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</si>
  <si>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</si>
  <si>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</si>
  <si>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</si>
  <si>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</si>
  <si>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</si>
  <si>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</si>
  <si>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</si>
  <si>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</si>
  <si>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</si>
  <si>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</si>
  <si>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</si>
  <si>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</si>
  <si>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</si>
  <si>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</si>
  <si>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</si>
  <si>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</si>
  <si>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</si>
  <si>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</si>
  <si>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</si>
  <si>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</si>
  <si>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</si>
  <si>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</si>
  <si>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</si>
  <si>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</si>
  <si>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</si>
  <si>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</si>
  <si>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</si>
  <si>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</si>
  <si>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</si>
  <si>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</si>
  <si>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</si>
  <si>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</si>
  <si>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</si>
  <si>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</si>
  <si>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</si>
  <si>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</si>
  <si>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</si>
  <si>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</si>
  <si>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</si>
  <si>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</si>
  <si>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</si>
  <si>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</si>
  <si>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</si>
  <si>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</si>
  <si>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</si>
  <si>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</si>
  <si>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</si>
  <si>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</si>
  <si>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</si>
  <si>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</si>
  <si>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</si>
  <si>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</si>
  <si>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</si>
  <si>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</si>
  <si>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</si>
  <si>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</si>
  <si>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</si>
  <si>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</si>
  <si>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</si>
  <si>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</si>
  <si>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</si>
  <si>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</si>
  <si>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</si>
  <si>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</si>
  <si>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</si>
  <si>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</si>
  <si>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</si>
  <si>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</si>
  <si>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</si>
  <si>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</si>
  <si>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</si>
  <si>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</si>
  <si>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</si>
  <si>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</si>
  <si>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</si>
  <si>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</si>
  <si>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</si>
  <si>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</si>
  <si>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</si>
  <si>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</si>
  <si>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</si>
  <si>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</si>
  <si>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</si>
  <si>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</si>
  <si>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</si>
  <si>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</si>
  <si>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</si>
  <si>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</si>
  <si>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</si>
  <si>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</si>
  <si>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</si>
  <si>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</si>
  <si>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</si>
  <si>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</si>
  <si>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</si>
  <si>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</si>
  <si>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</si>
  <si>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</si>
  <si>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</si>
  <si>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</si>
  <si>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</si>
  <si>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</si>
  <si>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</si>
  <si>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</si>
  <si>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</si>
  <si>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</si>
  <si>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</si>
  <si>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</si>
  <si>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</si>
  <si>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</si>
  <si>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</si>
  <si>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</si>
  <si>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</si>
  <si>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</si>
  <si>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</si>
  <si>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</si>
  <si>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</si>
  <si>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</si>
  <si>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</si>
  <si>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</si>
  <si>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</si>
  <si>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</si>
  <si>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</si>
  <si>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</si>
  <si>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</si>
  <si>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</si>
  <si>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</si>
  <si>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</si>
  <si>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</si>
  <si>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</si>
  <si>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</si>
  <si>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</si>
  <si>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</si>
  <si>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</si>
  <si>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</si>
  <si>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</si>
  <si>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</si>
  <si>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</si>
  <si>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</si>
  <si>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</si>
  <si>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</si>
  <si>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</si>
  <si>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</si>
  <si>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</si>
  <si>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</si>
  <si>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</si>
  <si>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</si>
  <si>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</si>
  <si>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</si>
  <si>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</si>
  <si>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</si>
  <si>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</si>
  <si>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</si>
  <si>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</si>
  <si>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</si>
  <si>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</si>
  <si>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</si>
  <si>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</si>
  <si>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</si>
  <si>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</si>
  <si>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</si>
  <si>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</si>
  <si>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</si>
  <si>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</si>
  <si>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</si>
  <si>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</si>
  <si>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</si>
  <si>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</si>
  <si>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</si>
  <si>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</si>
  <si>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</si>
  <si>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</si>
  <si>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</si>
  <si>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</si>
  <si>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</si>
  <si>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</si>
  <si>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</si>
  <si>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</si>
  <si>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</si>
  <si>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</si>
  <si>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</si>
  <si>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</si>
  <si>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</si>
  <si>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</si>
  <si>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</si>
  <si>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</si>
  <si>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</si>
  <si>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</si>
  <si>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</si>
  <si>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</si>
  <si>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</si>
  <si>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</si>
  <si>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</si>
  <si>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</si>
  <si>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</si>
  <si>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</si>
  <si>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</si>
  <si>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</si>
  <si>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</si>
  <si>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</si>
  <si>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</si>
  <si>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</si>
  <si>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</si>
  <si>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</si>
  <si>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</si>
  <si>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</si>
  <si>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</si>
  <si>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</si>
  <si>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</si>
  <si>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</si>
  <si>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</si>
  <si>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</si>
  <si>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</si>
  <si>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</si>
  <si>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</si>
  <si>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</si>
  <si>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</si>
  <si>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</si>
  <si>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</si>
  <si>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</si>
  <si>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</si>
  <si>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</si>
  <si>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</si>
  <si>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</si>
  <si>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</si>
  <si>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</si>
  <si>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</si>
  <si>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</si>
  <si>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</si>
  <si>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</si>
  <si>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</si>
  <si>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</si>
  <si>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</si>
  <si>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</si>
  <si>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</si>
  <si>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</si>
  <si>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</si>
  <si>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</si>
  <si>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</si>
  <si>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</si>
  <si>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</si>
  <si>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</si>
  <si>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</si>
  <si>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</si>
  <si>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</si>
  <si>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</si>
  <si>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</si>
  <si>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</si>
  <si>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</si>
  <si>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</si>
  <si>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</si>
  <si>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</si>
  <si>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</si>
  <si>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</si>
  <si>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</si>
  <si>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25/02/2022</t>
  </si>
  <si>
    <t>BD@155375</t>
  </si>
  <si>
    <t>BE6312092115</t>
  </si>
  <si>
    <t>BD@167469</t>
  </si>
  <si>
    <t>BE0002700814</t>
  </si>
  <si>
    <t>20/05/2022</t>
  </si>
  <si>
    <t>BD@167470</t>
  </si>
  <si>
    <t>BE0002701820</t>
  </si>
  <si>
    <t>BD@178945</t>
  </si>
  <si>
    <t>BE0002762434</t>
  </si>
  <si>
    <t>10/12/2021</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</si>
  <si>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</si>
  <si>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</si>
  <si>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</si>
  <si>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</si>
  <si>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</si>
  <si>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</si>
  <si>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</si>
  <si>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</si>
  <si>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</si>
  <si>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</si>
  <si>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</si>
  <si>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</si>
  <si>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</si>
  <si>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</si>
  <si>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</si>
  <si>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</si>
  <si>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</si>
  <si>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</si>
  <si>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</si>
  <si>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</si>
  <si>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</si>
  <si>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</si>
  <si>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</si>
  <si>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</si>
  <si>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</si>
  <si>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</si>
  <si>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</si>
  <si>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</si>
  <si>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</si>
  <si>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</si>
  <si>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</si>
  <si>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</si>
  <si>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</si>
  <si>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</si>
  <si>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</si>
  <si>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</si>
  <si>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</si>
  <si>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</si>
  <si>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</si>
  <si>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</si>
  <si>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</si>
  <si>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</si>
  <si>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</si>
  <si>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</si>
  <si>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</si>
  <si>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</si>
  <si>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</si>
  <si>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</si>
  <si>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</si>
  <si>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</si>
  <si>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</si>
  <si>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</si>
  <si>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</si>
  <si>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</si>
  <si>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</si>
  <si>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</si>
  <si>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</si>
  <si>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</si>
  <si>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</si>
  <si>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</si>
  <si>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</si>
  <si>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</si>
  <si>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</si>
  <si>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</si>
  <si>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</si>
  <si>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</si>
  <si>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</si>
  <si>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</si>
  <si>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</si>
  <si>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</si>
  <si>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</si>
  <si>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</si>
  <si>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</si>
  <si>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</si>
  <si>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</si>
  <si>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</si>
  <si>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</si>
  <si>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</si>
  <si>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</si>
  <si>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</si>
  <si>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</si>
  <si>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</si>
  <si>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</si>
  <si>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</si>
  <si>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</si>
  <si>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</si>
  <si>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</si>
  <si>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</si>
  <si>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</si>
  <si>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</si>
  <si>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</si>
  <si>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</si>
  <si>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</si>
  <si>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</si>
  <si>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</si>
  <si>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</si>
  <si>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</si>
  <si>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</si>
  <si>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</si>
  <si>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</si>
  <si>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</si>
  <si>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</si>
  <si>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</si>
  <si>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</si>
  <si>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</si>
  <si>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</si>
  <si>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</si>
  <si>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</si>
  <si>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</si>
  <si>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</si>
  <si>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</si>
  <si>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</si>
  <si>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</si>
  <si>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</si>
  <si>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</si>
  <si>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</si>
  <si>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</si>
  <si>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</si>
  <si>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</si>
  <si>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</si>
  <si>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</si>
  <si>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</si>
  <si>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</si>
  <si>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</si>
  <si>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</si>
  <si>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</si>
  <si>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</si>
  <si>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</si>
  <si>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</si>
  <si>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</si>
  <si>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</si>
  <si>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</si>
  <si>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</si>
  <si>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</si>
  <si>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</si>
  <si>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</si>
  <si>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</si>
  <si>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</si>
  <si>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</si>
  <si>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</si>
  <si>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</si>
  <si>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</si>
  <si>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</si>
  <si>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</si>
  <si>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</si>
  <si>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</si>
  <si>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</si>
  <si>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</si>
  <si>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</si>
  <si>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</si>
  <si>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</si>
  <si>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</si>
  <si>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</si>
  <si>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</si>
  <si>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</si>
  <si>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</si>
  <si>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</si>
  <si>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</si>
  <si>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</si>
  <si>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&gt;40 and &lt;=41</t>
  </si>
  <si>
    <t>&gt;30 and &lt;=31</t>
  </si>
  <si>
    <t>&gt;33 and &lt;=34</t>
  </si>
  <si>
    <t>&gt;34 and &lt;=35</t>
  </si>
  <si>
    <t>&gt;35 and &lt;=36</t>
  </si>
  <si>
    <t>&gt;36 and &lt;=37</t>
  </si>
  <si>
    <t>&gt;39 and &lt;=40</t>
  </si>
  <si>
    <t>&gt;32 and &lt;=33</t>
  </si>
  <si>
    <t>&gt;37 and &lt;=38</t>
  </si>
  <si>
    <t>&gt;42 and &lt;=43</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</si>
  <si>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</si>
  <si>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</si>
  <si>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</si>
  <si>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</si>
  <si>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</si>
  <si>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</si>
  <si>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</si>
  <si>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</si>
  <si>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</si>
  <si>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</si>
  <si>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</si>
  <si>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</si>
  <si>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</si>
  <si>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</si>
  <si>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</si>
  <si>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</si>
  <si>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</si>
  <si>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</si>
  <si>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</si>
  <si>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</si>
  <si>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</si>
  <si>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</si>
  <si>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</si>
  <si>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</si>
  <si>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</si>
  <si>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</si>
  <si>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</si>
  <si>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</si>
  <si>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</si>
  <si>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</si>
  <si>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</si>
  <si>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</si>
  <si>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</si>
  <si>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</si>
  <si>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</si>
  <si>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</si>
  <si>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</si>
  <si>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</si>
  <si>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</si>
  <si>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</si>
  <si>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</si>
  <si>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</si>
  <si>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</si>
  <si>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</si>
  <si>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</si>
  <si>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</si>
  <si>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</si>
  <si>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</si>
  <si>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</si>
  <si>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</si>
  <si>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</si>
  <si>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</si>
  <si>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</si>
  <si>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</si>
  <si>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</si>
  <si>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</si>
  <si>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</si>
  <si>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</si>
  <si>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</si>
  <si>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</si>
  <si>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</si>
  <si>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</si>
  <si>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</si>
  <si>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</si>
  <si>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</si>
  <si>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</si>
  <si>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</si>
  <si>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</si>
  <si>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</si>
  <si>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</si>
  <si>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</si>
  <si>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</si>
  <si>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</si>
  <si>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</si>
  <si>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</si>
  <si>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</si>
  <si>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</si>
  <si>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</si>
  <si>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</si>
  <si>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</si>
  <si>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</si>
  <si>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</si>
  <si>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</si>
  <si>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</si>
  <si>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</si>
  <si>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</si>
  <si>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</si>
  <si>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</si>
  <si>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</si>
  <si>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</si>
  <si>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</si>
  <si>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</si>
  <si>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</si>
  <si>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</si>
  <si>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</si>
  <si>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</si>
  <si>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</si>
  <si>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</si>
  <si>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</si>
  <si>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</si>
  <si>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</si>
  <si>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</si>
  <si>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</si>
  <si>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</si>
  <si>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</si>
  <si>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</si>
  <si>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</si>
  <si>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</si>
  <si>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</si>
  <si>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</si>
  <si>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</si>
  <si>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</si>
  <si>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</si>
  <si>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</si>
  <si>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</si>
  <si>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</si>
  <si>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</si>
  <si>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</si>
  <si>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</si>
  <si>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</si>
  <si>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</si>
  <si>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</si>
  <si>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</si>
  <si>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</si>
  <si>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</si>
  <si>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</si>
  <si>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</si>
  <si>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</si>
  <si>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</si>
  <si>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</si>
  <si>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</si>
  <si>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</si>
  <si>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</si>
  <si>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</si>
  <si>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</si>
  <si>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</si>
  <si>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</si>
  <si>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</si>
  <si>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</si>
  <si>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</si>
  <si>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</si>
  <si>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</si>
  <si>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</si>
  <si>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</si>
  <si>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</si>
  <si>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</si>
  <si>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</si>
  <si>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</si>
  <si>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</si>
  <si>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</si>
  <si>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</si>
  <si>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</si>
  <si>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</si>
  <si>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</si>
  <si>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</si>
  <si>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</si>
  <si>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</si>
  <si>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</si>
  <si>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</si>
  <si>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</si>
  <si>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</si>
  <si>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</si>
  <si>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</si>
  <si>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</si>
  <si>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</si>
  <si>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</si>
  <si>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</si>
  <si>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</si>
  <si>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</si>
  <si>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</si>
  <si>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</si>
  <si>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</si>
  <si>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</si>
  <si>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</si>
  <si>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</si>
  <si>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</si>
  <si>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</si>
  <si>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</si>
  <si>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</si>
  <si>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</si>
  <si>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</si>
  <si>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</si>
  <si>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</si>
  <si>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</si>
  <si>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</si>
  <si>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</si>
  <si>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</si>
  <si>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</si>
  <si>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</si>
  <si>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</si>
  <si>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</si>
  <si>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</si>
  <si>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</si>
  <si>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</si>
  <si>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</si>
  <si>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</si>
  <si>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</si>
  <si>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</si>
  <si>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</si>
  <si>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</si>
  <si>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</si>
  <si>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</si>
  <si>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</si>
  <si>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</si>
  <si>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</si>
  <si>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</si>
  <si>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</si>
  <si>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</si>
  <si>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</si>
  <si>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</si>
  <si>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</si>
  <si>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</si>
  <si>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</si>
  <si>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</si>
  <si>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</si>
  <si>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</si>
  <si>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</si>
  <si>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</si>
  <si>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</si>
  <si>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</si>
  <si>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</si>
  <si>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</si>
  <si>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</si>
  <si>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</si>
  <si>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</si>
  <si>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</si>
  <si>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</si>
  <si>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</si>
  <si>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</si>
  <si>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</si>
  <si>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</si>
  <si>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</si>
  <si>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</si>
  <si>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</si>
  <si>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</si>
  <si>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</si>
  <si>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</si>
  <si>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</si>
  <si>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</si>
  <si>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</si>
  <si>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</si>
  <si>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</si>
  <si>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</si>
  <si>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</si>
  <si>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</si>
  <si>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</si>
  <si>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</si>
  <si>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</si>
  <si>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</si>
  <si>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</si>
  <si>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</si>
  <si>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</si>
  <si>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</si>
  <si>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</si>
  <si>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</si>
  <si>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</si>
  <si>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</si>
  <si>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</si>
  <si>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</si>
  <si>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</si>
  <si>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</si>
  <si>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</si>
  <si>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</si>
  <si>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</si>
  <si>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</si>
  <si>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</si>
  <si>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</si>
  <si>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</si>
  <si>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</si>
  <si>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</si>
  <si>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</si>
  <si>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</si>
  <si>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</si>
  <si>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</si>
  <si>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</si>
  <si>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</si>
  <si>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</si>
  <si>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</si>
  <si>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</si>
  <si>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</si>
  <si>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</si>
  <si>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</si>
  <si>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</si>
  <si>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</si>
  <si>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</si>
  <si>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</si>
  <si>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</si>
  <si>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</si>
  <si>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</si>
  <si>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</si>
  <si>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</si>
  <si>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</si>
  <si>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</si>
  <si>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</si>
  <si>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</si>
  <si>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</si>
  <si>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</si>
  <si>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</si>
  <si>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</si>
  <si>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</si>
  <si>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</si>
  <si>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</si>
  <si>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</si>
  <si>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</si>
  <si>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</si>
  <si>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</si>
  <si>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</si>
  <si>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</si>
  <si>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</si>
  <si>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</si>
  <si>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</si>
  <si>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</si>
  <si>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</si>
  <si>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</si>
  <si>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</si>
  <si>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</si>
  <si>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</si>
  <si>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</si>
  <si>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</si>
  <si>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</si>
  <si>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</si>
  <si>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</si>
  <si>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</si>
  <si>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</si>
  <si>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</si>
  <si>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</si>
  <si>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</si>
  <si>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</si>
  <si>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</si>
  <si>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</si>
  <si>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</si>
  <si>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</si>
  <si>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</si>
  <si>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</si>
  <si>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</si>
  <si>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</si>
  <si>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</si>
  <si>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</si>
  <si>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</si>
  <si>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</si>
  <si>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</si>
  <si>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</si>
  <si>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</si>
  <si>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</si>
  <si>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</si>
  <si>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</si>
  <si>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</si>
  <si>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</si>
  <si>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</si>
  <si>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</si>
  <si>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</si>
  <si>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</si>
  <si>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</si>
  <si>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</si>
  <si>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</si>
  <si>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</si>
  <si>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</si>
  <si>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</si>
  <si>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</si>
  <si>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</si>
  <si>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</si>
  <si>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</si>
  <si>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</si>
  <si>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</si>
  <si>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</si>
  <si>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</si>
  <si>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</si>
  <si>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</si>
  <si>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</si>
  <si>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</si>
  <si>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</si>
  <si>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</si>
  <si>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</si>
  <si>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</si>
  <si>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</si>
  <si>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</si>
  <si>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</si>
  <si>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</si>
  <si>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</si>
  <si>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</si>
  <si>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</si>
  <si>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</si>
  <si>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</si>
  <si>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</si>
  <si>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</si>
  <si>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</si>
  <si>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</si>
  <si>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</si>
  <si>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</si>
  <si>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</si>
  <si>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</si>
  <si>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</si>
  <si>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</si>
  <si>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</si>
  <si>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</si>
  <si>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</si>
  <si>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</si>
  <si>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</si>
  <si>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</si>
  <si>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</si>
  <si>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</si>
  <si>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</si>
  <si>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</si>
  <si>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</si>
  <si>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</si>
  <si>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</si>
  <si>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</si>
  <si>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</si>
  <si>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</si>
  <si>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</si>
  <si>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</si>
  <si>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</si>
  <si>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</si>
  <si>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</si>
  <si>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</si>
  <si>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</si>
  <si>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</si>
  <si>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</si>
  <si>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</si>
  <si>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</si>
  <si>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</si>
  <si>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</si>
  <si>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</si>
  <si>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</si>
  <si>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</si>
  <si>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</si>
  <si>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</si>
  <si>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</si>
  <si>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</si>
  <si>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</si>
  <si>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</si>
  <si>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</si>
  <si>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</si>
  <si>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</si>
  <si>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</si>
  <si>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</si>
  <si>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</si>
  <si>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</si>
  <si>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</si>
  <si>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</si>
  <si>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</si>
  <si>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</si>
  <si>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</si>
  <si>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</si>
  <si>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</si>
  <si>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</si>
  <si>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</si>
  <si>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</si>
  <si>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</si>
  <si>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</si>
  <si>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</si>
  <si>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</si>
  <si>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</si>
  <si>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</si>
  <si>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</si>
  <si>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</si>
  <si>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</si>
  <si>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</si>
  <si>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</si>
  <si>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</si>
  <si>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</si>
  <si>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</si>
  <si>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</si>
  <si>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</si>
  <si>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</si>
  <si>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</si>
  <si>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</si>
  <si>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</si>
  <si>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</si>
  <si>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</si>
  <si>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</si>
  <si>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</si>
  <si>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</si>
  <si>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</si>
  <si>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</si>
  <si>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</si>
  <si>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</si>
  <si>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</si>
  <si>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</si>
  <si>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</si>
  <si>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</si>
  <si>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</si>
  <si>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</si>
  <si>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</si>
  <si>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</si>
  <si>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</si>
  <si>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</si>
  <si>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</si>
  <si>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</si>
  <si>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</si>
  <si>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</si>
  <si>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</si>
  <si>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</si>
  <si>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</si>
  <si>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</si>
  <si>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</si>
  <si>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</si>
  <si>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</si>
  <si>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</si>
  <si>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</si>
  <si>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</si>
  <si>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</si>
  <si>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</si>
  <si>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</si>
  <si>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</si>
  <si>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</si>
  <si>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</si>
  <si>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</si>
  <si>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</si>
  <si>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</si>
  <si>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</si>
  <si>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</si>
  <si>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</si>
  <si>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</si>
  <si>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</si>
  <si>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</si>
  <si>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</si>
  <si>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</si>
  <si>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</si>
  <si>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</si>
  <si>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</si>
  <si>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</si>
  <si>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</si>
  <si>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</si>
  <si>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</si>
  <si>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</si>
  <si>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</si>
  <si>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</si>
  <si>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</si>
  <si>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</si>
  <si>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</si>
  <si>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</si>
  <si>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</si>
  <si>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</si>
  <si>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</si>
  <si>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</si>
  <si>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</si>
  <si>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</si>
  <si>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</si>
  <si>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</si>
  <si>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</si>
  <si>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</si>
  <si>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</si>
  <si>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</si>
  <si>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</si>
  <si>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</si>
  <si>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</si>
  <si>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</si>
  <si>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</si>
  <si>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</si>
  <si>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</si>
  <si>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</si>
  <si>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</si>
  <si>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</si>
  <si>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</si>
  <si>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</si>
  <si>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</si>
  <si>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</si>
  <si>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</si>
  <si>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</si>
  <si>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</si>
  <si>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</si>
  <si>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</si>
  <si>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</si>
  <si>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</si>
  <si>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</si>
  <si>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</si>
  <si>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</si>
  <si>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</si>
  <si>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</si>
  <si>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</si>
  <si>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</si>
  <si>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</si>
  <si>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</si>
  <si>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</si>
  <si>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</si>
  <si>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</si>
  <si>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</si>
  <si>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</si>
  <si>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</si>
  <si>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</si>
  <si>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</si>
  <si>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</si>
  <si>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</si>
  <si>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</si>
  <si>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</si>
  <si>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</si>
  <si>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</si>
  <si>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</si>
  <si>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</si>
  <si>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</si>
  <si>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</si>
  <si>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</si>
  <si>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</si>
  <si>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</si>
  <si>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</si>
  <si>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</si>
  <si>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</si>
  <si>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</si>
  <si>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</si>
  <si>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</si>
  <si>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</si>
  <si>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</si>
  <si>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</si>
  <si>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</si>
  <si>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</si>
  <si>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</si>
  <si>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</si>
  <si>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</si>
  <si>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</si>
  <si>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</si>
  <si>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</si>
  <si>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</si>
  <si>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</si>
  <si>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</si>
  <si>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</si>
  <si>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</si>
  <si>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</si>
  <si>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</si>
  <si>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</si>
  <si>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</si>
  <si>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</si>
  <si>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</si>
  <si>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</si>
  <si>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</si>
  <si>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</si>
  <si>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</si>
  <si>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</si>
  <si>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</si>
  <si>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</si>
  <si>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</si>
  <si>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</si>
  <si>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</si>
  <si>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</si>
  <si>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</si>
  <si>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</si>
  <si>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</si>
  <si>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</si>
  <si>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</si>
  <si>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</si>
  <si>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</si>
  <si>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</si>
  <si>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</si>
  <si>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</si>
  <si>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</si>
  <si>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</si>
  <si>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</si>
  <si>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</si>
  <si>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</si>
  <si>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</si>
  <si>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</si>
  <si>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</si>
  <si>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</si>
  <si>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</si>
  <si>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</si>
  <si>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</si>
  <si>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</si>
  <si>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</si>
  <si>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</si>
  <si>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</si>
  <si>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</si>
  <si>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</si>
  <si>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</si>
  <si>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</si>
  <si>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</si>
  <si>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</si>
  <si>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</si>
  <si>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</si>
  <si>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</si>
  <si>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</si>
  <si>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</si>
  <si>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</si>
  <si>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</si>
  <si>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</si>
  <si>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</si>
  <si>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</si>
  <si>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</si>
  <si>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</si>
  <si>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</si>
  <si>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</si>
  <si>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</si>
  <si>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</si>
  <si>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</si>
  <si>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</si>
  <si>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</si>
  <si>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</si>
  <si>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</si>
  <si>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</si>
  <si>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</si>
  <si>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</si>
  <si>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</si>
  <si>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</si>
  <si>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</si>
  <si>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</si>
  <si>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</si>
  <si>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</si>
  <si>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</si>
  <si>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</si>
  <si>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</si>
  <si>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</si>
  <si>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</si>
  <si>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</si>
  <si>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</si>
  <si>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</si>
  <si>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</si>
  <si>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</si>
  <si>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</si>
  <si>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</si>
  <si>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</si>
  <si>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</si>
  <si>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</si>
  <si>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</si>
  <si>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</si>
  <si>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</si>
  <si>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</si>
  <si>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</si>
  <si>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</si>
  <si>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</si>
  <si>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</si>
  <si>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</si>
  <si>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</si>
  <si>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</si>
  <si>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</si>
  <si>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</si>
  <si>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</si>
  <si>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</si>
  <si>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</si>
  <si>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</si>
  <si>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</si>
  <si>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</si>
  <si>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</si>
  <si>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</si>
  <si>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</si>
  <si>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</si>
  <si>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</si>
  <si>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</si>
  <si>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</si>
  <si>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</si>
  <si>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</si>
  <si>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</si>
  <si>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</si>
  <si>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</si>
  <si>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</si>
  <si>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</si>
  <si>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</si>
  <si>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</si>
  <si>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</si>
  <si>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</si>
  <si>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</si>
  <si>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</si>
  <si>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</si>
  <si>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</si>
  <si>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</si>
  <si>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</si>
  <si>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</si>
  <si>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</si>
  <si>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</si>
  <si>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</si>
  <si>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</si>
  <si>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</si>
  <si>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</si>
  <si>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</si>
  <si>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</si>
  <si>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</si>
  <si>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</si>
  <si>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</si>
  <si>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</si>
  <si>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</si>
  <si>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</si>
  <si>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</si>
  <si>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</si>
  <si>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</si>
  <si>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</si>
  <si>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</si>
  <si>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</si>
  <si>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</si>
  <si>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</si>
  <si>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</si>
  <si>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</si>
  <si>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</si>
  <si>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</si>
  <si>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</si>
  <si>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</si>
  <si>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</si>
  <si>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</si>
  <si>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</si>
  <si>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</si>
  <si>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</si>
  <si>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</si>
  <si>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</si>
  <si>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</si>
  <si>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</si>
  <si>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</si>
  <si>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</si>
  <si>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</si>
  <si>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</si>
  <si>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</si>
  <si>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</si>
  <si>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</si>
  <si>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</si>
  <si>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</si>
  <si>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</si>
  <si>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</si>
  <si>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</si>
  <si>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</si>
  <si>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</si>
  <si>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</si>
  <si>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</si>
  <si>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</si>
  <si>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</si>
  <si>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</si>
  <si>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</si>
  <si>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</si>
  <si>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</si>
  <si>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</si>
  <si>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</si>
  <si>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</si>
  <si>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</si>
  <si>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</si>
  <si>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</si>
  <si>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</si>
  <si>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</si>
  <si>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</si>
  <si>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</si>
  <si>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</si>
  <si>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</si>
  <si>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</si>
  <si>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</si>
  <si>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</si>
  <si>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</si>
  <si>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</si>
  <si>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</si>
  <si>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</si>
  <si>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</si>
  <si>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</si>
  <si>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</si>
  <si>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</si>
  <si>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</si>
  <si>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</si>
  <si>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</si>
  <si>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</si>
  <si>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</si>
  <si>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</si>
  <si>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</si>
  <si>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</si>
  <si>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</si>
  <si>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</si>
  <si>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</si>
  <si>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</si>
  <si>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</si>
  <si>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</si>
  <si>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</si>
  <si>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</si>
  <si>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</si>
  <si>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</si>
  <si>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</si>
  <si>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</si>
  <si>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</si>
  <si>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</si>
  <si>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</si>
  <si>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</si>
  <si>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</si>
  <si>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</si>
  <si>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</si>
  <si>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</si>
  <si>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</si>
  <si>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</si>
  <si>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</si>
  <si>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</si>
  <si>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</si>
  <si>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</si>
  <si>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</si>
  <si>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</si>
  <si>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</si>
  <si>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</si>
  <si>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</si>
  <si>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</si>
  <si>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</si>
  <si>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</si>
  <si>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</si>
  <si>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</si>
  <si>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</si>
  <si>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</si>
  <si>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</si>
  <si>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30/11/2021</t>
  </si>
  <si>
    <t>Cut-off Date: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</si>
</sst>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3"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b/>
      <i/>
      <u/>
      <sz val="18"/>
      <color rgb="FFFF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72">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0" fontId="5" fillId="2" borderId="0" xfId="0"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4" xfId="0" applyFont="1" applyFill="1" applyBorder="1" applyAlignment="1">
      <alignment horizontal="left" vertical="center"/>
    </xf>
    <xf numFmtId="49" fontId="3" fillId="3" borderId="4" xfId="0" applyNumberFormat="1" applyFont="1" applyFill="1" applyBorder="1" applyAlignment="1">
      <alignment horizontal="left" vertical="center"/>
    </xf>
    <xf numFmtId="0" fontId="3" fillId="3" borderId="4"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4" xfId="0" applyFont="1" applyFill="1" applyBorder="1" applyAlignment="1">
      <alignment horizontal="left" vertical="center"/>
    </xf>
    <xf numFmtId="0" fontId="3"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0" fontId="3" fillId="2" borderId="0" xfId="0" applyFont="1" applyFill="1" applyAlignment="1">
      <alignment horizontal="right" vertical="center"/>
    </xf>
    <xf numFmtId="49" fontId="14" fillId="2" borderId="0" xfId="0" applyNumberFormat="1" applyFont="1" applyFill="1" applyAlignment="1">
      <alignment horizontal="left" vertical="center"/>
    </xf>
    <xf numFmtId="49" fontId="12" fillId="2" borderId="0" xfId="0" applyNumberFormat="1" applyFont="1" applyFill="1" applyAlignment="1">
      <alignment horizontal="center" vertical="center"/>
    </xf>
    <xf numFmtId="49" fontId="10" fillId="2" borderId="5"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168" fontId="18"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4" xfId="0" applyFont="1" applyFill="1" applyBorder="1" applyAlignment="1">
      <alignment horizontal="left" vertical="center"/>
    </xf>
    <xf numFmtId="0" fontId="21" fillId="3" borderId="4" xfId="0" applyFont="1" applyFill="1" applyBorder="1" applyAlignment="1">
      <alignment horizontal="left" vertical="center"/>
    </xf>
    <xf numFmtId="0" fontId="21" fillId="3" borderId="4" xfId="0" applyFont="1" applyFill="1" applyBorder="1" applyAlignment="1">
      <alignment horizontal="center" vertical="center"/>
    </xf>
    <xf numFmtId="0" fontId="20" fillId="3" borderId="4" xfId="0" applyFont="1" applyFill="1" applyBorder="1" applyAlignment="1">
      <alignment horizontal="center" vertical="center"/>
    </xf>
    <xf numFmtId="3" fontId="21" fillId="3" borderId="4"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7" xfId="1" applyFont="1" applyBorder="1"/>
    <xf numFmtId="0" fontId="37" fillId="0" borderId="8" xfId="1" applyFont="1" applyBorder="1"/>
    <xf numFmtId="0" fontId="37" fillId="0" borderId="9" xfId="1" applyFont="1" applyBorder="1"/>
    <xf numFmtId="0" fontId="37" fillId="0" borderId="10" xfId="1" applyFont="1" applyBorder="1"/>
    <xf numFmtId="0" fontId="37" fillId="0" borderId="0" xfId="1" applyFont="1"/>
    <xf numFmtId="0" fontId="37" fillId="0" borderId="11" xfId="1" applyFont="1" applyBorder="1"/>
    <xf numFmtId="0" fontId="38" fillId="0" borderId="0" xfId="1" applyFont="1" applyAlignment="1">
      <alignment horizontal="center"/>
    </xf>
    <xf numFmtId="0" fontId="27"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0" borderId="0" xfId="2" applyFont="1" applyAlignment="1"/>
    <xf numFmtId="0" fontId="25" fillId="0" borderId="0" xfId="2" applyFont="1" applyFill="1" applyAlignment="1"/>
    <xf numFmtId="0" fontId="37" fillId="0" borderId="12" xfId="1" applyFont="1" applyBorder="1"/>
    <xf numFmtId="0" fontId="37" fillId="0" borderId="13" xfId="1" applyFont="1" applyBorder="1"/>
    <xf numFmtId="0" fontId="37" fillId="0" borderId="14"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5"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6"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7"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8" xfId="2" quotePrefix="1" applyFill="1" applyBorder="1" applyAlignment="1">
      <alignment horizontal="center" vertical="center" wrapText="1"/>
    </xf>
    <xf numFmtId="0" fontId="44" fillId="0" borderId="18" xfId="2" applyFill="1" applyBorder="1" applyAlignment="1">
      <alignment horizontal="center" vertical="center" wrapText="1"/>
    </xf>
    <xf numFmtId="0" fontId="44" fillId="0" borderId="19"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9"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3" applyNumberFormat="1" applyFont="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4" fontId="48" fillId="0" borderId="0" xfId="3" applyNumberFormat="1" applyFont="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4" fontId="50" fillId="0" borderId="0" xfId="3" applyNumberFormat="1"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4" fontId="48" fillId="0" borderId="0" xfId="3" quotePrefix="1" applyNumberFormat="1" applyFont="1" applyAlignment="1">
      <alignment horizontal="center" vertical="center" wrapText="1"/>
    </xf>
    <xf numFmtId="10" fontId="48" fillId="0" borderId="0" xfId="4" quotePrefix="1" applyNumberFormat="1" applyFont="1" applyFill="1" applyBorder="1" applyAlignment="1">
      <alignment horizontal="center"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71" fontId="48" fillId="0" borderId="0" xfId="3" applyNumberFormat="1" applyFont="1" applyAlignment="1">
      <alignment horizontal="center" vertical="center" wrapText="1"/>
    </xf>
    <xf numFmtId="171"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10" fontId="48" fillId="0" borderId="0" xfId="4" applyNumberFormat="1" applyFont="1" applyFill="1" applyBorder="1" applyAlignment="1">
      <alignment horizontal="center"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8" xfId="2" applyFill="1" applyBorder="1" applyAlignment="1" applyProtection="1">
      <alignment horizontal="center" vertical="center" wrapText="1"/>
    </xf>
    <xf numFmtId="0" fontId="44" fillId="0" borderId="18" xfId="2" quotePrefix="1" applyFill="1" applyBorder="1" applyAlignment="1" applyProtection="1">
      <alignment horizontal="right" vertical="center" wrapText="1"/>
    </xf>
    <xf numFmtId="0" fontId="44" fillId="0" borderId="19"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10" fontId="48" fillId="0" borderId="0" xfId="5"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2" fontId="48"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48"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xf numFmtId="0" fontId="25" fillId="8" borderId="0" xfId="2" applyFont="1" applyFill="1" applyBorder="1" applyAlignment="1">
      <alignment horizontal="center"/>
    </xf>
    <xf numFmtId="0" fontId="25" fillId="0" borderId="0" xfId="2" applyFont="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0" fontId="25" fillId="0" borderId="0" xfId="2" applyFont="1" applyFill="1" applyBorder="1" applyAlignment="1">
      <alignment horizontal="center"/>
    </xf>
    <xf numFmtId="0" fontId="25" fillId="0" borderId="0" xfId="2" applyFont="1" applyFill="1" applyAlignment="1"/>
    <xf numFmtId="0" fontId="39" fillId="0" borderId="0" xfId="1" applyFont="1" applyAlignment="1">
      <alignment horizontal="center" vertical="center"/>
    </xf>
    <xf numFmtId="49" fontId="5" fillId="2" borderId="0" xfId="0" applyNumberFormat="1" applyFont="1" applyFill="1" applyAlignment="1">
      <alignment horizontal="left"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0" fontId="5" fillId="2" borderId="0" xfId="0" applyFont="1" applyFill="1" applyAlignment="1">
      <alignment horizontal="left" vertical="center"/>
    </xf>
    <xf numFmtId="49" fontId="3" fillId="3" borderId="4"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3" fillId="3" borderId="4"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0" fontId="3" fillId="2" borderId="0" xfId="0" applyFont="1" applyFill="1" applyAlignment="1">
      <alignment horizontal="right" vertical="center"/>
    </xf>
    <xf numFmtId="49" fontId="9"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166" fontId="5" fillId="2" borderId="0" xfId="0"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49" fontId="4" fillId="5" borderId="1" xfId="0" applyNumberFormat="1" applyFont="1" applyFill="1" applyBorder="1" applyAlignment="1">
      <alignment horizontal="center" vertical="center"/>
    </xf>
    <xf numFmtId="49" fontId="5" fillId="2" borderId="0" xfId="0" applyNumberFormat="1" applyFont="1" applyFill="1" applyAlignment="1">
      <alignment horizontal="right" vertical="center"/>
    </xf>
    <xf numFmtId="49" fontId="6" fillId="2" borderId="3"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49" fontId="9" fillId="2" borderId="0" xfId="0" applyNumberFormat="1" applyFont="1" applyFill="1" applyAlignment="1">
      <alignment horizontal="left" vertical="center"/>
    </xf>
    <xf numFmtId="49"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10" fillId="2" borderId="5"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2" fontId="5" fillId="2" borderId="0" xfId="0" applyNumberFormat="1" applyFont="1" applyFill="1" applyAlignment="1">
      <alignment horizontal="right" vertical="center"/>
    </xf>
    <xf numFmtId="2" fontId="5" fillId="2" borderId="3" xfId="0" applyNumberFormat="1" applyFont="1" applyFill="1" applyBorder="1" applyAlignment="1">
      <alignment horizontal="right" vertical="center"/>
    </xf>
    <xf numFmtId="4" fontId="5" fillId="2" borderId="5" xfId="0" applyNumberFormat="1" applyFont="1" applyFill="1" applyBorder="1" applyAlignment="1">
      <alignment horizontal="right" vertical="center" wrapText="1"/>
    </xf>
    <xf numFmtId="4" fontId="5" fillId="2" borderId="0" xfId="0" applyNumberFormat="1" applyFont="1" applyFill="1" applyAlignment="1">
      <alignment horizontal="right" vertical="top" wrapText="1"/>
    </xf>
    <xf numFmtId="4" fontId="5" fillId="2" borderId="0" xfId="0" applyNumberFormat="1" applyFont="1" applyFill="1" applyAlignment="1">
      <alignment horizontal="right" vertical="center" wrapText="1"/>
    </xf>
    <xf numFmtId="3" fontId="5" fillId="2" borderId="0" xfId="0" applyNumberFormat="1" applyFont="1" applyFill="1" applyAlignment="1">
      <alignment horizontal="right" vertical="center" wrapText="1"/>
    </xf>
    <xf numFmtId="4" fontId="5" fillId="2" borderId="0" xfId="0" applyNumberFormat="1" applyFont="1" applyFill="1" applyAlignment="1">
      <alignment horizontal="right" vertical="center"/>
    </xf>
    <xf numFmtId="49" fontId="5" fillId="2" borderId="5" xfId="0" applyNumberFormat="1" applyFont="1" applyFill="1" applyBorder="1" applyAlignment="1">
      <alignment horizontal="left" vertical="center" wrapText="1"/>
    </xf>
    <xf numFmtId="49" fontId="5" fillId="2" borderId="0" xfId="0" applyNumberFormat="1" applyFont="1" applyFill="1" applyAlignment="1">
      <alignment horizontal="left" vertical="top" wrapText="1"/>
    </xf>
    <xf numFmtId="0" fontId="10" fillId="2" borderId="0" xfId="0" applyFont="1" applyFill="1" applyAlignment="1">
      <alignment horizontal="left" vertical="center"/>
    </xf>
    <xf numFmtId="49" fontId="5" fillId="2" borderId="3" xfId="0" applyNumberFormat="1" applyFont="1" applyFill="1" applyBorder="1" applyAlignment="1">
      <alignment horizontal="left" vertical="center"/>
    </xf>
    <xf numFmtId="49" fontId="10" fillId="2" borderId="6"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xf>
    <xf numFmtId="0" fontId="10" fillId="2" borderId="6" xfId="0" applyFont="1" applyFill="1" applyBorder="1" applyAlignment="1">
      <alignment horizontal="left" vertical="center"/>
    </xf>
    <xf numFmtId="49" fontId="10" fillId="2" borderId="2" xfId="0" applyNumberFormat="1" applyFont="1" applyFill="1" applyBorder="1" applyAlignment="1">
      <alignment horizontal="left" vertical="center"/>
    </xf>
    <xf numFmtId="3" fontId="12" fillId="3" borderId="4" xfId="0" applyNumberFormat="1" applyFont="1" applyFill="1" applyBorder="1" applyAlignment="1">
      <alignment horizontal="center" vertical="center"/>
    </xf>
    <xf numFmtId="165" fontId="12" fillId="3" borderId="4"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49" fontId="10" fillId="2" borderId="0" xfId="0" applyNumberFormat="1" applyFont="1" applyFill="1" applyAlignment="1">
      <alignment horizontal="left"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4"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4" xfId="0" applyNumberFormat="1" applyFont="1" applyFill="1" applyBorder="1" applyAlignment="1">
      <alignment horizontal="center" vertical="center"/>
    </xf>
    <xf numFmtId="3" fontId="21" fillId="3" borderId="4" xfId="0" applyNumberFormat="1" applyFont="1" applyFill="1" applyBorder="1" applyAlignment="1">
      <alignment horizontal="right" vertical="center"/>
    </xf>
    <xf numFmtId="3" fontId="10" fillId="2" borderId="0" xfId="0" applyNumberFormat="1" applyFont="1" applyFill="1" applyAlignment="1">
      <alignment horizontal="right" vertical="center" wrapText="1"/>
    </xf>
    <xf numFmtId="0" fontId="21" fillId="3" borderId="4" xfId="0" applyFont="1" applyFill="1" applyBorder="1" applyAlignment="1">
      <alignment horizontal="right" vertical="center" wrapText="1"/>
    </xf>
    <xf numFmtId="49" fontId="3" fillId="3" borderId="4" xfId="0" applyNumberFormat="1" applyFont="1" applyFill="1" applyBorder="1" applyAlignment="1">
      <alignment horizontal="center" vertical="center" wrapText="1"/>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49" fontId="22" fillId="5" borderId="1" xfId="0" applyNumberFormat="1" applyFont="1" applyFill="1" applyBorder="1" applyAlignment="1">
      <alignment horizontal="center" vertical="center"/>
    </xf>
    <xf numFmtId="0" fontId="61" fillId="0" borderId="0" xfId="3" applyFont="1" applyAlignment="1">
      <alignment horizontal="left" vertical="center" wrapText="1"/>
    </xf>
  </cellXfs>
  <cellStyles count="6">
    <cellStyle name="Hyperlink 2" xfId="2" xr:uid="{BDCDEFEA-E6E5-4CCA-A96C-752EAB23A000}"/>
    <cellStyle name="Normal" xfId="0" builtinId="0"/>
    <cellStyle name="Normal 2" xfId="1" xr:uid="{D0D6C80D-EDF7-490F-A320-16D483CB3060}"/>
    <cellStyle name="Normal 3" xfId="3" xr:uid="{CEA53D0C-D0BA-4107-8AFF-3F851E02EB6C}"/>
    <cellStyle name="Percent 2" xfId="4" xr:uid="{58A00C80-E4A6-4095-8E82-2D4B65C2902F}"/>
    <cellStyle name="Percent 3" xfId="5" xr:uid="{817C4FEC-1D7B-4F16-BB4E-DE69A31DF7FF}"/>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AAA2AB0-5198-4BD1-8405-9C34E61274ED}"/>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8905875</xdr:colOff>
      <xdr:row>0</xdr:row>
      <xdr:rowOff>5200684</xdr:rowOff>
    </xdr:to>
    <xdr:pic>
      <xdr:nvPicPr>
        <xdr:cNvPr id="11" name="Picture 27"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76200" y="19050"/>
          <a:ext cx="8829675" cy="5181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5"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29B1-8E2F-4BEE-A49F-4DB936ADF008}">
  <sheetPr>
    <tabColor rgb="FFE36E00"/>
  </sheetPr>
  <dimension ref="A1:A174"/>
  <sheetViews>
    <sheetView tabSelected="1" zoomScale="60" zoomScaleNormal="60" workbookViewId="0">
      <selection activeCell="A61" sqref="A61"/>
    </sheetView>
  </sheetViews>
  <sheetFormatPr defaultColWidth="9.140625" defaultRowHeight="15" x14ac:dyDescent="0.25"/>
  <cols>
    <col min="1" max="1" width="242" style="52" customWidth="1"/>
    <col min="2" max="16384" width="9.140625" style="52"/>
  </cols>
  <sheetData>
    <row r="1" spans="1:1" ht="31.5" x14ac:dyDescent="0.25">
      <c r="A1" s="51" t="s">
        <v>1219</v>
      </c>
    </row>
    <row r="3" spans="1:1" x14ac:dyDescent="0.25">
      <c r="A3" s="53"/>
    </row>
    <row r="4" spans="1:1" ht="34.5" x14ac:dyDescent="0.25">
      <c r="A4" s="54" t="s">
        <v>1220</v>
      </c>
    </row>
    <row r="5" spans="1:1" ht="34.5" x14ac:dyDescent="0.25">
      <c r="A5" s="54" t="s">
        <v>1221</v>
      </c>
    </row>
    <row r="6" spans="1:1" ht="51.75" x14ac:dyDescent="0.25">
      <c r="A6" s="54" t="s">
        <v>1222</v>
      </c>
    </row>
    <row r="7" spans="1:1" ht="17.25" x14ac:dyDescent="0.25">
      <c r="A7" s="54"/>
    </row>
    <row r="8" spans="1:1" ht="18.75" x14ac:dyDescent="0.25">
      <c r="A8" s="55" t="s">
        <v>1223</v>
      </c>
    </row>
    <row r="9" spans="1:1" ht="34.5" x14ac:dyDescent="0.3">
      <c r="A9" s="56" t="s">
        <v>1224</v>
      </c>
    </row>
    <row r="10" spans="1:1" ht="86.25" x14ac:dyDescent="0.25">
      <c r="A10" s="57" t="s">
        <v>1225</v>
      </c>
    </row>
    <row r="11" spans="1:1" ht="34.5" x14ac:dyDescent="0.25">
      <c r="A11" s="57" t="s">
        <v>1226</v>
      </c>
    </row>
    <row r="12" spans="1:1" ht="17.25" x14ac:dyDescent="0.25">
      <c r="A12" s="57" t="s">
        <v>1227</v>
      </c>
    </row>
    <row r="13" spans="1:1" ht="17.25" x14ac:dyDescent="0.25">
      <c r="A13" s="57" t="s">
        <v>1228</v>
      </c>
    </row>
    <row r="14" spans="1:1" ht="34.5" x14ac:dyDescent="0.25">
      <c r="A14" s="57" t="s">
        <v>1229</v>
      </c>
    </row>
    <row r="15" spans="1:1" ht="17.25" x14ac:dyDescent="0.25">
      <c r="A15" s="57"/>
    </row>
    <row r="16" spans="1:1" ht="18.75" x14ac:dyDescent="0.25">
      <c r="A16" s="55" t="s">
        <v>1230</v>
      </c>
    </row>
    <row r="17" spans="1:1" ht="17.25" x14ac:dyDescent="0.25">
      <c r="A17" s="58" t="s">
        <v>1231</v>
      </c>
    </row>
    <row r="18" spans="1:1" ht="34.5" x14ac:dyDescent="0.25">
      <c r="A18" s="59" t="s">
        <v>1232</v>
      </c>
    </row>
    <row r="19" spans="1:1" ht="34.5" x14ac:dyDescent="0.25">
      <c r="A19" s="59" t="s">
        <v>1233</v>
      </c>
    </row>
    <row r="20" spans="1:1" ht="51.75" x14ac:dyDescent="0.25">
      <c r="A20" s="59" t="s">
        <v>1234</v>
      </c>
    </row>
    <row r="21" spans="1:1" ht="86.25" x14ac:dyDescent="0.25">
      <c r="A21" s="59" t="s">
        <v>1235</v>
      </c>
    </row>
    <row r="22" spans="1:1" ht="51.75" x14ac:dyDescent="0.25">
      <c r="A22" s="59" t="s">
        <v>1236</v>
      </c>
    </row>
    <row r="23" spans="1:1" ht="34.5" x14ac:dyDescent="0.25">
      <c r="A23" s="59" t="s">
        <v>1237</v>
      </c>
    </row>
    <row r="24" spans="1:1" ht="17.25" x14ac:dyDescent="0.25">
      <c r="A24" s="59" t="s">
        <v>1238</v>
      </c>
    </row>
    <row r="25" spans="1:1" ht="17.25" x14ac:dyDescent="0.25">
      <c r="A25" s="58" t="s">
        <v>1239</v>
      </c>
    </row>
    <row r="26" spans="1:1" ht="51.75" x14ac:dyDescent="0.3">
      <c r="A26" s="60" t="s">
        <v>1240</v>
      </c>
    </row>
    <row r="27" spans="1:1" ht="17.25" x14ac:dyDescent="0.3">
      <c r="A27" s="60" t="s">
        <v>1241</v>
      </c>
    </row>
    <row r="28" spans="1:1" ht="17.25" x14ac:dyDescent="0.25">
      <c r="A28" s="58" t="s">
        <v>1242</v>
      </c>
    </row>
    <row r="29" spans="1:1" ht="34.5" x14ac:dyDescent="0.25">
      <c r="A29" s="59" t="s">
        <v>1243</v>
      </c>
    </row>
    <row r="30" spans="1:1" ht="34.5" x14ac:dyDescent="0.25">
      <c r="A30" s="59" t="s">
        <v>1244</v>
      </c>
    </row>
    <row r="31" spans="1:1" ht="34.5" x14ac:dyDescent="0.25">
      <c r="A31" s="59" t="s">
        <v>1245</v>
      </c>
    </row>
    <row r="32" spans="1:1" ht="34.5" x14ac:dyDescent="0.25">
      <c r="A32" s="59" t="s">
        <v>1246</v>
      </c>
    </row>
    <row r="33" spans="1:1" ht="17.25" x14ac:dyDescent="0.25">
      <c r="A33" s="59"/>
    </row>
    <row r="34" spans="1:1" ht="18.75" x14ac:dyDescent="0.25">
      <c r="A34" s="55" t="s">
        <v>1247</v>
      </c>
    </row>
    <row r="35" spans="1:1" ht="17.25" x14ac:dyDescent="0.25">
      <c r="A35" s="58" t="s">
        <v>1248</v>
      </c>
    </row>
    <row r="36" spans="1:1" ht="34.5" x14ac:dyDescent="0.25">
      <c r="A36" s="59" t="s">
        <v>1249</v>
      </c>
    </row>
    <row r="37" spans="1:1" ht="34.5" x14ac:dyDescent="0.25">
      <c r="A37" s="59" t="s">
        <v>1250</v>
      </c>
    </row>
    <row r="38" spans="1:1" ht="34.5" x14ac:dyDescent="0.25">
      <c r="A38" s="59" t="s">
        <v>1251</v>
      </c>
    </row>
    <row r="39" spans="1:1" ht="17.25" x14ac:dyDescent="0.25">
      <c r="A39" s="59" t="s">
        <v>1252</v>
      </c>
    </row>
    <row r="40" spans="1:1" ht="34.5" x14ac:dyDescent="0.25">
      <c r="A40" s="59" t="s">
        <v>1253</v>
      </c>
    </row>
    <row r="41" spans="1:1" ht="17.25" x14ac:dyDescent="0.25">
      <c r="A41" s="58" t="s">
        <v>1254</v>
      </c>
    </row>
    <row r="42" spans="1:1" ht="17.25" x14ac:dyDescent="0.25">
      <c r="A42" s="59" t="s">
        <v>1255</v>
      </c>
    </row>
    <row r="43" spans="1:1" ht="17.25" x14ac:dyDescent="0.3">
      <c r="A43" s="60" t="s">
        <v>1256</v>
      </c>
    </row>
    <row r="44" spans="1:1" ht="17.25" x14ac:dyDescent="0.25">
      <c r="A44" s="58" t="s">
        <v>1257</v>
      </c>
    </row>
    <row r="45" spans="1:1" ht="34.5" x14ac:dyDescent="0.3">
      <c r="A45" s="60" t="s">
        <v>1258</v>
      </c>
    </row>
    <row r="46" spans="1:1" ht="34.5" x14ac:dyDescent="0.25">
      <c r="A46" s="59" t="s">
        <v>1259</v>
      </c>
    </row>
    <row r="47" spans="1:1" ht="51.75" x14ac:dyDescent="0.25">
      <c r="A47" s="59" t="s">
        <v>1260</v>
      </c>
    </row>
    <row r="48" spans="1:1" ht="17.25" x14ac:dyDescent="0.25">
      <c r="A48" s="59" t="s">
        <v>1261</v>
      </c>
    </row>
    <row r="49" spans="1:1" ht="17.25" x14ac:dyDescent="0.3">
      <c r="A49" s="60" t="s">
        <v>1262</v>
      </c>
    </row>
    <row r="50" spans="1:1" ht="17.25" x14ac:dyDescent="0.25">
      <c r="A50" s="58" t="s">
        <v>1263</v>
      </c>
    </row>
    <row r="51" spans="1:1" ht="34.5" x14ac:dyDescent="0.3">
      <c r="A51" s="60" t="s">
        <v>1264</v>
      </c>
    </row>
    <row r="52" spans="1:1" ht="17.25" x14ac:dyDescent="0.25">
      <c r="A52" s="59" t="s">
        <v>1265</v>
      </c>
    </row>
    <row r="53" spans="1:1" ht="34.5" x14ac:dyDescent="0.3">
      <c r="A53" s="60" t="s">
        <v>1266</v>
      </c>
    </row>
    <row r="54" spans="1:1" ht="17.25" x14ac:dyDescent="0.25">
      <c r="A54" s="58" t="s">
        <v>1267</v>
      </c>
    </row>
    <row r="55" spans="1:1" ht="17.25" x14ac:dyDescent="0.3">
      <c r="A55" s="60" t="s">
        <v>1268</v>
      </c>
    </row>
    <row r="56" spans="1:1" ht="34.5" x14ac:dyDescent="0.25">
      <c r="A56" s="59" t="s">
        <v>1269</v>
      </c>
    </row>
    <row r="57" spans="1:1" ht="17.25" x14ac:dyDescent="0.25">
      <c r="A57" s="59" t="s">
        <v>1270</v>
      </c>
    </row>
    <row r="58" spans="1:1" ht="34.5" x14ac:dyDescent="0.25">
      <c r="A58" s="59" t="s">
        <v>1271</v>
      </c>
    </row>
    <row r="59" spans="1:1" ht="17.25" x14ac:dyDescent="0.25">
      <c r="A59" s="58" t="s">
        <v>1272</v>
      </c>
    </row>
    <row r="60" spans="1:1" ht="34.5" x14ac:dyDescent="0.25">
      <c r="A60" s="59" t="s">
        <v>1273</v>
      </c>
    </row>
    <row r="61" spans="1:1" ht="17.25" x14ac:dyDescent="0.25">
      <c r="A61" s="61"/>
    </row>
    <row r="62" spans="1:1" ht="18.75" x14ac:dyDescent="0.25">
      <c r="A62" s="55" t="s">
        <v>1274</v>
      </c>
    </row>
    <row r="63" spans="1:1" ht="17.25" x14ac:dyDescent="0.25">
      <c r="A63" s="58" t="s">
        <v>1275</v>
      </c>
    </row>
    <row r="64" spans="1:1" ht="34.5" x14ac:dyDescent="0.25">
      <c r="A64" s="59" t="s">
        <v>1276</v>
      </c>
    </row>
    <row r="65" spans="1:1" ht="17.25" x14ac:dyDescent="0.25">
      <c r="A65" s="59" t="s">
        <v>1277</v>
      </c>
    </row>
    <row r="66" spans="1:1" ht="34.5" x14ac:dyDescent="0.25">
      <c r="A66" s="57" t="s">
        <v>1278</v>
      </c>
    </row>
    <row r="67" spans="1:1" ht="34.5" x14ac:dyDescent="0.25">
      <c r="A67" s="57" t="s">
        <v>1279</v>
      </c>
    </row>
    <row r="68" spans="1:1" ht="34.5" x14ac:dyDescent="0.25">
      <c r="A68" s="57" t="s">
        <v>1280</v>
      </c>
    </row>
    <row r="69" spans="1:1" ht="17.25" x14ac:dyDescent="0.25">
      <c r="A69" s="62" t="s">
        <v>1281</v>
      </c>
    </row>
    <row r="70" spans="1:1" ht="51.75" x14ac:dyDescent="0.25">
      <c r="A70" s="57" t="s">
        <v>1282</v>
      </c>
    </row>
    <row r="71" spans="1:1" ht="17.25" x14ac:dyDescent="0.25">
      <c r="A71" s="57" t="s">
        <v>1283</v>
      </c>
    </row>
    <row r="72" spans="1:1" ht="17.25" x14ac:dyDescent="0.25">
      <c r="A72" s="62" t="s">
        <v>1284</v>
      </c>
    </row>
    <row r="73" spans="1:1" ht="17.25" x14ac:dyDescent="0.25">
      <c r="A73" s="57" t="s">
        <v>1285</v>
      </c>
    </row>
    <row r="74" spans="1:1" ht="17.25" x14ac:dyDescent="0.25">
      <c r="A74" s="62" t="s">
        <v>1286</v>
      </c>
    </row>
    <row r="75" spans="1:1" ht="34.5" x14ac:dyDescent="0.25">
      <c r="A75" s="57" t="s">
        <v>1287</v>
      </c>
    </row>
    <row r="76" spans="1:1" ht="17.25" x14ac:dyDescent="0.25">
      <c r="A76" s="57" t="s">
        <v>1288</v>
      </c>
    </row>
    <row r="77" spans="1:1" ht="51.75" x14ac:dyDescent="0.25">
      <c r="A77" s="57" t="s">
        <v>1289</v>
      </c>
    </row>
    <row r="78" spans="1:1" ht="17.25" x14ac:dyDescent="0.25">
      <c r="A78" s="62" t="s">
        <v>1290</v>
      </c>
    </row>
    <row r="79" spans="1:1" ht="17.25" x14ac:dyDescent="0.3">
      <c r="A79" s="56" t="s">
        <v>1291</v>
      </c>
    </row>
    <row r="80" spans="1:1" ht="17.25" x14ac:dyDescent="0.25">
      <c r="A80" s="62" t="s">
        <v>1292</v>
      </c>
    </row>
    <row r="81" spans="1:1" ht="34.5" x14ac:dyDescent="0.25">
      <c r="A81" s="57" t="s">
        <v>1293</v>
      </c>
    </row>
    <row r="82" spans="1:1" ht="34.5" x14ac:dyDescent="0.25">
      <c r="A82" s="57" t="s">
        <v>1294</v>
      </c>
    </row>
    <row r="83" spans="1:1" ht="34.5" x14ac:dyDescent="0.25">
      <c r="A83" s="57" t="s">
        <v>1295</v>
      </c>
    </row>
    <row r="84" spans="1:1" ht="34.5" x14ac:dyDescent="0.25">
      <c r="A84" s="57" t="s">
        <v>1296</v>
      </c>
    </row>
    <row r="85" spans="1:1" ht="34.5" x14ac:dyDescent="0.25">
      <c r="A85" s="57" t="s">
        <v>1297</v>
      </c>
    </row>
    <row r="86" spans="1:1" ht="17.25" x14ac:dyDescent="0.25">
      <c r="A86" s="62" t="s">
        <v>1298</v>
      </c>
    </row>
    <row r="87" spans="1:1" ht="17.25" x14ac:dyDescent="0.25">
      <c r="A87" s="57" t="s">
        <v>1299</v>
      </c>
    </row>
    <row r="88" spans="1:1" ht="34.5" x14ac:dyDescent="0.25">
      <c r="A88" s="57" t="s">
        <v>1300</v>
      </c>
    </row>
    <row r="89" spans="1:1" ht="17.25" x14ac:dyDescent="0.25">
      <c r="A89" s="62" t="s">
        <v>1301</v>
      </c>
    </row>
    <row r="90" spans="1:1" ht="34.5" x14ac:dyDescent="0.25">
      <c r="A90" s="57" t="s">
        <v>1302</v>
      </c>
    </row>
    <row r="91" spans="1:1" ht="17.25" x14ac:dyDescent="0.25">
      <c r="A91" s="62" t="s">
        <v>1303</v>
      </c>
    </row>
    <row r="92" spans="1:1" ht="17.25" x14ac:dyDescent="0.3">
      <c r="A92" s="56" t="s">
        <v>1304</v>
      </c>
    </row>
    <row r="93" spans="1:1" ht="17.25" x14ac:dyDescent="0.25">
      <c r="A93" s="57" t="s">
        <v>1305</v>
      </c>
    </row>
    <row r="94" spans="1:1" ht="17.25" x14ac:dyDescent="0.25">
      <c r="A94" s="57"/>
    </row>
    <row r="95" spans="1:1" ht="18.75" x14ac:dyDescent="0.25">
      <c r="A95" s="55" t="s">
        <v>1306</v>
      </c>
    </row>
    <row r="96" spans="1:1" ht="34.5" x14ac:dyDescent="0.3">
      <c r="A96" s="56" t="s">
        <v>1307</v>
      </c>
    </row>
    <row r="97" spans="1:1" ht="17.25" x14ac:dyDescent="0.3">
      <c r="A97" s="56" t="s">
        <v>1308</v>
      </c>
    </row>
    <row r="98" spans="1:1" ht="17.25" x14ac:dyDescent="0.25">
      <c r="A98" s="62" t="s">
        <v>1309</v>
      </c>
    </row>
    <row r="99" spans="1:1" ht="17.25" x14ac:dyDescent="0.25">
      <c r="A99" s="54" t="s">
        <v>1310</v>
      </c>
    </row>
    <row r="100" spans="1:1" ht="17.25" x14ac:dyDescent="0.25">
      <c r="A100" s="57" t="s">
        <v>1311</v>
      </c>
    </row>
    <row r="101" spans="1:1" ht="17.25" x14ac:dyDescent="0.25">
      <c r="A101" s="57" t="s">
        <v>1312</v>
      </c>
    </row>
    <row r="102" spans="1:1" ht="17.25" x14ac:dyDescent="0.25">
      <c r="A102" s="57" t="s">
        <v>1313</v>
      </c>
    </row>
    <row r="103" spans="1:1" ht="17.25" x14ac:dyDescent="0.25">
      <c r="A103" s="57" t="s">
        <v>1314</v>
      </c>
    </row>
    <row r="104" spans="1:1" ht="34.5" x14ac:dyDescent="0.25">
      <c r="A104" s="57" t="s">
        <v>1315</v>
      </c>
    </row>
    <row r="105" spans="1:1" ht="17.25" x14ac:dyDescent="0.25">
      <c r="A105" s="54" t="s">
        <v>1316</v>
      </c>
    </row>
    <row r="106" spans="1:1" ht="17.25" x14ac:dyDescent="0.25">
      <c r="A106" s="57" t="s">
        <v>1317</v>
      </c>
    </row>
    <row r="107" spans="1:1" ht="17.25" x14ac:dyDescent="0.25">
      <c r="A107" s="57" t="s">
        <v>1318</v>
      </c>
    </row>
    <row r="108" spans="1:1" ht="17.25" x14ac:dyDescent="0.25">
      <c r="A108" s="57" t="s">
        <v>1319</v>
      </c>
    </row>
    <row r="109" spans="1:1" ht="17.25" x14ac:dyDescent="0.25">
      <c r="A109" s="57" t="s">
        <v>1320</v>
      </c>
    </row>
    <row r="110" spans="1:1" ht="17.25" x14ac:dyDescent="0.25">
      <c r="A110" s="57" t="s">
        <v>1321</v>
      </c>
    </row>
    <row r="111" spans="1:1" ht="17.25" x14ac:dyDescent="0.25">
      <c r="A111" s="57" t="s">
        <v>1322</v>
      </c>
    </row>
    <row r="112" spans="1:1" ht="17.25" x14ac:dyDescent="0.25">
      <c r="A112" s="62" t="s">
        <v>1323</v>
      </c>
    </row>
    <row r="113" spans="1:1" ht="17.25" x14ac:dyDescent="0.25">
      <c r="A113" s="57" t="s">
        <v>1324</v>
      </c>
    </row>
    <row r="114" spans="1:1" ht="17.25" x14ac:dyDescent="0.25">
      <c r="A114" s="54" t="s">
        <v>1325</v>
      </c>
    </row>
    <row r="115" spans="1:1" ht="17.25" x14ac:dyDescent="0.25">
      <c r="A115" s="57" t="s">
        <v>1326</v>
      </c>
    </row>
    <row r="116" spans="1:1" ht="17.25" x14ac:dyDescent="0.25">
      <c r="A116" s="57" t="s">
        <v>1327</v>
      </c>
    </row>
    <row r="117" spans="1:1" ht="17.25" x14ac:dyDescent="0.25">
      <c r="A117" s="54" t="s">
        <v>1328</v>
      </c>
    </row>
    <row r="118" spans="1:1" ht="17.25" x14ac:dyDescent="0.25">
      <c r="A118" s="57" t="s">
        <v>1329</v>
      </c>
    </row>
    <row r="119" spans="1:1" ht="17.25" x14ac:dyDescent="0.25">
      <c r="A119" s="57" t="s">
        <v>1330</v>
      </c>
    </row>
    <row r="120" spans="1:1" ht="17.25" x14ac:dyDescent="0.25">
      <c r="A120" s="57" t="s">
        <v>1331</v>
      </c>
    </row>
    <row r="121" spans="1:1" ht="17.25" x14ac:dyDescent="0.25">
      <c r="A121" s="62" t="s">
        <v>1332</v>
      </c>
    </row>
    <row r="122" spans="1:1" ht="17.25" x14ac:dyDescent="0.25">
      <c r="A122" s="54" t="s">
        <v>1333</v>
      </c>
    </row>
    <row r="123" spans="1:1" ht="17.25" x14ac:dyDescent="0.25">
      <c r="A123" s="54" t="s">
        <v>1334</v>
      </c>
    </row>
    <row r="124" spans="1:1" ht="17.25" x14ac:dyDescent="0.25">
      <c r="A124" s="57" t="s">
        <v>1335</v>
      </c>
    </row>
    <row r="125" spans="1:1" ht="17.25" x14ac:dyDescent="0.25">
      <c r="A125" s="57" t="s">
        <v>1336</v>
      </c>
    </row>
    <row r="126" spans="1:1" ht="17.25" x14ac:dyDescent="0.25">
      <c r="A126" s="57" t="s">
        <v>1337</v>
      </c>
    </row>
    <row r="127" spans="1:1" ht="17.25" x14ac:dyDescent="0.25">
      <c r="A127" s="57" t="s">
        <v>1338</v>
      </c>
    </row>
    <row r="128" spans="1:1" ht="17.25" x14ac:dyDescent="0.25">
      <c r="A128" s="57" t="s">
        <v>1339</v>
      </c>
    </row>
    <row r="129" spans="1:1" ht="17.25" x14ac:dyDescent="0.25">
      <c r="A129" s="62" t="s">
        <v>1340</v>
      </c>
    </row>
    <row r="130" spans="1:1" ht="34.5" x14ac:dyDescent="0.25">
      <c r="A130" s="57" t="s">
        <v>1341</v>
      </c>
    </row>
    <row r="131" spans="1:1" ht="69" x14ac:dyDescent="0.25">
      <c r="A131" s="57" t="s">
        <v>1342</v>
      </c>
    </row>
    <row r="132" spans="1:1" ht="34.5" x14ac:dyDescent="0.25">
      <c r="A132" s="57" t="s">
        <v>1343</v>
      </c>
    </row>
    <row r="133" spans="1:1" ht="17.25" x14ac:dyDescent="0.25">
      <c r="A133" s="62" t="s">
        <v>1344</v>
      </c>
    </row>
    <row r="134" spans="1:1" ht="34.5" x14ac:dyDescent="0.25">
      <c r="A134" s="54" t="s">
        <v>1345</v>
      </c>
    </row>
    <row r="135" spans="1:1" ht="17.25" x14ac:dyDescent="0.25">
      <c r="A135" s="54"/>
    </row>
    <row r="136" spans="1:1" ht="18.75" x14ac:dyDescent="0.25">
      <c r="A136" s="55" t="s">
        <v>1346</v>
      </c>
    </row>
    <row r="137" spans="1:1" ht="17.25" x14ac:dyDescent="0.25">
      <c r="A137" s="57" t="s">
        <v>1347</v>
      </c>
    </row>
    <row r="138" spans="1:1" ht="34.5" x14ac:dyDescent="0.25">
      <c r="A138" s="59" t="s">
        <v>1348</v>
      </c>
    </row>
    <row r="139" spans="1:1" ht="34.5" x14ac:dyDescent="0.25">
      <c r="A139" s="59" t="s">
        <v>1349</v>
      </c>
    </row>
    <row r="140" spans="1:1" ht="17.25" x14ac:dyDescent="0.25">
      <c r="A140" s="58" t="s">
        <v>1350</v>
      </c>
    </row>
    <row r="141" spans="1:1" ht="17.25" x14ac:dyDescent="0.25">
      <c r="A141" s="63" t="s">
        <v>1351</v>
      </c>
    </row>
    <row r="142" spans="1:1" ht="34.5" x14ac:dyDescent="0.3">
      <c r="A142" s="60" t="s">
        <v>1352</v>
      </c>
    </row>
    <row r="143" spans="1:1" ht="17.25" x14ac:dyDescent="0.25">
      <c r="A143" s="59" t="s">
        <v>1353</v>
      </c>
    </row>
    <row r="144" spans="1:1" ht="17.25" x14ac:dyDescent="0.25">
      <c r="A144" s="59" t="s">
        <v>1354</v>
      </c>
    </row>
    <row r="145" spans="1:1" ht="17.25" x14ac:dyDescent="0.25">
      <c r="A145" s="63" t="s">
        <v>1355</v>
      </c>
    </row>
    <row r="146" spans="1:1" ht="17.25" x14ac:dyDescent="0.25">
      <c r="A146" s="58" t="s">
        <v>1356</v>
      </c>
    </row>
    <row r="147" spans="1:1" ht="17.25" x14ac:dyDescent="0.25">
      <c r="A147" s="63" t="s">
        <v>1357</v>
      </c>
    </row>
    <row r="148" spans="1:1" ht="17.25" x14ac:dyDescent="0.25">
      <c r="A148" s="59" t="s">
        <v>1358</v>
      </c>
    </row>
    <row r="149" spans="1:1" ht="17.25" x14ac:dyDescent="0.25">
      <c r="A149" s="59" t="s">
        <v>1359</v>
      </c>
    </row>
    <row r="150" spans="1:1" ht="17.25" x14ac:dyDescent="0.25">
      <c r="A150" s="59" t="s">
        <v>1360</v>
      </c>
    </row>
    <row r="151" spans="1:1" ht="34.5" x14ac:dyDescent="0.25">
      <c r="A151" s="63" t="s">
        <v>1361</v>
      </c>
    </row>
    <row r="152" spans="1:1" ht="17.25" x14ac:dyDescent="0.25">
      <c r="A152" s="58" t="s">
        <v>1362</v>
      </c>
    </row>
    <row r="153" spans="1:1" ht="17.25" x14ac:dyDescent="0.25">
      <c r="A153" s="59" t="s">
        <v>1363</v>
      </c>
    </row>
    <row r="154" spans="1:1" ht="17.25" x14ac:dyDescent="0.25">
      <c r="A154" s="59" t="s">
        <v>1364</v>
      </c>
    </row>
    <row r="155" spans="1:1" ht="17.25" x14ac:dyDescent="0.25">
      <c r="A155" s="59" t="s">
        <v>1365</v>
      </c>
    </row>
    <row r="156" spans="1:1" ht="17.25" x14ac:dyDescent="0.25">
      <c r="A156" s="59" t="s">
        <v>1366</v>
      </c>
    </row>
    <row r="157" spans="1:1" ht="34.5" x14ac:dyDescent="0.25">
      <c r="A157" s="59" t="s">
        <v>1367</v>
      </c>
    </row>
    <row r="158" spans="1:1" ht="34.5" x14ac:dyDescent="0.25">
      <c r="A158" s="59" t="s">
        <v>1368</v>
      </c>
    </row>
    <row r="159" spans="1:1" ht="17.25" x14ac:dyDescent="0.25">
      <c r="A159" s="58" t="s">
        <v>1369</v>
      </c>
    </row>
    <row r="160" spans="1:1" ht="34.5" x14ac:dyDescent="0.25">
      <c r="A160" s="59" t="s">
        <v>1370</v>
      </c>
    </row>
    <row r="161" spans="1:1" ht="34.5" x14ac:dyDescent="0.25">
      <c r="A161" s="59" t="s">
        <v>1371</v>
      </c>
    </row>
    <row r="162" spans="1:1" ht="17.25" x14ac:dyDescent="0.25">
      <c r="A162" s="59" t="s">
        <v>1372</v>
      </c>
    </row>
    <row r="163" spans="1:1" ht="17.25" x14ac:dyDescent="0.25">
      <c r="A163" s="58" t="s">
        <v>1373</v>
      </c>
    </row>
    <row r="164" spans="1:1" ht="34.5" x14ac:dyDescent="0.3">
      <c r="A164" s="60" t="s">
        <v>1374</v>
      </c>
    </row>
    <row r="165" spans="1:1" ht="34.5" x14ac:dyDescent="0.25">
      <c r="A165" s="59" t="s">
        <v>1375</v>
      </c>
    </row>
    <row r="166" spans="1:1" ht="17.25" x14ac:dyDescent="0.25">
      <c r="A166" s="58" t="s">
        <v>1376</v>
      </c>
    </row>
    <row r="167" spans="1:1" ht="17.25" x14ac:dyDescent="0.25">
      <c r="A167" s="59" t="s">
        <v>1377</v>
      </c>
    </row>
    <row r="168" spans="1:1" ht="17.25" x14ac:dyDescent="0.25">
      <c r="A168" s="58" t="s">
        <v>1378</v>
      </c>
    </row>
    <row r="169" spans="1:1" ht="17.25" x14ac:dyDescent="0.3">
      <c r="A169" s="60" t="s">
        <v>1379</v>
      </c>
    </row>
    <row r="170" spans="1:1" ht="17.25" x14ac:dyDescent="0.3">
      <c r="A170" s="60"/>
    </row>
    <row r="171" spans="1:1" ht="17.25" x14ac:dyDescent="0.3">
      <c r="A171" s="60"/>
    </row>
    <row r="172" spans="1:1" ht="17.25" x14ac:dyDescent="0.3">
      <c r="A172" s="60"/>
    </row>
    <row r="173" spans="1:1" ht="17.25" x14ac:dyDescent="0.3">
      <c r="A173" s="60"/>
    </row>
    <row r="174" spans="1:1" ht="17.25" x14ac:dyDescent="0.3">
      <c r="A174" s="60"/>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&amp;R&amp;1#&amp;"Calibri"&amp;10&amp;K0000FFClassification : Internal</oddFooter>
  </headerFooter>
  <rowBreaks count="4" manualBreakCount="4">
    <brk id="14" man="1"/>
    <brk id="49" man="1"/>
    <brk id="90"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68"/>
  <sheetViews>
    <sheetView zoomScaleNormal="100" workbookViewId="0"/>
  </sheetViews>
  <sheetFormatPr defaultRowHeight="12.75" x14ac:dyDescent="0.2"/>
  <cols>
    <col min="1" max="1" width="0.42578125" customWidth="1"/>
    <col min="2" max="2" width="6.5703125" customWidth="1"/>
    <col min="3" max="3" width="10" customWidth="1"/>
    <col min="4" max="4" width="8" customWidth="1"/>
    <col min="5" max="5" width="6.140625" customWidth="1"/>
    <col min="6" max="6" width="7.7109375" customWidth="1"/>
    <col min="7" max="7" width="6.28515625" customWidth="1"/>
    <col min="8" max="8" width="5.28515625" customWidth="1"/>
    <col min="9" max="9" width="1.85546875" customWidth="1"/>
    <col min="10" max="10" width="1.42578125" customWidth="1"/>
    <col min="11" max="11" width="0.42578125" customWidth="1"/>
    <col min="12" max="12" width="1.85546875" customWidth="1"/>
    <col min="13" max="13" width="0.7109375" customWidth="1"/>
    <col min="14" max="14" width="1.28515625" customWidth="1"/>
    <col min="15" max="15" width="1" customWidth="1"/>
    <col min="16" max="16" width="0.42578125" customWidth="1"/>
    <col min="17" max="17" width="0.28515625" customWidth="1"/>
    <col min="18" max="18" width="0.7109375" customWidth="1"/>
    <col min="19" max="19" width="0.5703125" customWidth="1"/>
    <col min="20" max="20" width="0.7109375" customWidth="1"/>
    <col min="21" max="21" width="0.28515625" customWidth="1"/>
    <col min="22" max="22" width="0.42578125" customWidth="1"/>
    <col min="23" max="23" width="2" customWidth="1"/>
    <col min="24" max="24" width="2.28515625" customWidth="1"/>
    <col min="25" max="25" width="5.28515625" customWidth="1"/>
    <col min="26" max="27" width="0.28515625" customWidth="1"/>
    <col min="28" max="28" width="4.140625" customWidth="1"/>
    <col min="29" max="30" width="0.28515625" customWidth="1"/>
    <col min="31" max="31" width="4.42578125" customWidth="1"/>
    <col min="32" max="32" width="14.7109375" customWidth="1"/>
    <col min="33" max="33" width="4.7109375" customWidth="1"/>
  </cols>
  <sheetData>
    <row r="1" spans="2:30" s="1" customFormat="1" ht="9" customHeight="1" x14ac:dyDescent="0.15">
      <c r="B1" s="205"/>
      <c r="C1" s="205"/>
    </row>
    <row r="2" spans="2:30" s="1" customFormat="1" ht="22.9" customHeight="1" x14ac:dyDescent="0.15">
      <c r="B2" s="205"/>
      <c r="C2" s="205"/>
      <c r="F2" s="210" t="s">
        <v>0</v>
      </c>
      <c r="G2" s="210"/>
      <c r="H2" s="210"/>
      <c r="I2" s="210"/>
      <c r="J2" s="210"/>
      <c r="K2" s="210"/>
      <c r="L2" s="210"/>
      <c r="M2" s="210"/>
      <c r="N2" s="210"/>
      <c r="O2" s="210"/>
      <c r="P2" s="210"/>
      <c r="Q2" s="210"/>
      <c r="R2" s="210"/>
      <c r="S2" s="210"/>
      <c r="T2" s="210"/>
      <c r="U2" s="210"/>
      <c r="V2" s="210"/>
      <c r="W2" s="210"/>
      <c r="X2" s="210"/>
      <c r="Y2" s="210"/>
      <c r="Z2" s="210"/>
      <c r="AA2" s="210"/>
      <c r="AB2" s="210"/>
      <c r="AC2" s="210"/>
      <c r="AD2" s="210"/>
    </row>
    <row r="3" spans="2:30" s="1" customFormat="1" ht="5.85" customHeight="1" x14ac:dyDescent="0.15">
      <c r="B3" s="205"/>
      <c r="C3" s="205"/>
    </row>
    <row r="4" spans="2:30" s="1" customFormat="1" ht="34.15" customHeight="1" x14ac:dyDescent="0.15">
      <c r="B4" s="206" t="s">
        <v>1051</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0" s="1" customFormat="1" ht="6.95" customHeight="1" x14ac:dyDescent="0.15"/>
    <row r="6" spans="2:30" s="1" customFormat="1" ht="21.95" customHeight="1" x14ac:dyDescent="0.15">
      <c r="B6" s="211" t="s">
        <v>1052</v>
      </c>
      <c r="E6" s="208">
        <v>44530</v>
      </c>
      <c r="F6" s="208"/>
    </row>
    <row r="7" spans="2:30" s="1" customFormat="1" ht="2.1" customHeight="1" x14ac:dyDescent="0.15">
      <c r="B7" s="211"/>
    </row>
    <row r="8" spans="2:30" s="1" customFormat="1" ht="4.3499999999999996" customHeight="1" x14ac:dyDescent="0.15"/>
    <row r="9" spans="2:30" s="1" customFormat="1" ht="19.149999999999999" customHeight="1" x14ac:dyDescent="0.15">
      <c r="B9" s="217" t="s">
        <v>1053</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row>
    <row r="10" spans="2:30" s="1" customFormat="1" ht="11.1" customHeight="1" x14ac:dyDescent="0.15"/>
    <row r="11" spans="2:30" s="1" customFormat="1" ht="18.2" customHeight="1" x14ac:dyDescent="0.15">
      <c r="C11" s="220" t="s">
        <v>1054</v>
      </c>
      <c r="D11" s="220"/>
      <c r="E11" s="220"/>
      <c r="F11" s="220"/>
      <c r="G11" s="220"/>
      <c r="H11" s="220"/>
      <c r="I11" s="220"/>
      <c r="J11" s="220"/>
      <c r="K11" s="220"/>
      <c r="L11" s="220"/>
      <c r="M11" s="220"/>
      <c r="N11" s="220"/>
      <c r="O11" s="220"/>
      <c r="P11" s="220"/>
      <c r="Q11" s="220"/>
      <c r="R11" s="220"/>
      <c r="S11" s="220"/>
      <c r="T11" s="220"/>
    </row>
    <row r="12" spans="2:30" s="1" customFormat="1" ht="9.6" customHeight="1" x14ac:dyDescent="0.15"/>
    <row r="13" spans="2:30" s="1" customFormat="1" ht="27.2" customHeight="1" x14ac:dyDescent="0.15">
      <c r="C13" s="243" t="s">
        <v>1020</v>
      </c>
      <c r="D13" s="243"/>
      <c r="E13" s="243"/>
      <c r="F13" s="243"/>
      <c r="G13" s="243"/>
      <c r="H13" s="243"/>
      <c r="I13" s="243"/>
      <c r="J13" s="243"/>
      <c r="K13" s="243"/>
      <c r="L13" s="243"/>
      <c r="M13" s="243"/>
      <c r="N13" s="243"/>
      <c r="O13" s="243"/>
      <c r="P13" s="243"/>
      <c r="Q13" s="243"/>
      <c r="R13" s="243"/>
      <c r="S13" s="238">
        <v>15270407425.919701</v>
      </c>
      <c r="T13" s="238"/>
      <c r="U13" s="238"/>
      <c r="V13" s="238"/>
      <c r="W13" s="238"/>
      <c r="X13" s="238"/>
      <c r="Y13" s="238"/>
      <c r="Z13" s="238"/>
      <c r="AA13" s="238"/>
      <c r="AB13" s="238"/>
      <c r="AC13" s="238"/>
    </row>
    <row r="14" spans="2:30" s="1" customFormat="1" ht="14.85" customHeight="1" x14ac:dyDescent="0.15">
      <c r="C14" s="244" t="s">
        <v>1021</v>
      </c>
      <c r="D14" s="244"/>
      <c r="E14" s="244"/>
      <c r="F14" s="244"/>
      <c r="G14" s="244"/>
      <c r="H14" s="244"/>
      <c r="I14" s="244"/>
      <c r="J14" s="244"/>
      <c r="K14" s="244"/>
      <c r="L14" s="244"/>
      <c r="M14" s="244"/>
      <c r="N14" s="244"/>
      <c r="O14" s="244"/>
      <c r="P14" s="244"/>
      <c r="Q14" s="244"/>
      <c r="R14" s="244"/>
      <c r="S14" s="239">
        <v>15270407425.919701</v>
      </c>
      <c r="T14" s="239"/>
      <c r="U14" s="239"/>
      <c r="V14" s="239"/>
      <c r="W14" s="239"/>
      <c r="X14" s="239"/>
      <c r="Y14" s="239"/>
      <c r="Z14" s="239"/>
      <c r="AA14" s="239"/>
      <c r="AB14" s="239"/>
      <c r="AC14" s="239"/>
    </row>
    <row r="15" spans="2:30" s="1" customFormat="1" ht="14.85" customHeight="1" x14ac:dyDescent="0.15">
      <c r="C15" s="209" t="s">
        <v>1022</v>
      </c>
      <c r="D15" s="209"/>
      <c r="E15" s="209"/>
      <c r="F15" s="209"/>
      <c r="G15" s="209"/>
      <c r="H15" s="209"/>
      <c r="I15" s="209"/>
      <c r="J15" s="209"/>
      <c r="K15" s="209"/>
      <c r="L15" s="209"/>
      <c r="M15" s="209"/>
      <c r="N15" s="209"/>
      <c r="O15" s="209"/>
      <c r="P15" s="209"/>
      <c r="Q15" s="209"/>
      <c r="R15" s="209"/>
      <c r="S15" s="240">
        <v>2050493011.0999801</v>
      </c>
      <c r="T15" s="240"/>
      <c r="U15" s="240"/>
      <c r="V15" s="240"/>
      <c r="W15" s="240"/>
      <c r="X15" s="240"/>
      <c r="Y15" s="240"/>
      <c r="Z15" s="240"/>
      <c r="AA15" s="240"/>
      <c r="AB15" s="240"/>
      <c r="AC15" s="240"/>
    </row>
    <row r="16" spans="2:30" s="1" customFormat="1" ht="14.85" customHeight="1" x14ac:dyDescent="0.15">
      <c r="C16" s="209" t="s">
        <v>456</v>
      </c>
      <c r="D16" s="209"/>
      <c r="E16" s="209"/>
      <c r="F16" s="209"/>
      <c r="G16" s="209"/>
      <c r="H16" s="209"/>
      <c r="I16" s="209"/>
      <c r="J16" s="209"/>
      <c r="K16" s="209"/>
      <c r="L16" s="209"/>
      <c r="M16" s="209"/>
      <c r="N16" s="209"/>
      <c r="O16" s="209"/>
      <c r="P16" s="209"/>
      <c r="Q16" s="209"/>
      <c r="R16" s="209"/>
      <c r="S16" s="241">
        <v>108193</v>
      </c>
      <c r="T16" s="241"/>
      <c r="U16" s="241"/>
      <c r="V16" s="241"/>
      <c r="W16" s="241"/>
      <c r="X16" s="241"/>
      <c r="Y16" s="241"/>
      <c r="Z16" s="241"/>
      <c r="AA16" s="241"/>
      <c r="AB16" s="241"/>
      <c r="AC16" s="241"/>
    </row>
    <row r="17" spans="3:29" s="1" customFormat="1" ht="14.85" customHeight="1" x14ac:dyDescent="0.15">
      <c r="C17" s="209" t="s">
        <v>1023</v>
      </c>
      <c r="D17" s="209"/>
      <c r="E17" s="209"/>
      <c r="F17" s="209"/>
      <c r="G17" s="209"/>
      <c r="H17" s="209"/>
      <c r="I17" s="209"/>
      <c r="J17" s="209"/>
      <c r="K17" s="209"/>
      <c r="L17" s="209"/>
      <c r="M17" s="209"/>
      <c r="N17" s="209"/>
      <c r="O17" s="209"/>
      <c r="P17" s="209"/>
      <c r="Q17" s="209"/>
      <c r="R17" s="209"/>
      <c r="S17" s="241">
        <v>227205</v>
      </c>
      <c r="T17" s="241"/>
      <c r="U17" s="241"/>
      <c r="V17" s="241"/>
      <c r="W17" s="241"/>
      <c r="X17" s="241"/>
      <c r="Y17" s="241"/>
      <c r="Z17" s="241"/>
      <c r="AA17" s="241"/>
      <c r="AB17" s="241"/>
      <c r="AC17" s="241"/>
    </row>
    <row r="18" spans="3:29" s="1" customFormat="1" ht="2.65" customHeight="1" x14ac:dyDescent="0.15"/>
    <row r="19" spans="3:29" s="1" customFormat="1" ht="14.85" customHeight="1" x14ac:dyDescent="0.15">
      <c r="C19" s="200" t="s">
        <v>1024</v>
      </c>
      <c r="D19" s="200"/>
      <c r="E19" s="200"/>
      <c r="F19" s="200"/>
      <c r="G19" s="200"/>
      <c r="H19" s="200"/>
      <c r="I19" s="200"/>
      <c r="J19" s="200"/>
      <c r="K19" s="200"/>
      <c r="L19" s="200"/>
      <c r="M19" s="200"/>
      <c r="N19" s="200"/>
      <c r="O19" s="200"/>
      <c r="P19" s="200"/>
      <c r="Q19" s="200"/>
      <c r="R19" s="216">
        <v>141140.43816069301</v>
      </c>
      <c r="S19" s="216"/>
      <c r="T19" s="216"/>
      <c r="U19" s="216"/>
      <c r="V19" s="216"/>
      <c r="W19" s="216"/>
      <c r="X19" s="216"/>
      <c r="Y19" s="216"/>
      <c r="Z19" s="216"/>
      <c r="AA19" s="216"/>
      <c r="AB19" s="216"/>
      <c r="AC19" s="216"/>
    </row>
    <row r="20" spans="3:29" s="1" customFormat="1" ht="2.65" customHeight="1" x14ac:dyDescent="0.15"/>
    <row r="21" spans="3:29" s="1" customFormat="1" ht="14.85" customHeight="1" x14ac:dyDescent="0.15">
      <c r="C21" s="200" t="s">
        <v>1025</v>
      </c>
      <c r="D21" s="200"/>
      <c r="E21" s="200"/>
      <c r="F21" s="200"/>
      <c r="G21" s="200"/>
      <c r="H21" s="200"/>
      <c r="I21" s="200"/>
      <c r="J21" s="200"/>
      <c r="K21" s="200"/>
      <c r="L21" s="200"/>
      <c r="M21" s="200"/>
      <c r="N21" s="200"/>
      <c r="O21" s="200"/>
      <c r="P21" s="200"/>
      <c r="Q21" s="200"/>
      <c r="R21" s="216">
        <v>67209.821200765102</v>
      </c>
      <c r="S21" s="216"/>
      <c r="T21" s="216"/>
      <c r="U21" s="216"/>
      <c r="V21" s="216"/>
      <c r="W21" s="216"/>
      <c r="X21" s="216"/>
      <c r="Y21" s="216"/>
      <c r="Z21" s="216"/>
      <c r="AA21" s="216"/>
      <c r="AB21" s="216"/>
      <c r="AC21" s="216"/>
    </row>
    <row r="22" spans="3:29" s="1" customFormat="1" ht="2.65" customHeight="1" x14ac:dyDescent="0.15"/>
    <row r="23" spans="3:29" s="1" customFormat="1" ht="14.85" customHeight="1" x14ac:dyDescent="0.15">
      <c r="C23" s="200" t="s">
        <v>1026</v>
      </c>
      <c r="D23" s="200"/>
      <c r="E23" s="200"/>
      <c r="F23" s="200"/>
      <c r="G23" s="200"/>
      <c r="H23" s="200"/>
      <c r="I23" s="200"/>
      <c r="J23" s="223">
        <v>0.52351880080665902</v>
      </c>
      <c r="K23" s="223"/>
      <c r="L23" s="223"/>
      <c r="M23" s="223"/>
      <c r="N23" s="223"/>
      <c r="O23" s="223"/>
      <c r="P23" s="223"/>
      <c r="Q23" s="223"/>
      <c r="R23" s="223"/>
      <c r="S23" s="223"/>
      <c r="T23" s="223"/>
      <c r="U23" s="223"/>
      <c r="V23" s="223"/>
      <c r="W23" s="223"/>
      <c r="X23" s="223"/>
      <c r="Y23" s="223"/>
      <c r="Z23" s="223"/>
      <c r="AA23" s="223"/>
      <c r="AB23" s="223"/>
      <c r="AC23" s="223"/>
    </row>
    <row r="24" spans="3:29" s="1" customFormat="1" ht="2.65" customHeight="1" x14ac:dyDescent="0.15"/>
    <row r="25" spans="3:29" s="1" customFormat="1" ht="14.85" customHeight="1" x14ac:dyDescent="0.15">
      <c r="C25" s="200" t="s">
        <v>1027</v>
      </c>
      <c r="D25" s="200"/>
      <c r="E25" s="200"/>
      <c r="F25" s="200"/>
      <c r="G25" s="200"/>
      <c r="H25" s="236">
        <v>3.7330597950318198</v>
      </c>
      <c r="I25" s="236"/>
      <c r="J25" s="236"/>
      <c r="K25" s="236"/>
      <c r="L25" s="236"/>
      <c r="M25" s="236"/>
      <c r="N25" s="236"/>
      <c r="O25" s="236"/>
      <c r="P25" s="236"/>
      <c r="Q25" s="236"/>
      <c r="R25" s="236"/>
      <c r="S25" s="236"/>
      <c r="T25" s="236"/>
      <c r="U25" s="236"/>
      <c r="V25" s="236"/>
      <c r="W25" s="236"/>
      <c r="X25" s="236"/>
      <c r="Y25" s="236"/>
      <c r="Z25" s="236"/>
      <c r="AA25" s="236"/>
      <c r="AB25" s="236"/>
      <c r="AC25" s="236"/>
    </row>
    <row r="26" spans="3:29" s="1" customFormat="1" ht="2.65" customHeight="1" x14ac:dyDescent="0.15"/>
    <row r="27" spans="3:29" s="1" customFormat="1" ht="14.85" customHeight="1" x14ac:dyDescent="0.15">
      <c r="C27" s="200" t="s">
        <v>1028</v>
      </c>
      <c r="D27" s="200"/>
      <c r="E27" s="200"/>
      <c r="F27" s="200"/>
      <c r="G27" s="200"/>
      <c r="H27" s="200"/>
      <c r="I27" s="200"/>
      <c r="J27" s="200"/>
      <c r="K27" s="200"/>
      <c r="L27" s="200"/>
      <c r="M27" s="242">
        <v>14.8743954779597</v>
      </c>
      <c r="N27" s="242"/>
      <c r="O27" s="242"/>
      <c r="P27" s="242"/>
      <c r="Q27" s="242"/>
      <c r="R27" s="242"/>
      <c r="S27" s="242"/>
      <c r="T27" s="242"/>
      <c r="U27" s="242"/>
      <c r="V27" s="242"/>
      <c r="W27" s="242"/>
      <c r="X27" s="242"/>
      <c r="Y27" s="242"/>
      <c r="Z27" s="242"/>
      <c r="AA27" s="242"/>
      <c r="AB27" s="242"/>
      <c r="AC27" s="242"/>
    </row>
    <row r="28" spans="3:29" s="1" customFormat="1" ht="2.65" customHeight="1" x14ac:dyDescent="0.15"/>
    <row r="29" spans="3:29" s="1" customFormat="1" ht="14.85" customHeight="1" x14ac:dyDescent="0.15">
      <c r="C29" s="200" t="s">
        <v>1029</v>
      </c>
      <c r="D29" s="200"/>
      <c r="E29" s="200"/>
      <c r="F29" s="200"/>
      <c r="G29" s="200"/>
      <c r="H29" s="200"/>
      <c r="I29" s="200"/>
      <c r="J29" s="242">
        <v>18.607442823184801</v>
      </c>
      <c r="K29" s="242"/>
      <c r="L29" s="242"/>
      <c r="M29" s="242"/>
      <c r="N29" s="242"/>
      <c r="O29" s="242"/>
      <c r="P29" s="242"/>
      <c r="Q29" s="242"/>
      <c r="R29" s="242"/>
      <c r="S29" s="242"/>
      <c r="T29" s="242"/>
      <c r="U29" s="242"/>
      <c r="V29" s="242"/>
      <c r="W29" s="242"/>
      <c r="X29" s="242"/>
      <c r="Y29" s="242"/>
      <c r="Z29" s="242"/>
      <c r="AA29" s="242"/>
      <c r="AB29" s="242"/>
    </row>
    <row r="30" spans="3:29" s="1" customFormat="1" ht="2.65" customHeight="1" x14ac:dyDescent="0.15"/>
    <row r="31" spans="3:29" s="1" customFormat="1" ht="13.35" customHeight="1" x14ac:dyDescent="0.15">
      <c r="C31" s="200" t="s">
        <v>1030</v>
      </c>
      <c r="D31" s="200"/>
      <c r="E31" s="200"/>
      <c r="F31" s="200"/>
      <c r="G31" s="200"/>
      <c r="H31" s="200"/>
      <c r="I31" s="200"/>
      <c r="J31" s="200"/>
      <c r="K31" s="200"/>
      <c r="L31" s="200"/>
      <c r="M31" s="200"/>
      <c r="N31" s="200"/>
      <c r="O31" s="200"/>
      <c r="P31" s="200"/>
      <c r="Q31" s="223">
        <v>0.82874418392458404</v>
      </c>
      <c r="R31" s="223"/>
      <c r="S31" s="223"/>
      <c r="T31" s="223"/>
      <c r="U31" s="223"/>
      <c r="V31" s="223"/>
      <c r="W31" s="223"/>
      <c r="X31" s="223"/>
      <c r="Y31" s="223"/>
      <c r="Z31" s="223"/>
      <c r="AA31" s="223"/>
      <c r="AB31" s="223"/>
      <c r="AC31" s="223"/>
    </row>
    <row r="32" spans="3:29" s="1" customFormat="1" ht="4.3499999999999996" customHeight="1" x14ac:dyDescent="0.15">
      <c r="C32" s="245"/>
      <c r="D32" s="245"/>
      <c r="E32" s="245"/>
      <c r="F32" s="245"/>
      <c r="G32" s="245"/>
      <c r="H32" s="245"/>
      <c r="I32" s="245"/>
      <c r="J32" s="245"/>
      <c r="K32" s="245"/>
      <c r="L32" s="245"/>
      <c r="M32" s="245"/>
      <c r="N32" s="245"/>
      <c r="O32" s="245"/>
      <c r="P32" s="245"/>
      <c r="Q32" s="222"/>
      <c r="R32" s="222"/>
      <c r="S32" s="222"/>
      <c r="T32" s="222"/>
      <c r="U32" s="222"/>
      <c r="V32" s="222"/>
      <c r="W32" s="222"/>
      <c r="X32" s="222"/>
      <c r="Y32" s="222"/>
      <c r="Z32" s="222"/>
      <c r="AA32" s="222"/>
      <c r="AB32" s="222"/>
      <c r="AC32" s="222"/>
    </row>
    <row r="33" spans="2:29" s="1" customFormat="1" ht="13.35" customHeight="1" x14ac:dyDescent="0.15">
      <c r="C33" s="200" t="s">
        <v>1031</v>
      </c>
      <c r="D33" s="200"/>
      <c r="E33" s="200"/>
      <c r="F33" s="200"/>
      <c r="G33" s="200"/>
      <c r="H33" s="200"/>
      <c r="I33" s="200"/>
      <c r="J33" s="200"/>
      <c r="K33" s="200"/>
      <c r="L33" s="200"/>
      <c r="M33" s="200"/>
      <c r="N33" s="200"/>
      <c r="O33" s="200"/>
      <c r="P33" s="200"/>
      <c r="Q33" s="223">
        <v>0.17125581607541601</v>
      </c>
      <c r="R33" s="223"/>
      <c r="S33" s="223"/>
      <c r="T33" s="223"/>
      <c r="U33" s="223"/>
      <c r="V33" s="223"/>
      <c r="W33" s="223"/>
      <c r="X33" s="223"/>
      <c r="Y33" s="223"/>
      <c r="Z33" s="223"/>
      <c r="AA33" s="223"/>
      <c r="AB33" s="223"/>
      <c r="AC33" s="223"/>
    </row>
    <row r="34" spans="2:29" s="1" customFormat="1" ht="4.3499999999999996" customHeight="1" x14ac:dyDescent="0.15">
      <c r="C34" s="245"/>
      <c r="D34" s="245"/>
      <c r="E34" s="245"/>
      <c r="F34" s="245"/>
      <c r="G34" s="245"/>
      <c r="H34" s="245"/>
      <c r="I34" s="245"/>
      <c r="J34" s="245"/>
      <c r="K34" s="245"/>
      <c r="L34" s="245"/>
      <c r="M34" s="245"/>
      <c r="N34" s="245"/>
      <c r="O34" s="245"/>
      <c r="P34" s="245"/>
      <c r="Q34" s="222"/>
      <c r="R34" s="222"/>
      <c r="S34" s="222"/>
      <c r="T34" s="222"/>
      <c r="U34" s="222"/>
      <c r="V34" s="222"/>
      <c r="W34" s="222"/>
      <c r="X34" s="222"/>
      <c r="Y34" s="222"/>
      <c r="Z34" s="222"/>
      <c r="AA34" s="222"/>
      <c r="AB34" s="222"/>
      <c r="AC34" s="222"/>
    </row>
    <row r="35" spans="2:29" s="1" customFormat="1" ht="14.85" customHeight="1" x14ac:dyDescent="0.15">
      <c r="C35" s="200" t="s">
        <v>1032</v>
      </c>
      <c r="D35" s="200"/>
      <c r="E35" s="200"/>
      <c r="F35" s="200"/>
      <c r="G35" s="200"/>
      <c r="H35" s="200"/>
      <c r="I35" s="200"/>
      <c r="J35" s="200"/>
      <c r="K35" s="200"/>
      <c r="L35" s="200"/>
      <c r="M35" s="200"/>
      <c r="N35" s="200"/>
      <c r="O35" s="200"/>
      <c r="P35" s="200"/>
      <c r="Q35" s="200"/>
      <c r="R35" s="223">
        <v>1.6837676850574999E-2</v>
      </c>
      <c r="S35" s="223"/>
      <c r="T35" s="223"/>
      <c r="U35" s="223"/>
      <c r="V35" s="223"/>
      <c r="W35" s="223"/>
      <c r="X35" s="223"/>
      <c r="Y35" s="223"/>
      <c r="Z35" s="223"/>
      <c r="AA35" s="223"/>
      <c r="AB35" s="223"/>
      <c r="AC35" s="223"/>
    </row>
    <row r="36" spans="2:29" s="1" customFormat="1" ht="2.65" customHeight="1" x14ac:dyDescent="0.15"/>
    <row r="37" spans="2:29" s="1" customFormat="1" ht="14.85" customHeight="1" x14ac:dyDescent="0.15">
      <c r="C37" s="200" t="s">
        <v>1033</v>
      </c>
      <c r="D37" s="200"/>
      <c r="E37" s="200"/>
      <c r="F37" s="200"/>
      <c r="G37" s="200"/>
      <c r="H37" s="200"/>
      <c r="I37" s="200"/>
      <c r="J37" s="200"/>
      <c r="K37" s="200"/>
      <c r="L37" s="200"/>
      <c r="M37" s="200"/>
      <c r="N37" s="200"/>
      <c r="O37" s="223">
        <v>1.7320376733671299E-2</v>
      </c>
      <c r="P37" s="223"/>
      <c r="Q37" s="223"/>
      <c r="R37" s="223"/>
      <c r="S37" s="223"/>
      <c r="T37" s="223"/>
      <c r="U37" s="223"/>
      <c r="V37" s="223"/>
      <c r="W37" s="223"/>
      <c r="X37" s="223"/>
      <c r="Y37" s="223"/>
      <c r="Z37" s="223"/>
      <c r="AA37" s="223"/>
      <c r="AB37" s="223"/>
    </row>
    <row r="38" spans="2:29" s="1" customFormat="1" ht="2.65" customHeight="1" x14ac:dyDescent="0.15"/>
    <row r="39" spans="2:29" s="1" customFormat="1" ht="14.85" customHeight="1" x14ac:dyDescent="0.15">
      <c r="C39" s="200" t="s">
        <v>1034</v>
      </c>
      <c r="D39" s="200"/>
      <c r="E39" s="200"/>
      <c r="F39" s="200"/>
      <c r="G39" s="200"/>
      <c r="H39" s="200"/>
      <c r="I39" s="200"/>
      <c r="J39" s="200"/>
      <c r="K39" s="200"/>
      <c r="L39" s="200"/>
      <c r="M39" s="200"/>
      <c r="N39" s="200"/>
      <c r="O39" s="223">
        <v>1.45017870112433E-2</v>
      </c>
      <c r="P39" s="223"/>
      <c r="Q39" s="223"/>
      <c r="R39" s="223"/>
      <c r="S39" s="223"/>
      <c r="T39" s="223"/>
      <c r="U39" s="223"/>
      <c r="V39" s="223"/>
      <c r="W39" s="223"/>
      <c r="X39" s="223"/>
      <c r="Y39" s="223"/>
      <c r="Z39" s="223"/>
      <c r="AA39" s="223"/>
      <c r="AB39" s="223"/>
    </row>
    <row r="40" spans="2:29" s="1" customFormat="1" ht="2.65" customHeight="1" x14ac:dyDescent="0.15"/>
    <row r="41" spans="2:29" s="1" customFormat="1" ht="14.85" customHeight="1" x14ac:dyDescent="0.15">
      <c r="C41" s="200" t="s">
        <v>1035</v>
      </c>
      <c r="D41" s="200"/>
      <c r="E41" s="200"/>
      <c r="F41" s="200"/>
      <c r="G41" s="200"/>
      <c r="H41" s="200"/>
      <c r="I41" s="200"/>
      <c r="J41" s="200"/>
      <c r="K41" s="200"/>
      <c r="L41" s="200"/>
      <c r="M41" s="200"/>
      <c r="N41" s="200"/>
      <c r="O41" s="200"/>
      <c r="P41" s="200"/>
      <c r="Q41" s="236">
        <v>7.7499044272216997</v>
      </c>
      <c r="R41" s="236"/>
      <c r="S41" s="236"/>
      <c r="T41" s="236"/>
      <c r="U41" s="236"/>
      <c r="V41" s="236"/>
      <c r="W41" s="236"/>
      <c r="X41" s="236"/>
      <c r="Y41" s="236"/>
      <c r="Z41" s="236"/>
      <c r="AA41" s="236"/>
      <c r="AB41" s="236"/>
    </row>
    <row r="42" spans="2:29" s="1" customFormat="1" ht="2.65" customHeight="1" x14ac:dyDescent="0.15"/>
    <row r="43" spans="2:29" s="1" customFormat="1" ht="14.85" customHeight="1" x14ac:dyDescent="0.15">
      <c r="C43" s="246" t="s">
        <v>1036</v>
      </c>
      <c r="D43" s="246"/>
      <c r="E43" s="246"/>
      <c r="F43" s="246"/>
      <c r="G43" s="246"/>
      <c r="H43" s="246"/>
      <c r="I43" s="246"/>
      <c r="J43" s="246"/>
      <c r="K43" s="246"/>
      <c r="L43" s="246"/>
      <c r="M43" s="246"/>
      <c r="N43" s="246"/>
      <c r="O43" s="246"/>
      <c r="P43" s="246"/>
      <c r="Q43" s="237">
        <v>6.6474285250644698</v>
      </c>
      <c r="R43" s="237"/>
      <c r="S43" s="237"/>
      <c r="T43" s="237"/>
      <c r="U43" s="237"/>
      <c r="V43" s="237"/>
      <c r="W43" s="237"/>
      <c r="X43" s="237"/>
      <c r="Y43" s="237"/>
      <c r="Z43" s="237"/>
      <c r="AA43" s="237"/>
      <c r="AB43" s="237"/>
    </row>
    <row r="44" spans="2:29" s="1" customFormat="1" ht="2.1" customHeight="1" x14ac:dyDescent="0.15"/>
    <row r="45" spans="2:29" s="1" customFormat="1" ht="19.149999999999999" customHeight="1" x14ac:dyDescent="0.15">
      <c r="B45" s="217" t="s">
        <v>1055</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row>
    <row r="46" spans="2:29" s="1" customFormat="1" ht="7.9" customHeight="1" x14ac:dyDescent="0.15"/>
    <row r="47" spans="2:29" s="1" customFormat="1" ht="13.35" customHeight="1" x14ac:dyDescent="0.15">
      <c r="C47" s="200" t="s">
        <v>1056</v>
      </c>
      <c r="D47" s="200"/>
      <c r="E47" s="200"/>
      <c r="F47" s="200"/>
      <c r="G47" s="200"/>
      <c r="H47" s="200"/>
      <c r="I47" s="200"/>
      <c r="J47" s="200"/>
      <c r="K47" s="200"/>
      <c r="L47" s="200"/>
      <c r="M47" s="200"/>
      <c r="N47" s="200"/>
      <c r="O47" s="200"/>
      <c r="P47" s="200"/>
      <c r="Q47" s="200"/>
      <c r="R47" s="200"/>
      <c r="S47" s="200"/>
      <c r="T47" s="200"/>
      <c r="V47" s="216">
        <v>668216407.70000005</v>
      </c>
      <c r="W47" s="216"/>
      <c r="X47" s="216"/>
      <c r="Y47" s="216"/>
      <c r="Z47" s="216"/>
      <c r="AA47" s="216"/>
      <c r="AB47" s="216"/>
    </row>
    <row r="48" spans="2:29" s="1" customFormat="1" ht="9" customHeight="1" x14ac:dyDescent="0.15"/>
    <row r="49" spans="2:32" s="1" customFormat="1" ht="19.149999999999999" customHeight="1" x14ac:dyDescent="0.15">
      <c r="B49" s="217" t="s">
        <v>1057</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row>
    <row r="50" spans="2:32" s="1" customFormat="1" ht="11.1" customHeight="1" x14ac:dyDescent="0.15"/>
    <row r="51" spans="2:32" s="1" customFormat="1" ht="13.35" customHeight="1" x14ac:dyDescent="0.15">
      <c r="B51" s="249"/>
      <c r="C51" s="249"/>
      <c r="D51" s="232" t="s">
        <v>1037</v>
      </c>
      <c r="E51" s="232"/>
      <c r="F51" s="232" t="s">
        <v>1037</v>
      </c>
      <c r="G51" s="232"/>
      <c r="H51" s="232" t="s">
        <v>1037</v>
      </c>
      <c r="I51" s="232"/>
      <c r="J51" s="232"/>
      <c r="K51" s="232"/>
      <c r="L51" s="232"/>
      <c r="M51" s="232"/>
      <c r="N51" s="232" t="s">
        <v>1037</v>
      </c>
      <c r="O51" s="232"/>
      <c r="P51" s="232"/>
      <c r="Q51" s="232"/>
      <c r="R51" s="232"/>
      <c r="S51" s="232"/>
      <c r="T51" s="232"/>
      <c r="U51" s="232"/>
      <c r="V51" s="232"/>
      <c r="W51" s="232"/>
      <c r="X51" s="232"/>
      <c r="Y51" s="232" t="s">
        <v>1037</v>
      </c>
      <c r="Z51" s="232"/>
      <c r="AA51" s="232"/>
      <c r="AB51" s="232"/>
      <c r="AC51" s="232"/>
      <c r="AD51" s="232"/>
      <c r="AE51" s="232"/>
      <c r="AF51" s="29" t="s">
        <v>1037</v>
      </c>
    </row>
    <row r="52" spans="2:32" s="1" customFormat="1" ht="10.7" customHeight="1" x14ac:dyDescent="0.15">
      <c r="B52" s="250" t="s">
        <v>912</v>
      </c>
      <c r="C52" s="250"/>
      <c r="D52" s="233" t="s">
        <v>1038</v>
      </c>
      <c r="E52" s="233"/>
      <c r="F52" s="233" t="s">
        <v>1038</v>
      </c>
      <c r="G52" s="233"/>
      <c r="H52" s="233" t="s">
        <v>1038</v>
      </c>
      <c r="I52" s="233"/>
      <c r="J52" s="233"/>
      <c r="K52" s="233"/>
      <c r="L52" s="233"/>
      <c r="M52" s="233"/>
      <c r="N52" s="233" t="s">
        <v>1038</v>
      </c>
      <c r="O52" s="233"/>
      <c r="P52" s="233"/>
      <c r="Q52" s="233"/>
      <c r="R52" s="233"/>
      <c r="S52" s="233"/>
      <c r="T52" s="233"/>
      <c r="U52" s="233"/>
      <c r="V52" s="233"/>
      <c r="W52" s="233"/>
      <c r="X52" s="233"/>
      <c r="Y52" s="233" t="s">
        <v>1039</v>
      </c>
      <c r="Z52" s="233"/>
      <c r="AA52" s="233"/>
      <c r="AB52" s="233"/>
      <c r="AC52" s="233"/>
      <c r="AD52" s="233"/>
      <c r="AE52" s="233"/>
      <c r="AF52" s="30" t="s">
        <v>1039</v>
      </c>
    </row>
    <row r="53" spans="2:32" s="1" customFormat="1" ht="14.45" customHeight="1" x14ac:dyDescent="0.15">
      <c r="B53" s="248" t="s">
        <v>12</v>
      </c>
      <c r="C53" s="248"/>
      <c r="D53" s="230" t="s">
        <v>1040</v>
      </c>
      <c r="E53" s="230"/>
      <c r="F53" s="230" t="s">
        <v>1040</v>
      </c>
      <c r="G53" s="230"/>
      <c r="H53" s="230" t="s">
        <v>1040</v>
      </c>
      <c r="I53" s="230"/>
      <c r="J53" s="230"/>
      <c r="K53" s="230"/>
      <c r="L53" s="230"/>
      <c r="M53" s="230"/>
      <c r="N53" s="230" t="s">
        <v>1040</v>
      </c>
      <c r="O53" s="230"/>
      <c r="P53" s="230"/>
      <c r="Q53" s="230"/>
      <c r="R53" s="230"/>
      <c r="S53" s="230"/>
      <c r="T53" s="230"/>
      <c r="U53" s="230"/>
      <c r="V53" s="230"/>
      <c r="W53" s="230"/>
      <c r="X53" s="230"/>
      <c r="Y53" s="230" t="s">
        <v>1040</v>
      </c>
      <c r="Z53" s="230"/>
      <c r="AA53" s="230"/>
      <c r="AB53" s="230"/>
      <c r="AC53" s="230"/>
      <c r="AD53" s="230"/>
      <c r="AE53" s="230"/>
      <c r="AF53" s="13" t="s">
        <v>1040</v>
      </c>
    </row>
    <row r="54" spans="2:32" s="1" customFormat="1" ht="12.75" customHeight="1" x14ac:dyDescent="0.15">
      <c r="B54" s="247" t="s">
        <v>911</v>
      </c>
      <c r="C54" s="247"/>
      <c r="D54" s="234" t="s">
        <v>1041</v>
      </c>
      <c r="E54" s="234"/>
      <c r="F54" s="234" t="s">
        <v>1041</v>
      </c>
      <c r="G54" s="234"/>
      <c r="H54" s="234" t="s">
        <v>1041</v>
      </c>
      <c r="I54" s="234"/>
      <c r="J54" s="234"/>
      <c r="K54" s="234"/>
      <c r="L54" s="234"/>
      <c r="M54" s="234"/>
      <c r="N54" s="234" t="s">
        <v>1041</v>
      </c>
      <c r="O54" s="234"/>
      <c r="P54" s="234"/>
      <c r="Q54" s="234"/>
      <c r="R54" s="234"/>
      <c r="S54" s="234"/>
      <c r="T54" s="234"/>
      <c r="U54" s="234"/>
      <c r="V54" s="234"/>
      <c r="W54" s="234"/>
      <c r="X54" s="234"/>
      <c r="Y54" s="234" t="s">
        <v>1042</v>
      </c>
      <c r="Z54" s="234"/>
      <c r="AA54" s="234"/>
      <c r="AB54" s="234"/>
      <c r="AC54" s="234"/>
      <c r="AD54" s="234"/>
      <c r="AE54" s="234"/>
      <c r="AF54" s="31" t="s">
        <v>1042</v>
      </c>
    </row>
    <row r="55" spans="2:32" s="1" customFormat="1" ht="12.75" customHeight="1" x14ac:dyDescent="0.15">
      <c r="B55" s="248" t="s">
        <v>916</v>
      </c>
      <c r="C55" s="248"/>
      <c r="D55" s="230" t="s">
        <v>3</v>
      </c>
      <c r="E55" s="230"/>
      <c r="F55" s="230" t="s">
        <v>3</v>
      </c>
      <c r="G55" s="230"/>
      <c r="H55" s="230" t="s">
        <v>3</v>
      </c>
      <c r="I55" s="230"/>
      <c r="J55" s="230"/>
      <c r="K55" s="230"/>
      <c r="L55" s="230"/>
      <c r="M55" s="230"/>
      <c r="N55" s="230" t="s">
        <v>3</v>
      </c>
      <c r="O55" s="230"/>
      <c r="P55" s="230"/>
      <c r="Q55" s="230"/>
      <c r="R55" s="230"/>
      <c r="S55" s="230"/>
      <c r="T55" s="230"/>
      <c r="U55" s="230"/>
      <c r="V55" s="230"/>
      <c r="W55" s="230"/>
      <c r="X55" s="230"/>
      <c r="Y55" s="230" t="s">
        <v>3</v>
      </c>
      <c r="Z55" s="230"/>
      <c r="AA55" s="230"/>
      <c r="AB55" s="230"/>
      <c r="AC55" s="230"/>
      <c r="AD55" s="230"/>
      <c r="AE55" s="230"/>
      <c r="AF55" s="13" t="s">
        <v>3</v>
      </c>
    </row>
    <row r="56" spans="2:32" s="1" customFormat="1" ht="12.75" customHeight="1" x14ac:dyDescent="0.15">
      <c r="B56" s="247" t="s">
        <v>1043</v>
      </c>
      <c r="C56" s="247"/>
      <c r="D56" s="235">
        <v>5000000</v>
      </c>
      <c r="E56" s="235"/>
      <c r="F56" s="235">
        <v>5000000</v>
      </c>
      <c r="G56" s="235"/>
      <c r="H56" s="235">
        <v>10000000</v>
      </c>
      <c r="I56" s="235"/>
      <c r="J56" s="235"/>
      <c r="K56" s="235"/>
      <c r="L56" s="235"/>
      <c r="M56" s="235"/>
      <c r="N56" s="235">
        <v>25000000</v>
      </c>
      <c r="O56" s="235"/>
      <c r="P56" s="235"/>
      <c r="Q56" s="235"/>
      <c r="R56" s="235"/>
      <c r="S56" s="235"/>
      <c r="T56" s="235"/>
      <c r="U56" s="235"/>
      <c r="V56" s="235"/>
      <c r="W56" s="235"/>
      <c r="X56" s="235"/>
      <c r="Y56" s="235">
        <v>11500000</v>
      </c>
      <c r="Z56" s="235"/>
      <c r="AA56" s="235"/>
      <c r="AB56" s="235"/>
      <c r="AC56" s="235"/>
      <c r="AD56" s="235"/>
      <c r="AE56" s="235"/>
      <c r="AF56" s="14">
        <v>35000000</v>
      </c>
    </row>
    <row r="57" spans="2:32" s="1" customFormat="1" ht="12.75" customHeight="1" x14ac:dyDescent="0.15">
      <c r="B57" s="247" t="s">
        <v>914</v>
      </c>
      <c r="C57" s="247"/>
      <c r="D57" s="213">
        <v>43483</v>
      </c>
      <c r="E57" s="213"/>
      <c r="F57" s="213">
        <v>43497</v>
      </c>
      <c r="G57" s="213"/>
      <c r="H57" s="213">
        <v>43489</v>
      </c>
      <c r="I57" s="213"/>
      <c r="J57" s="213"/>
      <c r="K57" s="213"/>
      <c r="L57" s="213"/>
      <c r="M57" s="213"/>
      <c r="N57" s="213">
        <v>43490</v>
      </c>
      <c r="O57" s="213"/>
      <c r="P57" s="213"/>
      <c r="Q57" s="213"/>
      <c r="R57" s="213"/>
      <c r="S57" s="213"/>
      <c r="T57" s="213"/>
      <c r="U57" s="213"/>
      <c r="V57" s="213"/>
      <c r="W57" s="213"/>
      <c r="X57" s="213"/>
      <c r="Y57" s="213">
        <v>43928</v>
      </c>
      <c r="Z57" s="213"/>
      <c r="AA57" s="213"/>
      <c r="AB57" s="213"/>
      <c r="AC57" s="213"/>
      <c r="AD57" s="213"/>
      <c r="AE57" s="213"/>
      <c r="AF57" s="15">
        <v>43955</v>
      </c>
    </row>
    <row r="58" spans="2:32" s="1" customFormat="1" ht="12.75" customHeight="1" x14ac:dyDescent="0.15">
      <c r="B58" s="247" t="s">
        <v>915</v>
      </c>
      <c r="C58" s="247"/>
      <c r="D58" s="213">
        <v>46560</v>
      </c>
      <c r="E58" s="213"/>
      <c r="F58" s="213">
        <v>46560</v>
      </c>
      <c r="G58" s="213"/>
      <c r="H58" s="213">
        <v>46560</v>
      </c>
      <c r="I58" s="213"/>
      <c r="J58" s="213"/>
      <c r="K58" s="213"/>
      <c r="L58" s="213"/>
      <c r="M58" s="213"/>
      <c r="N58" s="213">
        <v>46560</v>
      </c>
      <c r="O58" s="213"/>
      <c r="P58" s="213"/>
      <c r="Q58" s="213"/>
      <c r="R58" s="213"/>
      <c r="S58" s="213"/>
      <c r="T58" s="213"/>
      <c r="U58" s="213"/>
      <c r="V58" s="213"/>
      <c r="W58" s="213"/>
      <c r="X58" s="213"/>
      <c r="Y58" s="213">
        <v>46682</v>
      </c>
      <c r="Z58" s="213"/>
      <c r="AA58" s="213"/>
      <c r="AB58" s="213"/>
      <c r="AC58" s="213"/>
      <c r="AD58" s="213"/>
      <c r="AE58" s="213"/>
      <c r="AF58" s="15">
        <v>46682</v>
      </c>
    </row>
    <row r="59" spans="2:32" s="1" customFormat="1" ht="12.75" customHeight="1" x14ac:dyDescent="0.15">
      <c r="B59" s="247" t="s">
        <v>917</v>
      </c>
      <c r="C59" s="247"/>
      <c r="D59" s="230" t="s">
        <v>1044</v>
      </c>
      <c r="E59" s="230"/>
      <c r="F59" s="230" t="s">
        <v>1044</v>
      </c>
      <c r="G59" s="230"/>
      <c r="H59" s="230" t="s">
        <v>1044</v>
      </c>
      <c r="I59" s="230"/>
      <c r="J59" s="230"/>
      <c r="K59" s="230"/>
      <c r="L59" s="230"/>
      <c r="M59" s="230"/>
      <c r="N59" s="230" t="s">
        <v>1044</v>
      </c>
      <c r="O59" s="230"/>
      <c r="P59" s="230"/>
      <c r="Q59" s="230"/>
      <c r="R59" s="230"/>
      <c r="S59" s="230"/>
      <c r="T59" s="230"/>
      <c r="U59" s="230"/>
      <c r="V59" s="230"/>
      <c r="W59" s="230"/>
      <c r="X59" s="230"/>
      <c r="Y59" s="230" t="s">
        <v>1044</v>
      </c>
      <c r="Z59" s="230"/>
      <c r="AA59" s="230"/>
      <c r="AB59" s="230"/>
      <c r="AC59" s="230"/>
      <c r="AD59" s="230"/>
      <c r="AE59" s="230"/>
      <c r="AF59" s="13" t="s">
        <v>1044</v>
      </c>
    </row>
    <row r="60" spans="2:32" s="1" customFormat="1" ht="12.75" customHeight="1" x14ac:dyDescent="0.15">
      <c r="B60" s="248" t="s">
        <v>918</v>
      </c>
      <c r="C60" s="248"/>
      <c r="D60" s="231">
        <v>8.0000000000000002E-3</v>
      </c>
      <c r="E60" s="231"/>
      <c r="F60" s="231">
        <v>8.0000000000000002E-3</v>
      </c>
      <c r="G60" s="231"/>
      <c r="H60" s="231">
        <v>8.0000000000000002E-3</v>
      </c>
      <c r="I60" s="231"/>
      <c r="J60" s="231"/>
      <c r="K60" s="231"/>
      <c r="L60" s="231"/>
      <c r="M60" s="231"/>
      <c r="N60" s="231">
        <v>8.0000000000000002E-3</v>
      </c>
      <c r="O60" s="231"/>
      <c r="P60" s="231"/>
      <c r="Q60" s="231"/>
      <c r="R60" s="231"/>
      <c r="S60" s="231"/>
      <c r="T60" s="231"/>
      <c r="U60" s="231"/>
      <c r="V60" s="231"/>
      <c r="W60" s="231"/>
      <c r="X60" s="231"/>
      <c r="Y60" s="231">
        <v>0</v>
      </c>
      <c r="Z60" s="231"/>
      <c r="AA60" s="231"/>
      <c r="AB60" s="231"/>
      <c r="AC60" s="231"/>
      <c r="AD60" s="231"/>
      <c r="AE60" s="231"/>
      <c r="AF60" s="16">
        <v>0</v>
      </c>
    </row>
    <row r="61" spans="2:32" s="1" customFormat="1" ht="12.2" customHeight="1" x14ac:dyDescent="0.15">
      <c r="B61" s="248" t="s">
        <v>1045</v>
      </c>
      <c r="C61" s="248"/>
      <c r="D61" s="230" t="s">
        <v>1046</v>
      </c>
      <c r="E61" s="230"/>
      <c r="F61" s="230" t="s">
        <v>1046</v>
      </c>
      <c r="G61" s="230"/>
      <c r="H61" s="230" t="s">
        <v>1046</v>
      </c>
      <c r="I61" s="230"/>
      <c r="J61" s="230"/>
      <c r="K61" s="230"/>
      <c r="L61" s="230"/>
      <c r="M61" s="230"/>
      <c r="N61" s="230" t="s">
        <v>1046</v>
      </c>
      <c r="O61" s="230"/>
      <c r="P61" s="230"/>
      <c r="Q61" s="230"/>
      <c r="R61" s="230"/>
      <c r="S61" s="230"/>
      <c r="T61" s="230"/>
      <c r="U61" s="230"/>
      <c r="V61" s="230"/>
      <c r="W61" s="230"/>
      <c r="X61" s="230"/>
      <c r="Y61" s="230" t="s">
        <v>1046</v>
      </c>
      <c r="Z61" s="230"/>
      <c r="AA61" s="230"/>
      <c r="AB61" s="230"/>
      <c r="AC61" s="230"/>
      <c r="AD61" s="230"/>
      <c r="AE61" s="230"/>
      <c r="AF61" s="13" t="s">
        <v>1046</v>
      </c>
    </row>
    <row r="62" spans="2:32" s="1" customFormat="1" ht="10.7" customHeight="1" x14ac:dyDescent="0.15">
      <c r="B62" s="248" t="s">
        <v>1047</v>
      </c>
      <c r="C62" s="248"/>
      <c r="D62" s="230" t="s">
        <v>1048</v>
      </c>
      <c r="E62" s="230"/>
      <c r="F62" s="230" t="s">
        <v>1048</v>
      </c>
      <c r="G62" s="230"/>
      <c r="H62" s="230" t="s">
        <v>1048</v>
      </c>
      <c r="I62" s="230"/>
      <c r="J62" s="230"/>
      <c r="K62" s="230"/>
      <c r="L62" s="230"/>
      <c r="M62" s="230"/>
      <c r="N62" s="230" t="s">
        <v>1048</v>
      </c>
      <c r="O62" s="230"/>
      <c r="P62" s="230"/>
      <c r="Q62" s="230"/>
      <c r="R62" s="230"/>
      <c r="S62" s="230"/>
      <c r="T62" s="230"/>
      <c r="U62" s="230"/>
      <c r="V62" s="230"/>
      <c r="W62" s="230"/>
      <c r="X62" s="230"/>
      <c r="Y62" s="230" t="s">
        <v>1048</v>
      </c>
      <c r="Z62" s="230"/>
      <c r="AA62" s="230"/>
      <c r="AB62" s="230"/>
      <c r="AC62" s="230"/>
      <c r="AD62" s="230"/>
      <c r="AE62" s="230"/>
      <c r="AF62" s="13" t="s">
        <v>1048</v>
      </c>
    </row>
    <row r="63" spans="2:32" s="1" customFormat="1" ht="14.85" customHeight="1" x14ac:dyDescent="0.15">
      <c r="B63" s="248" t="s">
        <v>1049</v>
      </c>
      <c r="C63" s="248"/>
      <c r="D63" s="230" t="s">
        <v>1050</v>
      </c>
      <c r="E63" s="230"/>
      <c r="F63" s="230" t="s">
        <v>1050</v>
      </c>
      <c r="G63" s="230"/>
      <c r="H63" s="230" t="s">
        <v>1050</v>
      </c>
      <c r="I63" s="230"/>
      <c r="J63" s="230"/>
      <c r="K63" s="230"/>
      <c r="L63" s="230"/>
      <c r="M63" s="230"/>
      <c r="N63" s="230" t="s">
        <v>1050</v>
      </c>
      <c r="O63" s="230"/>
      <c r="P63" s="230"/>
      <c r="Q63" s="230"/>
      <c r="R63" s="230"/>
      <c r="S63" s="230"/>
      <c r="T63" s="230"/>
      <c r="U63" s="230"/>
      <c r="V63" s="230"/>
      <c r="W63" s="230"/>
      <c r="X63" s="230"/>
      <c r="Y63" s="230" t="s">
        <v>1050</v>
      </c>
      <c r="Z63" s="230"/>
      <c r="AA63" s="230"/>
      <c r="AB63" s="230"/>
      <c r="AC63" s="230"/>
      <c r="AD63" s="230"/>
      <c r="AE63" s="230"/>
      <c r="AF63" s="13" t="s">
        <v>1050</v>
      </c>
    </row>
    <row r="64" spans="2:32" s="1" customFormat="1" ht="18.2" customHeight="1" x14ac:dyDescent="0.15"/>
    <row r="65" spans="2:28" s="1" customFormat="1" ht="19.149999999999999" customHeight="1" x14ac:dyDescent="0.15">
      <c r="B65" s="217" t="s">
        <v>1058</v>
      </c>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row>
    <row r="66" spans="2:28" s="1" customFormat="1" ht="5.85" customHeight="1" x14ac:dyDescent="0.15"/>
    <row r="67" spans="2:28" s="1" customFormat="1" ht="19.149999999999999" customHeight="1" x14ac:dyDescent="0.15">
      <c r="B67" s="9" t="s">
        <v>1059</v>
      </c>
    </row>
    <row r="68" spans="2:28" s="1" customFormat="1" ht="28.7" customHeight="1" x14ac:dyDescent="0.15"/>
  </sheetData>
  <mergeCells count="130">
    <mergeCell ref="B1:C3"/>
    <mergeCell ref="B4:AB4"/>
    <mergeCell ref="B45:AB45"/>
    <mergeCell ref="B49:AB49"/>
    <mergeCell ref="B51:C51"/>
    <mergeCell ref="B52:C52"/>
    <mergeCell ref="B53:C53"/>
    <mergeCell ref="B54:C54"/>
    <mergeCell ref="B55:C55"/>
    <mergeCell ref="D51:E51"/>
    <mergeCell ref="D52:E52"/>
    <mergeCell ref="D53:E53"/>
    <mergeCell ref="D54:E54"/>
    <mergeCell ref="D55:E55"/>
    <mergeCell ref="F2:AD2"/>
    <mergeCell ref="H25:AC25"/>
    <mergeCell ref="H51:M51"/>
    <mergeCell ref="H52:M52"/>
    <mergeCell ref="H53:M53"/>
    <mergeCell ref="H54:M54"/>
    <mergeCell ref="H55:M55"/>
    <mergeCell ref="O37:AB37"/>
    <mergeCell ref="O39:AB39"/>
    <mergeCell ref="Q31:AC31"/>
    <mergeCell ref="B56:C56"/>
    <mergeCell ref="B57:C57"/>
    <mergeCell ref="B58:C58"/>
    <mergeCell ref="B59:C59"/>
    <mergeCell ref="B6:B7"/>
    <mergeCell ref="B60:C60"/>
    <mergeCell ref="B61:C61"/>
    <mergeCell ref="B62:C62"/>
    <mergeCell ref="B63:C63"/>
    <mergeCell ref="B65:AB65"/>
    <mergeCell ref="B9:AB9"/>
    <mergeCell ref="C11:T11"/>
    <mergeCell ref="C13:R13"/>
    <mergeCell ref="C14:R14"/>
    <mergeCell ref="C15:R15"/>
    <mergeCell ref="C16:R16"/>
    <mergeCell ref="C17:R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7:T47"/>
    <mergeCell ref="D56:E56"/>
    <mergeCell ref="D57:E57"/>
    <mergeCell ref="D58:E58"/>
    <mergeCell ref="D59:E59"/>
    <mergeCell ref="D60:E60"/>
    <mergeCell ref="D61:E61"/>
    <mergeCell ref="D62:E62"/>
    <mergeCell ref="D63:E63"/>
    <mergeCell ref="E6:F6"/>
    <mergeCell ref="F51:G51"/>
    <mergeCell ref="F52:G52"/>
    <mergeCell ref="F53:G53"/>
    <mergeCell ref="F54:G54"/>
    <mergeCell ref="F55:G55"/>
    <mergeCell ref="F56:G56"/>
    <mergeCell ref="F57:G57"/>
    <mergeCell ref="F58:G58"/>
    <mergeCell ref="F59:G59"/>
    <mergeCell ref="F60:G60"/>
    <mergeCell ref="F61:G61"/>
    <mergeCell ref="F62:G62"/>
    <mergeCell ref="F63:G63"/>
    <mergeCell ref="H56:M56"/>
    <mergeCell ref="H57:M57"/>
    <mergeCell ref="H58:M58"/>
    <mergeCell ref="H59:M59"/>
    <mergeCell ref="H60:M60"/>
    <mergeCell ref="H61:M61"/>
    <mergeCell ref="H62:M62"/>
    <mergeCell ref="H63:M63"/>
    <mergeCell ref="J23:AC23"/>
    <mergeCell ref="J29:AB29"/>
    <mergeCell ref="M27:AC27"/>
    <mergeCell ref="N51:X51"/>
    <mergeCell ref="N52:X52"/>
    <mergeCell ref="N53:X53"/>
    <mergeCell ref="N54:X54"/>
    <mergeCell ref="N55:X55"/>
    <mergeCell ref="N56:X56"/>
    <mergeCell ref="N57:X57"/>
    <mergeCell ref="N58:X58"/>
    <mergeCell ref="N59:X59"/>
    <mergeCell ref="N60:X60"/>
    <mergeCell ref="N61:X61"/>
    <mergeCell ref="N62:X62"/>
    <mergeCell ref="N63:X63"/>
    <mergeCell ref="Q32:AC32"/>
    <mergeCell ref="Q33:AC33"/>
    <mergeCell ref="Q34:AC34"/>
    <mergeCell ref="Q41:AB41"/>
    <mergeCell ref="Q43:AB43"/>
    <mergeCell ref="R19:AC19"/>
    <mergeCell ref="R21:AC21"/>
    <mergeCell ref="R35:AC35"/>
    <mergeCell ref="S13:AC13"/>
    <mergeCell ref="S14:AC14"/>
    <mergeCell ref="S15:AC15"/>
    <mergeCell ref="S16:AC16"/>
    <mergeCell ref="S17:AC17"/>
    <mergeCell ref="Y59:AE59"/>
    <mergeCell ref="Y60:AE60"/>
    <mergeCell ref="Y61:AE61"/>
    <mergeCell ref="Y62:AE62"/>
    <mergeCell ref="Y63:AE63"/>
    <mergeCell ref="V47:AB47"/>
    <mergeCell ref="Y51:AE51"/>
    <mergeCell ref="Y52:AE52"/>
    <mergeCell ref="Y53:AE53"/>
    <mergeCell ref="Y54:AE54"/>
    <mergeCell ref="Y55:AE55"/>
    <mergeCell ref="Y56:AE56"/>
    <mergeCell ref="Y57:AE57"/>
    <mergeCell ref="Y58:AE58"/>
  </mergeCells>
  <pageMargins left="0.7" right="0.7" top="0.75" bottom="0.75" header="0.3" footer="0.3"/>
  <pageSetup paperSize="9" scale="92"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O330"/>
  <sheetViews>
    <sheetView zoomScaleNormal="100" workbookViewId="0"/>
  </sheetViews>
  <sheetFormatPr defaultRowHeight="12.7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205"/>
      <c r="C1" s="205"/>
      <c r="D1" s="205"/>
      <c r="E1" s="205"/>
      <c r="F1" s="205"/>
      <c r="G1" s="205"/>
      <c r="H1" s="205"/>
      <c r="I1" s="205"/>
      <c r="J1" s="205"/>
      <c r="K1" s="205"/>
    </row>
    <row r="2" spans="2:41" s="1" customFormat="1" ht="22.9" customHeight="1" x14ac:dyDescent="0.15">
      <c r="B2" s="205"/>
      <c r="C2" s="205"/>
      <c r="D2" s="205"/>
      <c r="E2" s="205"/>
      <c r="F2" s="205"/>
      <c r="G2" s="205"/>
      <c r="H2" s="205"/>
      <c r="I2" s="205"/>
      <c r="J2" s="205"/>
      <c r="K2" s="205"/>
      <c r="L2" s="210" t="s">
        <v>0</v>
      </c>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row>
    <row r="3" spans="2:41" s="1" customFormat="1" ht="6.4" customHeight="1" x14ac:dyDescent="0.15">
      <c r="B3" s="205"/>
      <c r="C3" s="205"/>
      <c r="D3" s="205"/>
      <c r="E3" s="205"/>
      <c r="F3" s="205"/>
      <c r="G3" s="205"/>
      <c r="H3" s="205"/>
      <c r="I3" s="205"/>
      <c r="J3" s="205"/>
      <c r="K3" s="205"/>
    </row>
    <row r="4" spans="2:41" s="1" customFormat="1" ht="2.65" customHeight="1" x14ac:dyDescent="0.15"/>
    <row r="5" spans="2:41" s="1" customFormat="1" ht="33" customHeight="1" x14ac:dyDescent="0.15">
      <c r="B5" s="206" t="s">
        <v>1183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row>
    <row r="6" spans="2:41" s="1" customFormat="1" ht="6.95" customHeight="1" x14ac:dyDescent="0.15"/>
    <row r="7" spans="2:41" s="1" customFormat="1" ht="2.65" customHeight="1" x14ac:dyDescent="0.15">
      <c r="B7" s="211" t="s">
        <v>1052</v>
      </c>
      <c r="C7" s="211"/>
      <c r="D7" s="211"/>
      <c r="E7" s="211"/>
      <c r="F7" s="211"/>
      <c r="G7" s="211"/>
      <c r="H7" s="211"/>
      <c r="I7" s="211"/>
      <c r="J7" s="211"/>
    </row>
    <row r="8" spans="2:41" s="1" customFormat="1" ht="21.4" customHeight="1" x14ac:dyDescent="0.15">
      <c r="B8" s="211"/>
      <c r="C8" s="211"/>
      <c r="D8" s="211"/>
      <c r="E8" s="211"/>
      <c r="F8" s="211"/>
      <c r="G8" s="211"/>
      <c r="H8" s="211"/>
      <c r="I8" s="211"/>
      <c r="J8" s="211"/>
      <c r="L8" s="208">
        <v>44530</v>
      </c>
      <c r="M8" s="208"/>
      <c r="N8" s="208"/>
      <c r="O8" s="208"/>
      <c r="P8" s="208"/>
      <c r="Q8" s="208"/>
      <c r="R8" s="208"/>
      <c r="S8" s="208"/>
      <c r="T8" s="208"/>
    </row>
    <row r="9" spans="2:41" s="1" customFormat="1" ht="5.25" customHeight="1" x14ac:dyDescent="0.15">
      <c r="B9" s="211"/>
      <c r="C9" s="211"/>
      <c r="D9" s="211"/>
      <c r="E9" s="211"/>
      <c r="F9" s="211"/>
      <c r="G9" s="211"/>
      <c r="H9" s="211"/>
      <c r="I9" s="211"/>
      <c r="J9" s="211"/>
    </row>
    <row r="10" spans="2:41" s="1" customFormat="1" ht="2.1" customHeight="1" x14ac:dyDescent="0.15"/>
    <row r="11" spans="2:41" s="1" customFormat="1" ht="19.149999999999999" customHeight="1" x14ac:dyDescent="0.15">
      <c r="B11" s="217" t="s">
        <v>1184</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row>
    <row r="12" spans="2:41" s="1" customFormat="1" ht="5.25" customHeight="1" x14ac:dyDescent="0.15"/>
    <row r="13" spans="2:41" s="1" customFormat="1" ht="14.85" customHeight="1" x14ac:dyDescent="0.15">
      <c r="B13" s="256"/>
      <c r="C13" s="256"/>
      <c r="D13" s="256"/>
      <c r="E13" s="256"/>
      <c r="F13" s="256"/>
      <c r="G13" s="256"/>
      <c r="H13" s="256"/>
      <c r="I13" s="256"/>
      <c r="J13" s="215" t="s">
        <v>1060</v>
      </c>
      <c r="K13" s="215"/>
      <c r="L13" s="215"/>
      <c r="M13" s="215"/>
      <c r="N13" s="215"/>
      <c r="O13" s="215"/>
      <c r="P13" s="215"/>
      <c r="Q13" s="215"/>
      <c r="R13" s="215"/>
      <c r="S13" s="215"/>
      <c r="T13" s="215" t="s">
        <v>1061</v>
      </c>
      <c r="U13" s="215"/>
      <c r="V13" s="215"/>
      <c r="W13" s="215"/>
      <c r="X13" s="215"/>
      <c r="Y13" s="215"/>
      <c r="Z13" s="215"/>
      <c r="AA13" s="215"/>
      <c r="AB13" s="215"/>
      <c r="AC13" s="215" t="s">
        <v>1062</v>
      </c>
      <c r="AD13" s="215"/>
      <c r="AE13" s="215"/>
      <c r="AF13" s="215"/>
      <c r="AG13" s="215"/>
      <c r="AH13" s="215"/>
      <c r="AI13" s="215"/>
      <c r="AJ13" s="215"/>
      <c r="AK13" s="215"/>
      <c r="AL13" s="11" t="s">
        <v>1061</v>
      </c>
    </row>
    <row r="14" spans="2:41" s="1" customFormat="1" ht="12.2" customHeight="1" x14ac:dyDescent="0.15">
      <c r="B14" s="257" t="s">
        <v>560</v>
      </c>
      <c r="C14" s="257"/>
      <c r="D14" s="257"/>
      <c r="E14" s="257"/>
      <c r="F14" s="257"/>
      <c r="G14" s="257"/>
      <c r="H14" s="257"/>
      <c r="I14" s="257"/>
      <c r="J14" s="253">
        <v>2379868139.47999</v>
      </c>
      <c r="K14" s="253"/>
      <c r="L14" s="253"/>
      <c r="M14" s="253"/>
      <c r="N14" s="253"/>
      <c r="O14" s="253"/>
      <c r="P14" s="253"/>
      <c r="Q14" s="253"/>
      <c r="R14" s="253"/>
      <c r="S14" s="253"/>
      <c r="T14" s="231">
        <v>0.15584837215544101</v>
      </c>
      <c r="U14" s="231"/>
      <c r="V14" s="231"/>
      <c r="W14" s="231"/>
      <c r="X14" s="231"/>
      <c r="Y14" s="231"/>
      <c r="Z14" s="231"/>
      <c r="AA14" s="231"/>
      <c r="AB14" s="231"/>
      <c r="AC14" s="235">
        <v>34755</v>
      </c>
      <c r="AD14" s="235"/>
      <c r="AE14" s="235"/>
      <c r="AF14" s="235"/>
      <c r="AG14" s="235"/>
      <c r="AH14" s="235"/>
      <c r="AI14" s="235"/>
      <c r="AJ14" s="235"/>
      <c r="AK14" s="235"/>
      <c r="AL14" s="16">
        <v>0.15296758434013299</v>
      </c>
    </row>
    <row r="15" spans="2:41" s="1" customFormat="1" ht="12.2" customHeight="1" x14ac:dyDescent="0.15">
      <c r="B15" s="257" t="s">
        <v>564</v>
      </c>
      <c r="C15" s="257"/>
      <c r="D15" s="257"/>
      <c r="E15" s="257"/>
      <c r="F15" s="257"/>
      <c r="G15" s="257"/>
      <c r="H15" s="257"/>
      <c r="I15" s="257"/>
      <c r="J15" s="253">
        <v>2358575474.8400202</v>
      </c>
      <c r="K15" s="253"/>
      <c r="L15" s="253"/>
      <c r="M15" s="253"/>
      <c r="N15" s="253"/>
      <c r="O15" s="253"/>
      <c r="P15" s="253"/>
      <c r="Q15" s="253"/>
      <c r="R15" s="253"/>
      <c r="S15" s="253"/>
      <c r="T15" s="231">
        <v>0.15445399779160901</v>
      </c>
      <c r="U15" s="231"/>
      <c r="V15" s="231"/>
      <c r="W15" s="231"/>
      <c r="X15" s="231"/>
      <c r="Y15" s="231"/>
      <c r="Z15" s="231"/>
      <c r="AA15" s="231"/>
      <c r="AB15" s="231"/>
      <c r="AC15" s="235">
        <v>36798</v>
      </c>
      <c r="AD15" s="235"/>
      <c r="AE15" s="235"/>
      <c r="AF15" s="235"/>
      <c r="AG15" s="235"/>
      <c r="AH15" s="235"/>
      <c r="AI15" s="235"/>
      <c r="AJ15" s="235"/>
      <c r="AK15" s="235"/>
      <c r="AL15" s="16">
        <v>0.16195946392024799</v>
      </c>
    </row>
    <row r="16" spans="2:41" s="1" customFormat="1" ht="12.2" customHeight="1" x14ac:dyDescent="0.15">
      <c r="B16" s="257" t="s">
        <v>562</v>
      </c>
      <c r="C16" s="257"/>
      <c r="D16" s="257"/>
      <c r="E16" s="257"/>
      <c r="F16" s="257"/>
      <c r="G16" s="257"/>
      <c r="H16" s="257"/>
      <c r="I16" s="257"/>
      <c r="J16" s="253">
        <v>2188497924.4500098</v>
      </c>
      <c r="K16" s="253"/>
      <c r="L16" s="253"/>
      <c r="M16" s="253"/>
      <c r="N16" s="253"/>
      <c r="O16" s="253"/>
      <c r="P16" s="253"/>
      <c r="Q16" s="253"/>
      <c r="R16" s="253"/>
      <c r="S16" s="253"/>
      <c r="T16" s="231">
        <v>0.14331627594527999</v>
      </c>
      <c r="U16" s="231"/>
      <c r="V16" s="231"/>
      <c r="W16" s="231"/>
      <c r="X16" s="231"/>
      <c r="Y16" s="231"/>
      <c r="Z16" s="231"/>
      <c r="AA16" s="231"/>
      <c r="AB16" s="231"/>
      <c r="AC16" s="235">
        <v>31226</v>
      </c>
      <c r="AD16" s="235"/>
      <c r="AE16" s="235"/>
      <c r="AF16" s="235"/>
      <c r="AG16" s="235"/>
      <c r="AH16" s="235"/>
      <c r="AI16" s="235"/>
      <c r="AJ16" s="235"/>
      <c r="AK16" s="235"/>
      <c r="AL16" s="16">
        <v>0.13743535573600901</v>
      </c>
    </row>
    <row r="17" spans="2:41" s="1" customFormat="1" ht="12.2" customHeight="1" x14ac:dyDescent="0.15">
      <c r="B17" s="257" t="s">
        <v>568</v>
      </c>
      <c r="C17" s="257"/>
      <c r="D17" s="257"/>
      <c r="E17" s="257"/>
      <c r="F17" s="257"/>
      <c r="G17" s="257"/>
      <c r="H17" s="257"/>
      <c r="I17" s="257"/>
      <c r="J17" s="253">
        <v>1685155327.54</v>
      </c>
      <c r="K17" s="253"/>
      <c r="L17" s="253"/>
      <c r="M17" s="253"/>
      <c r="N17" s="253"/>
      <c r="O17" s="253"/>
      <c r="P17" s="253"/>
      <c r="Q17" s="253"/>
      <c r="R17" s="253"/>
      <c r="S17" s="253"/>
      <c r="T17" s="231">
        <v>0.110354313446779</v>
      </c>
      <c r="U17" s="231"/>
      <c r="V17" s="231"/>
      <c r="W17" s="231"/>
      <c r="X17" s="231"/>
      <c r="Y17" s="231"/>
      <c r="Z17" s="231"/>
      <c r="AA17" s="231"/>
      <c r="AB17" s="231"/>
      <c r="AC17" s="235">
        <v>28183</v>
      </c>
      <c r="AD17" s="235"/>
      <c r="AE17" s="235"/>
      <c r="AF17" s="235"/>
      <c r="AG17" s="235"/>
      <c r="AH17" s="235"/>
      <c r="AI17" s="235"/>
      <c r="AJ17" s="235"/>
      <c r="AK17" s="235"/>
      <c r="AL17" s="16">
        <v>0.12404216456504</v>
      </c>
    </row>
    <row r="18" spans="2:41" s="1" customFormat="1" ht="12.2" customHeight="1" x14ac:dyDescent="0.15">
      <c r="B18" s="257" t="s">
        <v>566</v>
      </c>
      <c r="C18" s="257"/>
      <c r="D18" s="257"/>
      <c r="E18" s="257"/>
      <c r="F18" s="257"/>
      <c r="G18" s="257"/>
      <c r="H18" s="257"/>
      <c r="I18" s="257"/>
      <c r="J18" s="253">
        <v>1316306689.6400001</v>
      </c>
      <c r="K18" s="253"/>
      <c r="L18" s="253"/>
      <c r="M18" s="253"/>
      <c r="N18" s="253"/>
      <c r="O18" s="253"/>
      <c r="P18" s="253"/>
      <c r="Q18" s="253"/>
      <c r="R18" s="253"/>
      <c r="S18" s="253"/>
      <c r="T18" s="231">
        <v>8.6199840837625302E-2</v>
      </c>
      <c r="U18" s="231"/>
      <c r="V18" s="231"/>
      <c r="W18" s="231"/>
      <c r="X18" s="231"/>
      <c r="Y18" s="231"/>
      <c r="Z18" s="231"/>
      <c r="AA18" s="231"/>
      <c r="AB18" s="231"/>
      <c r="AC18" s="235">
        <v>12653</v>
      </c>
      <c r="AD18" s="235"/>
      <c r="AE18" s="235"/>
      <c r="AF18" s="235"/>
      <c r="AG18" s="235"/>
      <c r="AH18" s="235"/>
      <c r="AI18" s="235"/>
      <c r="AJ18" s="235"/>
      <c r="AK18" s="235"/>
      <c r="AL18" s="16">
        <v>5.5689795559076598E-2</v>
      </c>
    </row>
    <row r="19" spans="2:41" s="1" customFormat="1" ht="12.2" customHeight="1" x14ac:dyDescent="0.15">
      <c r="B19" s="257" t="s">
        <v>570</v>
      </c>
      <c r="C19" s="257"/>
      <c r="D19" s="257"/>
      <c r="E19" s="257"/>
      <c r="F19" s="257"/>
      <c r="G19" s="257"/>
      <c r="H19" s="257"/>
      <c r="I19" s="257"/>
      <c r="J19" s="253">
        <v>1240228115.0999999</v>
      </c>
      <c r="K19" s="253"/>
      <c r="L19" s="253"/>
      <c r="M19" s="253"/>
      <c r="N19" s="253"/>
      <c r="O19" s="253"/>
      <c r="P19" s="253"/>
      <c r="Q19" s="253"/>
      <c r="R19" s="253"/>
      <c r="S19" s="253"/>
      <c r="T19" s="231">
        <v>8.1217748846362597E-2</v>
      </c>
      <c r="U19" s="231"/>
      <c r="V19" s="231"/>
      <c r="W19" s="231"/>
      <c r="X19" s="231"/>
      <c r="Y19" s="231"/>
      <c r="Z19" s="231"/>
      <c r="AA19" s="231"/>
      <c r="AB19" s="231"/>
      <c r="AC19" s="235">
        <v>21452</v>
      </c>
      <c r="AD19" s="235"/>
      <c r="AE19" s="235"/>
      <c r="AF19" s="235"/>
      <c r="AG19" s="235"/>
      <c r="AH19" s="235"/>
      <c r="AI19" s="235"/>
      <c r="AJ19" s="235"/>
      <c r="AK19" s="235"/>
      <c r="AL19" s="16">
        <v>9.4416936247001607E-2</v>
      </c>
    </row>
    <row r="20" spans="2:41" s="1" customFormat="1" ht="12.2" customHeight="1" x14ac:dyDescent="0.15">
      <c r="B20" s="257" t="s">
        <v>572</v>
      </c>
      <c r="C20" s="257"/>
      <c r="D20" s="257"/>
      <c r="E20" s="257"/>
      <c r="F20" s="257"/>
      <c r="G20" s="257"/>
      <c r="H20" s="257"/>
      <c r="I20" s="257"/>
      <c r="J20" s="253">
        <v>1133326120.1800001</v>
      </c>
      <c r="K20" s="253"/>
      <c r="L20" s="253"/>
      <c r="M20" s="253"/>
      <c r="N20" s="253"/>
      <c r="O20" s="253"/>
      <c r="P20" s="253"/>
      <c r="Q20" s="253"/>
      <c r="R20" s="253"/>
      <c r="S20" s="253"/>
      <c r="T20" s="231">
        <v>7.4217150110631194E-2</v>
      </c>
      <c r="U20" s="231"/>
      <c r="V20" s="231"/>
      <c r="W20" s="231"/>
      <c r="X20" s="231"/>
      <c r="Y20" s="231"/>
      <c r="Z20" s="231"/>
      <c r="AA20" s="231"/>
      <c r="AB20" s="231"/>
      <c r="AC20" s="235">
        <v>17689</v>
      </c>
      <c r="AD20" s="235"/>
      <c r="AE20" s="235"/>
      <c r="AF20" s="235"/>
      <c r="AG20" s="235"/>
      <c r="AH20" s="235"/>
      <c r="AI20" s="235"/>
      <c r="AJ20" s="235"/>
      <c r="AK20" s="235"/>
      <c r="AL20" s="16">
        <v>7.7854800730617693E-2</v>
      </c>
    </row>
    <row r="21" spans="2:41" s="1" customFormat="1" ht="12.2" customHeight="1" x14ac:dyDescent="0.15">
      <c r="B21" s="257" t="s">
        <v>574</v>
      </c>
      <c r="C21" s="257"/>
      <c r="D21" s="257"/>
      <c r="E21" s="257"/>
      <c r="F21" s="257"/>
      <c r="G21" s="257"/>
      <c r="H21" s="257"/>
      <c r="I21" s="257"/>
      <c r="J21" s="253">
        <v>1057115140.3200001</v>
      </c>
      <c r="K21" s="253"/>
      <c r="L21" s="253"/>
      <c r="M21" s="253"/>
      <c r="N21" s="253"/>
      <c r="O21" s="253"/>
      <c r="P21" s="253"/>
      <c r="Q21" s="253"/>
      <c r="R21" s="253"/>
      <c r="S21" s="253"/>
      <c r="T21" s="231">
        <v>6.9226387406379902E-2</v>
      </c>
      <c r="U21" s="231"/>
      <c r="V21" s="231"/>
      <c r="W21" s="231"/>
      <c r="X21" s="231"/>
      <c r="Y21" s="231"/>
      <c r="Z21" s="231"/>
      <c r="AA21" s="231"/>
      <c r="AB21" s="231"/>
      <c r="AC21" s="235">
        <v>17225</v>
      </c>
      <c r="AD21" s="235"/>
      <c r="AE21" s="235"/>
      <c r="AF21" s="235"/>
      <c r="AG21" s="235"/>
      <c r="AH21" s="235"/>
      <c r="AI21" s="235"/>
      <c r="AJ21" s="235"/>
      <c r="AK21" s="235"/>
      <c r="AL21" s="16">
        <v>7.5812592152461403E-2</v>
      </c>
    </row>
    <row r="22" spans="2:41" s="1" customFormat="1" ht="12.2" customHeight="1" x14ac:dyDescent="0.15">
      <c r="B22" s="257" t="s">
        <v>576</v>
      </c>
      <c r="C22" s="257"/>
      <c r="D22" s="257"/>
      <c r="E22" s="257"/>
      <c r="F22" s="257"/>
      <c r="G22" s="257"/>
      <c r="H22" s="257"/>
      <c r="I22" s="257"/>
      <c r="J22" s="253">
        <v>788495078.75999999</v>
      </c>
      <c r="K22" s="253"/>
      <c r="L22" s="253"/>
      <c r="M22" s="253"/>
      <c r="N22" s="253"/>
      <c r="O22" s="253"/>
      <c r="P22" s="253"/>
      <c r="Q22" s="253"/>
      <c r="R22" s="253"/>
      <c r="S22" s="253"/>
      <c r="T22" s="231">
        <v>5.1635497126396701E-2</v>
      </c>
      <c r="U22" s="231"/>
      <c r="V22" s="231"/>
      <c r="W22" s="231"/>
      <c r="X22" s="231"/>
      <c r="Y22" s="231"/>
      <c r="Z22" s="231"/>
      <c r="AA22" s="231"/>
      <c r="AB22" s="231"/>
      <c r="AC22" s="235">
        <v>9690</v>
      </c>
      <c r="AD22" s="235"/>
      <c r="AE22" s="235"/>
      <c r="AF22" s="235"/>
      <c r="AG22" s="235"/>
      <c r="AH22" s="235"/>
      <c r="AI22" s="235"/>
      <c r="AJ22" s="235"/>
      <c r="AK22" s="235"/>
      <c r="AL22" s="16">
        <v>4.2648709315376003E-2</v>
      </c>
    </row>
    <row r="23" spans="2:41" s="1" customFormat="1" ht="12.2" customHeight="1" x14ac:dyDescent="0.15">
      <c r="B23" s="257" t="s">
        <v>578</v>
      </c>
      <c r="C23" s="257"/>
      <c r="D23" s="257"/>
      <c r="E23" s="257"/>
      <c r="F23" s="257"/>
      <c r="G23" s="257"/>
      <c r="H23" s="257"/>
      <c r="I23" s="257"/>
      <c r="J23" s="253">
        <v>661004215.41000104</v>
      </c>
      <c r="K23" s="253"/>
      <c r="L23" s="253"/>
      <c r="M23" s="253"/>
      <c r="N23" s="253"/>
      <c r="O23" s="253"/>
      <c r="P23" s="253"/>
      <c r="Q23" s="253"/>
      <c r="R23" s="253"/>
      <c r="S23" s="253"/>
      <c r="T23" s="231">
        <v>4.3286612922194302E-2</v>
      </c>
      <c r="U23" s="231"/>
      <c r="V23" s="231"/>
      <c r="W23" s="231"/>
      <c r="X23" s="231"/>
      <c r="Y23" s="231"/>
      <c r="Z23" s="231"/>
      <c r="AA23" s="231"/>
      <c r="AB23" s="231"/>
      <c r="AC23" s="235">
        <v>10549</v>
      </c>
      <c r="AD23" s="235"/>
      <c r="AE23" s="235"/>
      <c r="AF23" s="235"/>
      <c r="AG23" s="235"/>
      <c r="AH23" s="235"/>
      <c r="AI23" s="235"/>
      <c r="AJ23" s="235"/>
      <c r="AK23" s="235"/>
      <c r="AL23" s="16">
        <v>4.6429435971919598E-2</v>
      </c>
    </row>
    <row r="24" spans="2:41" s="1" customFormat="1" ht="12.2" customHeight="1" x14ac:dyDescent="0.15">
      <c r="B24" s="257" t="s">
        <v>512</v>
      </c>
      <c r="C24" s="257"/>
      <c r="D24" s="257"/>
      <c r="E24" s="257"/>
      <c r="F24" s="257"/>
      <c r="G24" s="257"/>
      <c r="H24" s="257"/>
      <c r="I24" s="257"/>
      <c r="J24" s="253">
        <v>420472698.26999998</v>
      </c>
      <c r="K24" s="253"/>
      <c r="L24" s="253"/>
      <c r="M24" s="253"/>
      <c r="N24" s="253"/>
      <c r="O24" s="253"/>
      <c r="P24" s="253"/>
      <c r="Q24" s="253"/>
      <c r="R24" s="253"/>
      <c r="S24" s="253"/>
      <c r="T24" s="231">
        <v>2.7535132923584501E-2</v>
      </c>
      <c r="U24" s="231"/>
      <c r="V24" s="231"/>
      <c r="W24" s="231"/>
      <c r="X24" s="231"/>
      <c r="Y24" s="231"/>
      <c r="Z24" s="231"/>
      <c r="AA24" s="231"/>
      <c r="AB24" s="231"/>
      <c r="AC24" s="235">
        <v>6243</v>
      </c>
      <c r="AD24" s="235"/>
      <c r="AE24" s="235"/>
      <c r="AF24" s="235"/>
      <c r="AG24" s="235"/>
      <c r="AH24" s="235"/>
      <c r="AI24" s="235"/>
      <c r="AJ24" s="235"/>
      <c r="AK24" s="235"/>
      <c r="AL24" s="16">
        <v>2.7477388261701999E-2</v>
      </c>
    </row>
    <row r="25" spans="2:41" s="1" customFormat="1" ht="12.2" customHeight="1" x14ac:dyDescent="0.15">
      <c r="B25" s="257" t="s">
        <v>67</v>
      </c>
      <c r="C25" s="257"/>
      <c r="D25" s="257"/>
      <c r="E25" s="257"/>
      <c r="F25" s="257"/>
      <c r="G25" s="257"/>
      <c r="H25" s="257"/>
      <c r="I25" s="257"/>
      <c r="J25" s="253">
        <v>41362501.93</v>
      </c>
      <c r="K25" s="253"/>
      <c r="L25" s="253"/>
      <c r="M25" s="253"/>
      <c r="N25" s="253"/>
      <c r="O25" s="253"/>
      <c r="P25" s="253"/>
      <c r="Q25" s="253"/>
      <c r="R25" s="253"/>
      <c r="S25" s="253"/>
      <c r="T25" s="231">
        <v>2.7086704877167301E-3</v>
      </c>
      <c r="U25" s="231"/>
      <c r="V25" s="231"/>
      <c r="W25" s="231"/>
      <c r="X25" s="231"/>
      <c r="Y25" s="231"/>
      <c r="Z25" s="231"/>
      <c r="AA25" s="231"/>
      <c r="AB25" s="231"/>
      <c r="AC25" s="235">
        <v>742</v>
      </c>
      <c r="AD25" s="235"/>
      <c r="AE25" s="235"/>
      <c r="AF25" s="235"/>
      <c r="AG25" s="235"/>
      <c r="AH25" s="235"/>
      <c r="AI25" s="235"/>
      <c r="AJ25" s="235"/>
      <c r="AK25" s="235"/>
      <c r="AL25" s="16">
        <v>3.2657732004137199E-3</v>
      </c>
    </row>
    <row r="26" spans="2:41" s="1" customFormat="1" ht="13.35" customHeight="1" x14ac:dyDescent="0.15">
      <c r="B26" s="256"/>
      <c r="C26" s="256"/>
      <c r="D26" s="256"/>
      <c r="E26" s="256"/>
      <c r="F26" s="256"/>
      <c r="G26" s="256"/>
      <c r="H26" s="256"/>
      <c r="I26" s="256"/>
      <c r="J26" s="254">
        <v>15270407425.92</v>
      </c>
      <c r="K26" s="254"/>
      <c r="L26" s="254"/>
      <c r="M26" s="254"/>
      <c r="N26" s="254"/>
      <c r="O26" s="254"/>
      <c r="P26" s="254"/>
      <c r="Q26" s="254"/>
      <c r="R26" s="254"/>
      <c r="S26" s="254"/>
      <c r="T26" s="252">
        <v>1</v>
      </c>
      <c r="U26" s="252"/>
      <c r="V26" s="252"/>
      <c r="W26" s="252"/>
      <c r="X26" s="252"/>
      <c r="Y26" s="252"/>
      <c r="Z26" s="252"/>
      <c r="AA26" s="252"/>
      <c r="AB26" s="252"/>
      <c r="AC26" s="251">
        <v>227205</v>
      </c>
      <c r="AD26" s="251"/>
      <c r="AE26" s="251"/>
      <c r="AF26" s="251"/>
      <c r="AG26" s="251"/>
      <c r="AH26" s="251"/>
      <c r="AI26" s="251"/>
      <c r="AJ26" s="251"/>
      <c r="AK26" s="251"/>
      <c r="AL26" s="32">
        <v>1</v>
      </c>
    </row>
    <row r="27" spans="2:41" s="1" customFormat="1" ht="9" customHeight="1" x14ac:dyDescent="0.15"/>
    <row r="28" spans="2:41" s="1" customFormat="1" ht="19.149999999999999" customHeight="1" x14ac:dyDescent="0.15">
      <c r="B28" s="217" t="s">
        <v>1185</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row>
    <row r="29" spans="2:41" s="1" customFormat="1" ht="7.9" customHeight="1" x14ac:dyDescent="0.15"/>
    <row r="30" spans="2:41" s="1" customFormat="1" ht="13.35" customHeight="1" x14ac:dyDescent="0.15">
      <c r="B30" s="215" t="s">
        <v>1063</v>
      </c>
      <c r="C30" s="215"/>
      <c r="D30" s="215"/>
      <c r="E30" s="215"/>
      <c r="F30" s="215"/>
      <c r="G30" s="215"/>
      <c r="H30" s="215"/>
      <c r="I30" s="215"/>
      <c r="J30" s="215" t="s">
        <v>1060</v>
      </c>
      <c r="K30" s="215"/>
      <c r="L30" s="215"/>
      <c r="M30" s="215"/>
      <c r="N30" s="215"/>
      <c r="O30" s="215"/>
      <c r="P30" s="215"/>
      <c r="Q30" s="215"/>
      <c r="R30" s="215"/>
      <c r="S30" s="215"/>
      <c r="T30" s="215" t="s">
        <v>1061</v>
      </c>
      <c r="U30" s="215"/>
      <c r="V30" s="215"/>
      <c r="W30" s="215"/>
      <c r="X30" s="215"/>
      <c r="Y30" s="215"/>
      <c r="Z30" s="215"/>
      <c r="AA30" s="215"/>
      <c r="AB30" s="215"/>
      <c r="AC30" s="215" t="s">
        <v>1062</v>
      </c>
      <c r="AD30" s="215"/>
      <c r="AE30" s="215"/>
      <c r="AF30" s="215"/>
      <c r="AG30" s="215"/>
      <c r="AH30" s="215"/>
      <c r="AI30" s="215"/>
      <c r="AJ30" s="215"/>
      <c r="AK30" s="215" t="s">
        <v>1061</v>
      </c>
      <c r="AL30" s="215"/>
    </row>
    <row r="31" spans="2:41" s="1" customFormat="1" ht="12.75" customHeight="1" x14ac:dyDescent="0.15">
      <c r="B31" s="230" t="s">
        <v>1064</v>
      </c>
      <c r="C31" s="230"/>
      <c r="D31" s="230"/>
      <c r="E31" s="230"/>
      <c r="F31" s="230"/>
      <c r="G31" s="230"/>
      <c r="H31" s="230"/>
      <c r="I31" s="230"/>
      <c r="J31" s="253">
        <v>750945251.50000095</v>
      </c>
      <c r="K31" s="253"/>
      <c r="L31" s="253"/>
      <c r="M31" s="253"/>
      <c r="N31" s="253"/>
      <c r="O31" s="253"/>
      <c r="P31" s="253"/>
      <c r="Q31" s="253"/>
      <c r="R31" s="253"/>
      <c r="S31" s="253"/>
      <c r="T31" s="231">
        <v>4.9176503976268902E-2</v>
      </c>
      <c r="U31" s="231"/>
      <c r="V31" s="231"/>
      <c r="W31" s="231"/>
      <c r="X31" s="231"/>
      <c r="Y31" s="231"/>
      <c r="Z31" s="231"/>
      <c r="AA31" s="231"/>
      <c r="AB31" s="231"/>
      <c r="AC31" s="235">
        <v>7493</v>
      </c>
      <c r="AD31" s="235"/>
      <c r="AE31" s="235"/>
      <c r="AF31" s="235"/>
      <c r="AG31" s="235"/>
      <c r="AH31" s="235"/>
      <c r="AI31" s="235"/>
      <c r="AJ31" s="235"/>
      <c r="AK31" s="231">
        <v>3.2979027750269597E-2</v>
      </c>
      <c r="AL31" s="231"/>
    </row>
    <row r="32" spans="2:41" s="1" customFormat="1" ht="12.75" customHeight="1" x14ac:dyDescent="0.15">
      <c r="B32" s="230" t="s">
        <v>1065</v>
      </c>
      <c r="C32" s="230"/>
      <c r="D32" s="230"/>
      <c r="E32" s="230"/>
      <c r="F32" s="230"/>
      <c r="G32" s="230"/>
      <c r="H32" s="230"/>
      <c r="I32" s="230"/>
      <c r="J32" s="253">
        <v>3513916116.5700202</v>
      </c>
      <c r="K32" s="253"/>
      <c r="L32" s="253"/>
      <c r="M32" s="253"/>
      <c r="N32" s="253"/>
      <c r="O32" s="253"/>
      <c r="P32" s="253"/>
      <c r="Q32" s="253"/>
      <c r="R32" s="253"/>
      <c r="S32" s="253"/>
      <c r="T32" s="231">
        <v>0.23011279388691999</v>
      </c>
      <c r="U32" s="231"/>
      <c r="V32" s="231"/>
      <c r="W32" s="231"/>
      <c r="X32" s="231"/>
      <c r="Y32" s="231"/>
      <c r="Z32" s="231"/>
      <c r="AA32" s="231"/>
      <c r="AB32" s="231"/>
      <c r="AC32" s="235">
        <v>37045</v>
      </c>
      <c r="AD32" s="235"/>
      <c r="AE32" s="235"/>
      <c r="AF32" s="235"/>
      <c r="AG32" s="235"/>
      <c r="AH32" s="235"/>
      <c r="AI32" s="235"/>
      <c r="AJ32" s="235"/>
      <c r="AK32" s="231">
        <v>0.16304658788318899</v>
      </c>
      <c r="AL32" s="231"/>
    </row>
    <row r="33" spans="2:38" s="1" customFormat="1" ht="12.75" customHeight="1" x14ac:dyDescent="0.15">
      <c r="B33" s="230" t="s">
        <v>1066</v>
      </c>
      <c r="C33" s="230"/>
      <c r="D33" s="230"/>
      <c r="E33" s="230"/>
      <c r="F33" s="230"/>
      <c r="G33" s="230"/>
      <c r="H33" s="230"/>
      <c r="I33" s="230"/>
      <c r="J33" s="253">
        <v>3568951110.4099898</v>
      </c>
      <c r="K33" s="253"/>
      <c r="L33" s="253"/>
      <c r="M33" s="253"/>
      <c r="N33" s="253"/>
      <c r="O33" s="253"/>
      <c r="P33" s="253"/>
      <c r="Q33" s="253"/>
      <c r="R33" s="253"/>
      <c r="S33" s="253"/>
      <c r="T33" s="231">
        <v>0.23371682305948499</v>
      </c>
      <c r="U33" s="231"/>
      <c r="V33" s="231"/>
      <c r="W33" s="231"/>
      <c r="X33" s="231"/>
      <c r="Y33" s="231"/>
      <c r="Z33" s="231"/>
      <c r="AA33" s="231"/>
      <c r="AB33" s="231"/>
      <c r="AC33" s="235">
        <v>44121</v>
      </c>
      <c r="AD33" s="235"/>
      <c r="AE33" s="235"/>
      <c r="AF33" s="235"/>
      <c r="AG33" s="235"/>
      <c r="AH33" s="235"/>
      <c r="AI33" s="235"/>
      <c r="AJ33" s="235"/>
      <c r="AK33" s="231">
        <v>0.194190268700073</v>
      </c>
      <c r="AL33" s="231"/>
    </row>
    <row r="34" spans="2:38" s="1" customFormat="1" ht="12.75" customHeight="1" x14ac:dyDescent="0.15">
      <c r="B34" s="230" t="s">
        <v>1067</v>
      </c>
      <c r="C34" s="230"/>
      <c r="D34" s="230"/>
      <c r="E34" s="230"/>
      <c r="F34" s="230"/>
      <c r="G34" s="230"/>
      <c r="H34" s="230"/>
      <c r="I34" s="230"/>
      <c r="J34" s="253">
        <v>2172319378.6799898</v>
      </c>
      <c r="K34" s="253"/>
      <c r="L34" s="253"/>
      <c r="M34" s="253"/>
      <c r="N34" s="253"/>
      <c r="O34" s="253"/>
      <c r="P34" s="253"/>
      <c r="Q34" s="253"/>
      <c r="R34" s="253"/>
      <c r="S34" s="253"/>
      <c r="T34" s="231">
        <v>0.14225680547283201</v>
      </c>
      <c r="U34" s="231"/>
      <c r="V34" s="231"/>
      <c r="W34" s="231"/>
      <c r="X34" s="231"/>
      <c r="Y34" s="231"/>
      <c r="Z34" s="231"/>
      <c r="AA34" s="231"/>
      <c r="AB34" s="231"/>
      <c r="AC34" s="235">
        <v>29492</v>
      </c>
      <c r="AD34" s="235"/>
      <c r="AE34" s="235"/>
      <c r="AF34" s="235"/>
      <c r="AG34" s="235"/>
      <c r="AH34" s="235"/>
      <c r="AI34" s="235"/>
      <c r="AJ34" s="235"/>
      <c r="AK34" s="231">
        <v>0.129803481437468</v>
      </c>
      <c r="AL34" s="231"/>
    </row>
    <row r="35" spans="2:38" s="1" customFormat="1" ht="12.75" customHeight="1" x14ac:dyDescent="0.15">
      <c r="B35" s="230" t="s">
        <v>1068</v>
      </c>
      <c r="C35" s="230"/>
      <c r="D35" s="230"/>
      <c r="E35" s="230"/>
      <c r="F35" s="230"/>
      <c r="G35" s="230"/>
      <c r="H35" s="230"/>
      <c r="I35" s="230"/>
      <c r="J35" s="253">
        <v>1521102423.49</v>
      </c>
      <c r="K35" s="253"/>
      <c r="L35" s="253"/>
      <c r="M35" s="253"/>
      <c r="N35" s="253"/>
      <c r="O35" s="253"/>
      <c r="P35" s="253"/>
      <c r="Q35" s="253"/>
      <c r="R35" s="253"/>
      <c r="S35" s="253"/>
      <c r="T35" s="231">
        <v>9.9611122418913206E-2</v>
      </c>
      <c r="U35" s="231"/>
      <c r="V35" s="231"/>
      <c r="W35" s="231"/>
      <c r="X35" s="231"/>
      <c r="Y35" s="231"/>
      <c r="Z35" s="231"/>
      <c r="AA35" s="231"/>
      <c r="AB35" s="231"/>
      <c r="AC35" s="235">
        <v>22486</v>
      </c>
      <c r="AD35" s="235"/>
      <c r="AE35" s="235"/>
      <c r="AF35" s="235"/>
      <c r="AG35" s="235"/>
      <c r="AH35" s="235"/>
      <c r="AI35" s="235"/>
      <c r="AJ35" s="235"/>
      <c r="AK35" s="231">
        <v>9.8967892431944704E-2</v>
      </c>
      <c r="AL35" s="231"/>
    </row>
    <row r="36" spans="2:38" s="1" customFormat="1" ht="12.75" customHeight="1" x14ac:dyDescent="0.15">
      <c r="B36" s="230" t="s">
        <v>1069</v>
      </c>
      <c r="C36" s="230"/>
      <c r="D36" s="230"/>
      <c r="E36" s="230"/>
      <c r="F36" s="230"/>
      <c r="G36" s="230"/>
      <c r="H36" s="230"/>
      <c r="I36" s="230"/>
      <c r="J36" s="253">
        <v>1691257415.29</v>
      </c>
      <c r="K36" s="253"/>
      <c r="L36" s="253"/>
      <c r="M36" s="253"/>
      <c r="N36" s="253"/>
      <c r="O36" s="253"/>
      <c r="P36" s="253"/>
      <c r="Q36" s="253"/>
      <c r="R36" s="253"/>
      <c r="S36" s="253"/>
      <c r="T36" s="231">
        <v>0.110753915604063</v>
      </c>
      <c r="U36" s="231"/>
      <c r="V36" s="231"/>
      <c r="W36" s="231"/>
      <c r="X36" s="231"/>
      <c r="Y36" s="231"/>
      <c r="Z36" s="231"/>
      <c r="AA36" s="231"/>
      <c r="AB36" s="231"/>
      <c r="AC36" s="235">
        <v>31553</v>
      </c>
      <c r="AD36" s="235"/>
      <c r="AE36" s="235"/>
      <c r="AF36" s="235"/>
      <c r="AG36" s="235"/>
      <c r="AH36" s="235"/>
      <c r="AI36" s="235"/>
      <c r="AJ36" s="235"/>
      <c r="AK36" s="231">
        <v>0.13887458462621899</v>
      </c>
      <c r="AL36" s="231"/>
    </row>
    <row r="37" spans="2:38" s="1" customFormat="1" ht="12.75" customHeight="1" x14ac:dyDescent="0.15">
      <c r="B37" s="230" t="s">
        <v>1070</v>
      </c>
      <c r="C37" s="230"/>
      <c r="D37" s="230"/>
      <c r="E37" s="230"/>
      <c r="F37" s="230"/>
      <c r="G37" s="230"/>
      <c r="H37" s="230"/>
      <c r="I37" s="230"/>
      <c r="J37" s="253">
        <v>946682906.76999903</v>
      </c>
      <c r="K37" s="253"/>
      <c r="L37" s="253"/>
      <c r="M37" s="253"/>
      <c r="N37" s="253"/>
      <c r="O37" s="253"/>
      <c r="P37" s="253"/>
      <c r="Q37" s="253"/>
      <c r="R37" s="253"/>
      <c r="S37" s="253"/>
      <c r="T37" s="231">
        <v>6.1994606978403102E-2</v>
      </c>
      <c r="U37" s="231"/>
      <c r="V37" s="231"/>
      <c r="W37" s="231"/>
      <c r="X37" s="231"/>
      <c r="Y37" s="231"/>
      <c r="Z37" s="231"/>
      <c r="AA37" s="231"/>
      <c r="AB37" s="231"/>
      <c r="AC37" s="235">
        <v>19808</v>
      </c>
      <c r="AD37" s="235"/>
      <c r="AE37" s="235"/>
      <c r="AF37" s="235"/>
      <c r="AG37" s="235"/>
      <c r="AH37" s="235"/>
      <c r="AI37" s="235"/>
      <c r="AJ37" s="235"/>
      <c r="AK37" s="231">
        <v>8.7181179991637506E-2</v>
      </c>
      <c r="AL37" s="231"/>
    </row>
    <row r="38" spans="2:38" s="1" customFormat="1" ht="12.75" customHeight="1" x14ac:dyDescent="0.15">
      <c r="B38" s="230" t="s">
        <v>1071</v>
      </c>
      <c r="C38" s="230"/>
      <c r="D38" s="230"/>
      <c r="E38" s="230"/>
      <c r="F38" s="230"/>
      <c r="G38" s="230"/>
      <c r="H38" s="230"/>
      <c r="I38" s="230"/>
      <c r="J38" s="253">
        <v>146161544.11000001</v>
      </c>
      <c r="K38" s="253"/>
      <c r="L38" s="253"/>
      <c r="M38" s="253"/>
      <c r="N38" s="253"/>
      <c r="O38" s="253"/>
      <c r="P38" s="253"/>
      <c r="Q38" s="253"/>
      <c r="R38" s="253"/>
      <c r="S38" s="253"/>
      <c r="T38" s="231">
        <v>9.57155497121219E-3</v>
      </c>
      <c r="U38" s="231"/>
      <c r="V38" s="231"/>
      <c r="W38" s="231"/>
      <c r="X38" s="231"/>
      <c r="Y38" s="231"/>
      <c r="Z38" s="231"/>
      <c r="AA38" s="231"/>
      <c r="AB38" s="231"/>
      <c r="AC38" s="235">
        <v>3550</v>
      </c>
      <c r="AD38" s="235"/>
      <c r="AE38" s="235"/>
      <c r="AF38" s="235"/>
      <c r="AG38" s="235"/>
      <c r="AH38" s="235"/>
      <c r="AI38" s="235"/>
      <c r="AJ38" s="235"/>
      <c r="AK38" s="231">
        <v>1.5624656147531999E-2</v>
      </c>
      <c r="AL38" s="231"/>
    </row>
    <row r="39" spans="2:38" s="1" customFormat="1" ht="12.75" customHeight="1" x14ac:dyDescent="0.15">
      <c r="B39" s="230" t="s">
        <v>1072</v>
      </c>
      <c r="C39" s="230"/>
      <c r="D39" s="230"/>
      <c r="E39" s="230"/>
      <c r="F39" s="230"/>
      <c r="G39" s="230"/>
      <c r="H39" s="230"/>
      <c r="I39" s="230"/>
      <c r="J39" s="253">
        <v>92711607.569999903</v>
      </c>
      <c r="K39" s="253"/>
      <c r="L39" s="253"/>
      <c r="M39" s="253"/>
      <c r="N39" s="253"/>
      <c r="O39" s="253"/>
      <c r="P39" s="253"/>
      <c r="Q39" s="253"/>
      <c r="R39" s="253"/>
      <c r="S39" s="253"/>
      <c r="T39" s="231">
        <v>6.0713250788994103E-3</v>
      </c>
      <c r="U39" s="231"/>
      <c r="V39" s="231"/>
      <c r="W39" s="231"/>
      <c r="X39" s="231"/>
      <c r="Y39" s="231"/>
      <c r="Z39" s="231"/>
      <c r="AA39" s="231"/>
      <c r="AB39" s="231"/>
      <c r="AC39" s="235">
        <v>2387</v>
      </c>
      <c r="AD39" s="235"/>
      <c r="AE39" s="235"/>
      <c r="AF39" s="235"/>
      <c r="AG39" s="235"/>
      <c r="AH39" s="235"/>
      <c r="AI39" s="235"/>
      <c r="AJ39" s="235"/>
      <c r="AK39" s="231">
        <v>1.05059307673687E-2</v>
      </c>
      <c r="AL39" s="231"/>
    </row>
    <row r="40" spans="2:38" s="1" customFormat="1" ht="12.75" customHeight="1" x14ac:dyDescent="0.15">
      <c r="B40" s="230" t="s">
        <v>1073</v>
      </c>
      <c r="C40" s="230"/>
      <c r="D40" s="230"/>
      <c r="E40" s="230"/>
      <c r="F40" s="230"/>
      <c r="G40" s="230"/>
      <c r="H40" s="230"/>
      <c r="I40" s="230"/>
      <c r="J40" s="253">
        <v>57433978.519999899</v>
      </c>
      <c r="K40" s="253"/>
      <c r="L40" s="253"/>
      <c r="M40" s="253"/>
      <c r="N40" s="253"/>
      <c r="O40" s="253"/>
      <c r="P40" s="253"/>
      <c r="Q40" s="253"/>
      <c r="R40" s="253"/>
      <c r="S40" s="253"/>
      <c r="T40" s="231">
        <v>3.7611294131230199E-3</v>
      </c>
      <c r="U40" s="231"/>
      <c r="V40" s="231"/>
      <c r="W40" s="231"/>
      <c r="X40" s="231"/>
      <c r="Y40" s="231"/>
      <c r="Z40" s="231"/>
      <c r="AA40" s="231"/>
      <c r="AB40" s="231"/>
      <c r="AC40" s="235">
        <v>3493</v>
      </c>
      <c r="AD40" s="235"/>
      <c r="AE40" s="235"/>
      <c r="AF40" s="235"/>
      <c r="AG40" s="235"/>
      <c r="AH40" s="235"/>
      <c r="AI40" s="235"/>
      <c r="AJ40" s="235"/>
      <c r="AK40" s="231">
        <v>1.5373781386853301E-2</v>
      </c>
      <c r="AL40" s="231"/>
    </row>
    <row r="41" spans="2:38" s="1" customFormat="1" ht="12.75" customHeight="1" x14ac:dyDescent="0.15">
      <c r="B41" s="230" t="s">
        <v>1074</v>
      </c>
      <c r="C41" s="230"/>
      <c r="D41" s="230"/>
      <c r="E41" s="230"/>
      <c r="F41" s="230"/>
      <c r="G41" s="230"/>
      <c r="H41" s="230"/>
      <c r="I41" s="230"/>
      <c r="J41" s="253">
        <v>189789603.41</v>
      </c>
      <c r="K41" s="253"/>
      <c r="L41" s="253"/>
      <c r="M41" s="253"/>
      <c r="N41" s="253"/>
      <c r="O41" s="253"/>
      <c r="P41" s="253"/>
      <c r="Q41" s="253"/>
      <c r="R41" s="253"/>
      <c r="S41" s="253"/>
      <c r="T41" s="231">
        <v>1.2428588060319301E-2</v>
      </c>
      <c r="U41" s="231"/>
      <c r="V41" s="231"/>
      <c r="W41" s="231"/>
      <c r="X41" s="231"/>
      <c r="Y41" s="231"/>
      <c r="Z41" s="231"/>
      <c r="AA41" s="231"/>
      <c r="AB41" s="231"/>
      <c r="AC41" s="235">
        <v>7442</v>
      </c>
      <c r="AD41" s="235"/>
      <c r="AE41" s="235"/>
      <c r="AF41" s="235"/>
      <c r="AG41" s="235"/>
      <c r="AH41" s="235"/>
      <c r="AI41" s="235"/>
      <c r="AJ41" s="235"/>
      <c r="AK41" s="231">
        <v>3.2754560859136E-2</v>
      </c>
      <c r="AL41" s="231"/>
    </row>
    <row r="42" spans="2:38" s="1" customFormat="1" ht="12.75" customHeight="1" x14ac:dyDescent="0.15">
      <c r="B42" s="230" t="s">
        <v>1075</v>
      </c>
      <c r="C42" s="230"/>
      <c r="D42" s="230"/>
      <c r="E42" s="230"/>
      <c r="F42" s="230"/>
      <c r="G42" s="230"/>
      <c r="H42" s="230"/>
      <c r="I42" s="230"/>
      <c r="J42" s="253">
        <v>295552094.56999898</v>
      </c>
      <c r="K42" s="253"/>
      <c r="L42" s="253"/>
      <c r="M42" s="253"/>
      <c r="N42" s="253"/>
      <c r="O42" s="253"/>
      <c r="P42" s="253"/>
      <c r="Q42" s="253"/>
      <c r="R42" s="253"/>
      <c r="S42" s="253"/>
      <c r="T42" s="231">
        <v>1.93545650961695E-2</v>
      </c>
      <c r="U42" s="231"/>
      <c r="V42" s="231"/>
      <c r="W42" s="231"/>
      <c r="X42" s="231"/>
      <c r="Y42" s="231"/>
      <c r="Z42" s="231"/>
      <c r="AA42" s="231"/>
      <c r="AB42" s="231"/>
      <c r="AC42" s="235">
        <v>6815</v>
      </c>
      <c r="AD42" s="235"/>
      <c r="AE42" s="235"/>
      <c r="AF42" s="235"/>
      <c r="AG42" s="235"/>
      <c r="AH42" s="235"/>
      <c r="AI42" s="235"/>
      <c r="AJ42" s="235"/>
      <c r="AK42" s="231">
        <v>2.9994938491670502E-2</v>
      </c>
      <c r="AL42" s="231"/>
    </row>
    <row r="43" spans="2:38" s="1" customFormat="1" ht="12.75" customHeight="1" x14ac:dyDescent="0.15">
      <c r="B43" s="230" t="s">
        <v>1076</v>
      </c>
      <c r="C43" s="230"/>
      <c r="D43" s="230"/>
      <c r="E43" s="230"/>
      <c r="F43" s="230"/>
      <c r="G43" s="230"/>
      <c r="H43" s="230"/>
      <c r="I43" s="230"/>
      <c r="J43" s="253">
        <v>141429096.47</v>
      </c>
      <c r="K43" s="253"/>
      <c r="L43" s="253"/>
      <c r="M43" s="253"/>
      <c r="N43" s="253"/>
      <c r="O43" s="253"/>
      <c r="P43" s="253"/>
      <c r="Q43" s="253"/>
      <c r="R43" s="253"/>
      <c r="S43" s="253"/>
      <c r="T43" s="231">
        <v>9.2616452544637805E-3</v>
      </c>
      <c r="U43" s="231"/>
      <c r="V43" s="231"/>
      <c r="W43" s="231"/>
      <c r="X43" s="231"/>
      <c r="Y43" s="231"/>
      <c r="Z43" s="231"/>
      <c r="AA43" s="231"/>
      <c r="AB43" s="231"/>
      <c r="AC43" s="235">
        <v>3660</v>
      </c>
      <c r="AD43" s="235"/>
      <c r="AE43" s="235"/>
      <c r="AF43" s="235"/>
      <c r="AG43" s="235"/>
      <c r="AH43" s="235"/>
      <c r="AI43" s="235"/>
      <c r="AJ43" s="235"/>
      <c r="AK43" s="231">
        <v>1.6108800422525899E-2</v>
      </c>
      <c r="AL43" s="231"/>
    </row>
    <row r="44" spans="2:38" s="1" customFormat="1" ht="12.75" customHeight="1" x14ac:dyDescent="0.15">
      <c r="B44" s="230" t="s">
        <v>1077</v>
      </c>
      <c r="C44" s="230"/>
      <c r="D44" s="230"/>
      <c r="E44" s="230"/>
      <c r="F44" s="230"/>
      <c r="G44" s="230"/>
      <c r="H44" s="230"/>
      <c r="I44" s="230"/>
      <c r="J44" s="253">
        <v>19781476.890000001</v>
      </c>
      <c r="K44" s="253"/>
      <c r="L44" s="253"/>
      <c r="M44" s="253"/>
      <c r="N44" s="253"/>
      <c r="O44" s="253"/>
      <c r="P44" s="253"/>
      <c r="Q44" s="253"/>
      <c r="R44" s="253"/>
      <c r="S44" s="253"/>
      <c r="T44" s="231">
        <v>1.2954125150860701E-3</v>
      </c>
      <c r="U44" s="231"/>
      <c r="V44" s="231"/>
      <c r="W44" s="231"/>
      <c r="X44" s="231"/>
      <c r="Y44" s="231"/>
      <c r="Z44" s="231"/>
      <c r="AA44" s="231"/>
      <c r="AB44" s="231"/>
      <c r="AC44" s="235">
        <v>516</v>
      </c>
      <c r="AD44" s="235"/>
      <c r="AE44" s="235"/>
      <c r="AF44" s="235"/>
      <c r="AG44" s="235"/>
      <c r="AH44" s="235"/>
      <c r="AI44" s="235"/>
      <c r="AJ44" s="235"/>
      <c r="AK44" s="231">
        <v>2.2710767808806999E-3</v>
      </c>
      <c r="AL44" s="231"/>
    </row>
    <row r="45" spans="2:38" s="1" customFormat="1" ht="12.75" customHeight="1" x14ac:dyDescent="0.15">
      <c r="B45" s="230" t="s">
        <v>1078</v>
      </c>
      <c r="C45" s="230"/>
      <c r="D45" s="230"/>
      <c r="E45" s="230"/>
      <c r="F45" s="230"/>
      <c r="G45" s="230"/>
      <c r="H45" s="230"/>
      <c r="I45" s="230"/>
      <c r="J45" s="253">
        <v>13985525.43</v>
      </c>
      <c r="K45" s="253"/>
      <c r="L45" s="253"/>
      <c r="M45" s="253"/>
      <c r="N45" s="253"/>
      <c r="O45" s="253"/>
      <c r="P45" s="253"/>
      <c r="Q45" s="253"/>
      <c r="R45" s="253"/>
      <c r="S45" s="253"/>
      <c r="T45" s="231">
        <v>9.1585804097544697E-4</v>
      </c>
      <c r="U45" s="231"/>
      <c r="V45" s="231"/>
      <c r="W45" s="231"/>
      <c r="X45" s="231"/>
      <c r="Y45" s="231"/>
      <c r="Z45" s="231"/>
      <c r="AA45" s="231"/>
      <c r="AB45" s="231"/>
      <c r="AC45" s="235">
        <v>436</v>
      </c>
      <c r="AD45" s="235"/>
      <c r="AE45" s="235"/>
      <c r="AF45" s="235"/>
      <c r="AG45" s="235"/>
      <c r="AH45" s="235"/>
      <c r="AI45" s="235"/>
      <c r="AJ45" s="235"/>
      <c r="AK45" s="231">
        <v>1.91897185361238E-3</v>
      </c>
      <c r="AL45" s="231"/>
    </row>
    <row r="46" spans="2:38" s="1" customFormat="1" ht="12.75" customHeight="1" x14ac:dyDescent="0.15">
      <c r="B46" s="230" t="s">
        <v>1079</v>
      </c>
      <c r="C46" s="230"/>
      <c r="D46" s="230"/>
      <c r="E46" s="230"/>
      <c r="F46" s="230"/>
      <c r="G46" s="230"/>
      <c r="H46" s="230"/>
      <c r="I46" s="230"/>
      <c r="J46" s="253">
        <v>27906949.879999999</v>
      </c>
      <c r="K46" s="253"/>
      <c r="L46" s="253"/>
      <c r="M46" s="253"/>
      <c r="N46" s="253"/>
      <c r="O46" s="253"/>
      <c r="P46" s="253"/>
      <c r="Q46" s="253"/>
      <c r="R46" s="253"/>
      <c r="S46" s="253"/>
      <c r="T46" s="231">
        <v>1.8275183563622999E-3</v>
      </c>
      <c r="U46" s="231"/>
      <c r="V46" s="231"/>
      <c r="W46" s="231"/>
      <c r="X46" s="231"/>
      <c r="Y46" s="231"/>
      <c r="Z46" s="231"/>
      <c r="AA46" s="231"/>
      <c r="AB46" s="231"/>
      <c r="AC46" s="235">
        <v>878</v>
      </c>
      <c r="AD46" s="235"/>
      <c r="AE46" s="235"/>
      <c r="AF46" s="235"/>
      <c r="AG46" s="235"/>
      <c r="AH46" s="235"/>
      <c r="AI46" s="235"/>
      <c r="AJ46" s="235"/>
      <c r="AK46" s="231">
        <v>3.8643515767698799E-3</v>
      </c>
      <c r="AL46" s="231"/>
    </row>
    <row r="47" spans="2:38" s="1" customFormat="1" ht="12.75" customHeight="1" x14ac:dyDescent="0.15">
      <c r="B47" s="230" t="s">
        <v>1080</v>
      </c>
      <c r="C47" s="230"/>
      <c r="D47" s="230"/>
      <c r="E47" s="230"/>
      <c r="F47" s="230"/>
      <c r="G47" s="230"/>
      <c r="H47" s="230"/>
      <c r="I47" s="230"/>
      <c r="J47" s="253">
        <v>72085113.5</v>
      </c>
      <c r="K47" s="253"/>
      <c r="L47" s="253"/>
      <c r="M47" s="253"/>
      <c r="N47" s="253"/>
      <c r="O47" s="253"/>
      <c r="P47" s="253"/>
      <c r="Q47" s="253"/>
      <c r="R47" s="253"/>
      <c r="S47" s="253"/>
      <c r="T47" s="231">
        <v>4.7205756525947502E-3</v>
      </c>
      <c r="U47" s="231"/>
      <c r="V47" s="231"/>
      <c r="W47" s="231"/>
      <c r="X47" s="231"/>
      <c r="Y47" s="231"/>
      <c r="Z47" s="231"/>
      <c r="AA47" s="231"/>
      <c r="AB47" s="231"/>
      <c r="AC47" s="235">
        <v>2669</v>
      </c>
      <c r="AD47" s="235"/>
      <c r="AE47" s="235"/>
      <c r="AF47" s="235"/>
      <c r="AG47" s="235"/>
      <c r="AH47" s="235"/>
      <c r="AI47" s="235"/>
      <c r="AJ47" s="235"/>
      <c r="AK47" s="231">
        <v>1.1747100635989501E-2</v>
      </c>
      <c r="AL47" s="231"/>
    </row>
    <row r="48" spans="2:38" s="1" customFormat="1" ht="12.75" customHeight="1" x14ac:dyDescent="0.15">
      <c r="B48" s="230" t="s">
        <v>1081</v>
      </c>
      <c r="C48" s="230"/>
      <c r="D48" s="230"/>
      <c r="E48" s="230"/>
      <c r="F48" s="230"/>
      <c r="G48" s="230"/>
      <c r="H48" s="230"/>
      <c r="I48" s="230"/>
      <c r="J48" s="253">
        <v>30544822.579999998</v>
      </c>
      <c r="K48" s="253"/>
      <c r="L48" s="253"/>
      <c r="M48" s="253"/>
      <c r="N48" s="253"/>
      <c r="O48" s="253"/>
      <c r="P48" s="253"/>
      <c r="Q48" s="253"/>
      <c r="R48" s="253"/>
      <c r="S48" s="253"/>
      <c r="T48" s="231">
        <v>2.0002624506372498E-3</v>
      </c>
      <c r="U48" s="231"/>
      <c r="V48" s="231"/>
      <c r="W48" s="231"/>
      <c r="X48" s="231"/>
      <c r="Y48" s="231"/>
      <c r="Z48" s="231"/>
      <c r="AA48" s="231"/>
      <c r="AB48" s="231"/>
      <c r="AC48" s="235">
        <v>1883</v>
      </c>
      <c r="AD48" s="235"/>
      <c r="AE48" s="235"/>
      <c r="AF48" s="235"/>
      <c r="AG48" s="235"/>
      <c r="AH48" s="235"/>
      <c r="AI48" s="235"/>
      <c r="AJ48" s="235"/>
      <c r="AK48" s="231">
        <v>8.28766972557822E-3</v>
      </c>
      <c r="AL48" s="231"/>
    </row>
    <row r="49" spans="2:41" s="1" customFormat="1" ht="12.75" customHeight="1" x14ac:dyDescent="0.15">
      <c r="B49" s="230" t="s">
        <v>1082</v>
      </c>
      <c r="C49" s="230"/>
      <c r="D49" s="230"/>
      <c r="E49" s="230"/>
      <c r="F49" s="230"/>
      <c r="G49" s="230"/>
      <c r="H49" s="230"/>
      <c r="I49" s="230"/>
      <c r="J49" s="253">
        <v>12191244.48</v>
      </c>
      <c r="K49" s="253"/>
      <c r="L49" s="253"/>
      <c r="M49" s="253"/>
      <c r="N49" s="253"/>
      <c r="O49" s="253"/>
      <c r="P49" s="253"/>
      <c r="Q49" s="253"/>
      <c r="R49" s="253"/>
      <c r="S49" s="253"/>
      <c r="T49" s="231">
        <v>7.9835751201415696E-4</v>
      </c>
      <c r="U49" s="231"/>
      <c r="V49" s="231"/>
      <c r="W49" s="231"/>
      <c r="X49" s="231"/>
      <c r="Y49" s="231"/>
      <c r="Z49" s="231"/>
      <c r="AA49" s="231"/>
      <c r="AB49" s="231"/>
      <c r="AC49" s="235">
        <v>1066</v>
      </c>
      <c r="AD49" s="235"/>
      <c r="AE49" s="235"/>
      <c r="AF49" s="235"/>
      <c r="AG49" s="235"/>
      <c r="AH49" s="235"/>
      <c r="AI49" s="235"/>
      <c r="AJ49" s="235"/>
      <c r="AK49" s="231">
        <v>4.6917981558504398E-3</v>
      </c>
      <c r="AL49" s="231"/>
    </row>
    <row r="50" spans="2:41" s="1" customFormat="1" ht="12.75" customHeight="1" x14ac:dyDescent="0.15">
      <c r="B50" s="230" t="s">
        <v>1083</v>
      </c>
      <c r="C50" s="230"/>
      <c r="D50" s="230"/>
      <c r="E50" s="230"/>
      <c r="F50" s="230"/>
      <c r="G50" s="230"/>
      <c r="H50" s="230"/>
      <c r="I50" s="230"/>
      <c r="J50" s="253">
        <v>2527329.13</v>
      </c>
      <c r="K50" s="253"/>
      <c r="L50" s="253"/>
      <c r="M50" s="253"/>
      <c r="N50" s="253"/>
      <c r="O50" s="253"/>
      <c r="P50" s="253"/>
      <c r="Q50" s="253"/>
      <c r="R50" s="253"/>
      <c r="S50" s="253"/>
      <c r="T50" s="231">
        <v>1.65505022852901E-4</v>
      </c>
      <c r="U50" s="231"/>
      <c r="V50" s="231"/>
      <c r="W50" s="231"/>
      <c r="X50" s="231"/>
      <c r="Y50" s="231"/>
      <c r="Z50" s="231"/>
      <c r="AA50" s="231"/>
      <c r="AB50" s="231"/>
      <c r="AC50" s="235">
        <v>163</v>
      </c>
      <c r="AD50" s="235"/>
      <c r="AE50" s="235"/>
      <c r="AF50" s="235"/>
      <c r="AG50" s="235"/>
      <c r="AH50" s="235"/>
      <c r="AI50" s="235"/>
      <c r="AJ50" s="235"/>
      <c r="AK50" s="231">
        <v>7.1741378930921399E-4</v>
      </c>
      <c r="AL50" s="231"/>
    </row>
    <row r="51" spans="2:41" s="1" customFormat="1" ht="12.75" customHeight="1" x14ac:dyDescent="0.15">
      <c r="B51" s="230" t="s">
        <v>1084</v>
      </c>
      <c r="C51" s="230"/>
      <c r="D51" s="230"/>
      <c r="E51" s="230"/>
      <c r="F51" s="230"/>
      <c r="G51" s="230"/>
      <c r="H51" s="230"/>
      <c r="I51" s="230"/>
      <c r="J51" s="253">
        <v>435320.01</v>
      </c>
      <c r="K51" s="253"/>
      <c r="L51" s="253"/>
      <c r="M51" s="253"/>
      <c r="N51" s="253"/>
      <c r="O51" s="253"/>
      <c r="P51" s="253"/>
      <c r="Q51" s="253"/>
      <c r="R51" s="253"/>
      <c r="S51" s="253"/>
      <c r="T51" s="231">
        <v>2.85074260206763E-5</v>
      </c>
      <c r="U51" s="231"/>
      <c r="V51" s="231"/>
      <c r="W51" s="231"/>
      <c r="X51" s="231"/>
      <c r="Y51" s="231"/>
      <c r="Z51" s="231"/>
      <c r="AA51" s="231"/>
      <c r="AB51" s="231"/>
      <c r="AC51" s="235">
        <v>38</v>
      </c>
      <c r="AD51" s="235"/>
      <c r="AE51" s="235"/>
      <c r="AF51" s="235"/>
      <c r="AG51" s="235"/>
      <c r="AH51" s="235"/>
      <c r="AI51" s="235"/>
      <c r="AJ51" s="235"/>
      <c r="AK51" s="231">
        <v>1.6724984045245501E-4</v>
      </c>
      <c r="AL51" s="231"/>
    </row>
    <row r="52" spans="2:41" s="1" customFormat="1" ht="12.75" customHeight="1" x14ac:dyDescent="0.15">
      <c r="B52" s="230" t="s">
        <v>1085</v>
      </c>
      <c r="C52" s="230"/>
      <c r="D52" s="230"/>
      <c r="E52" s="230"/>
      <c r="F52" s="230"/>
      <c r="G52" s="230"/>
      <c r="H52" s="230"/>
      <c r="I52" s="230"/>
      <c r="J52" s="253">
        <v>748032.42</v>
      </c>
      <c r="K52" s="253"/>
      <c r="L52" s="253"/>
      <c r="M52" s="253"/>
      <c r="N52" s="253"/>
      <c r="O52" s="253"/>
      <c r="P52" s="253"/>
      <c r="Q52" s="253"/>
      <c r="R52" s="253"/>
      <c r="S52" s="253"/>
      <c r="T52" s="231">
        <v>4.8985753892216997E-5</v>
      </c>
      <c r="U52" s="231"/>
      <c r="V52" s="231"/>
      <c r="W52" s="231"/>
      <c r="X52" s="231"/>
      <c r="Y52" s="231"/>
      <c r="Z52" s="231"/>
      <c r="AA52" s="231"/>
      <c r="AB52" s="231"/>
      <c r="AC52" s="235">
        <v>49</v>
      </c>
      <c r="AD52" s="235"/>
      <c r="AE52" s="235"/>
      <c r="AF52" s="235"/>
      <c r="AG52" s="235"/>
      <c r="AH52" s="235"/>
      <c r="AI52" s="235"/>
      <c r="AJ52" s="235"/>
      <c r="AK52" s="231">
        <v>2.1566426795185001E-4</v>
      </c>
      <c r="AL52" s="231"/>
    </row>
    <row r="53" spans="2:41" s="1" customFormat="1" ht="12.75" customHeight="1" x14ac:dyDescent="0.15">
      <c r="B53" s="230" t="s">
        <v>1086</v>
      </c>
      <c r="C53" s="230"/>
      <c r="D53" s="230"/>
      <c r="E53" s="230"/>
      <c r="F53" s="230"/>
      <c r="G53" s="230"/>
      <c r="H53" s="230"/>
      <c r="I53" s="230"/>
      <c r="J53" s="253">
        <v>1353511.41</v>
      </c>
      <c r="K53" s="253"/>
      <c r="L53" s="253"/>
      <c r="M53" s="253"/>
      <c r="N53" s="253"/>
      <c r="O53" s="253"/>
      <c r="P53" s="253"/>
      <c r="Q53" s="253"/>
      <c r="R53" s="253"/>
      <c r="S53" s="253"/>
      <c r="T53" s="231">
        <v>8.8636234269856399E-5</v>
      </c>
      <c r="U53" s="231"/>
      <c r="V53" s="231"/>
      <c r="W53" s="231"/>
      <c r="X53" s="231"/>
      <c r="Y53" s="231"/>
      <c r="Z53" s="231"/>
      <c r="AA53" s="231"/>
      <c r="AB53" s="231"/>
      <c r="AC53" s="235">
        <v>102</v>
      </c>
      <c r="AD53" s="235"/>
      <c r="AE53" s="235"/>
      <c r="AF53" s="235"/>
      <c r="AG53" s="235"/>
      <c r="AH53" s="235"/>
      <c r="AI53" s="235"/>
      <c r="AJ53" s="235"/>
      <c r="AK53" s="231">
        <v>4.4893378226711599E-4</v>
      </c>
      <c r="AL53" s="231"/>
    </row>
    <row r="54" spans="2:41" s="1" customFormat="1" ht="12.75" customHeight="1" x14ac:dyDescent="0.15">
      <c r="B54" s="230" t="s">
        <v>1087</v>
      </c>
      <c r="C54" s="230"/>
      <c r="D54" s="230"/>
      <c r="E54" s="230"/>
      <c r="F54" s="230"/>
      <c r="G54" s="230"/>
      <c r="H54" s="230"/>
      <c r="I54" s="230"/>
      <c r="J54" s="253">
        <v>179762.34</v>
      </c>
      <c r="K54" s="253"/>
      <c r="L54" s="253"/>
      <c r="M54" s="253"/>
      <c r="N54" s="253"/>
      <c r="O54" s="253"/>
      <c r="P54" s="253"/>
      <c r="Q54" s="253"/>
      <c r="R54" s="253"/>
      <c r="S54" s="253"/>
      <c r="T54" s="231">
        <v>1.17719413101494E-5</v>
      </c>
      <c r="U54" s="231"/>
      <c r="V54" s="231"/>
      <c r="W54" s="231"/>
      <c r="X54" s="231"/>
      <c r="Y54" s="231"/>
      <c r="Z54" s="231"/>
      <c r="AA54" s="231"/>
      <c r="AB54" s="231"/>
      <c r="AC54" s="235">
        <v>19</v>
      </c>
      <c r="AD54" s="235"/>
      <c r="AE54" s="235"/>
      <c r="AF54" s="235"/>
      <c r="AG54" s="235"/>
      <c r="AH54" s="235"/>
      <c r="AI54" s="235"/>
      <c r="AJ54" s="235"/>
      <c r="AK54" s="231">
        <v>8.3624920226227397E-5</v>
      </c>
      <c r="AL54" s="231"/>
    </row>
    <row r="55" spans="2:41" s="1" customFormat="1" ht="12.75" customHeight="1" x14ac:dyDescent="0.15">
      <c r="B55" s="230" t="s">
        <v>1088</v>
      </c>
      <c r="C55" s="230"/>
      <c r="D55" s="230"/>
      <c r="E55" s="230"/>
      <c r="F55" s="230"/>
      <c r="G55" s="230"/>
      <c r="H55" s="230"/>
      <c r="I55" s="230"/>
      <c r="J55" s="253">
        <v>215180.19</v>
      </c>
      <c r="K55" s="253"/>
      <c r="L55" s="253"/>
      <c r="M55" s="253"/>
      <c r="N55" s="253"/>
      <c r="O55" s="253"/>
      <c r="P55" s="253"/>
      <c r="Q55" s="253"/>
      <c r="R55" s="253"/>
      <c r="S55" s="253"/>
      <c r="T55" s="231">
        <v>1.40913195043344E-5</v>
      </c>
      <c r="U55" s="231"/>
      <c r="V55" s="231"/>
      <c r="W55" s="231"/>
      <c r="X55" s="231"/>
      <c r="Y55" s="231"/>
      <c r="Z55" s="231"/>
      <c r="AA55" s="231"/>
      <c r="AB55" s="231"/>
      <c r="AC55" s="235">
        <v>20</v>
      </c>
      <c r="AD55" s="235"/>
      <c r="AE55" s="235"/>
      <c r="AF55" s="235"/>
      <c r="AG55" s="235"/>
      <c r="AH55" s="235"/>
      <c r="AI55" s="235"/>
      <c r="AJ55" s="235"/>
      <c r="AK55" s="231">
        <v>8.8026231817081495E-5</v>
      </c>
      <c r="AL55" s="231"/>
    </row>
    <row r="56" spans="2:41" s="1" customFormat="1" ht="12.75" customHeight="1" x14ac:dyDescent="0.15">
      <c r="B56" s="230" t="s">
        <v>1089</v>
      </c>
      <c r="C56" s="230"/>
      <c r="D56" s="230"/>
      <c r="E56" s="230"/>
      <c r="F56" s="230"/>
      <c r="G56" s="230"/>
      <c r="H56" s="230"/>
      <c r="I56" s="230"/>
      <c r="J56" s="253">
        <v>83093.91</v>
      </c>
      <c r="K56" s="253"/>
      <c r="L56" s="253"/>
      <c r="M56" s="253"/>
      <c r="N56" s="253"/>
      <c r="O56" s="253"/>
      <c r="P56" s="253"/>
      <c r="Q56" s="253"/>
      <c r="R56" s="253"/>
      <c r="S56" s="253"/>
      <c r="T56" s="231">
        <v>5.4414992136330503E-6</v>
      </c>
      <c r="U56" s="231"/>
      <c r="V56" s="231"/>
      <c r="W56" s="231"/>
      <c r="X56" s="231"/>
      <c r="Y56" s="231"/>
      <c r="Z56" s="231"/>
      <c r="AA56" s="231"/>
      <c r="AB56" s="231"/>
      <c r="AC56" s="235">
        <v>6</v>
      </c>
      <c r="AD56" s="235"/>
      <c r="AE56" s="235"/>
      <c r="AF56" s="235"/>
      <c r="AG56" s="235"/>
      <c r="AH56" s="235"/>
      <c r="AI56" s="235"/>
      <c r="AJ56" s="235"/>
      <c r="AK56" s="231">
        <v>2.6407869545124499E-5</v>
      </c>
      <c r="AL56" s="231"/>
    </row>
    <row r="57" spans="2:41" s="1" customFormat="1" ht="12.75" customHeight="1" x14ac:dyDescent="0.15">
      <c r="B57" s="230" t="s">
        <v>1090</v>
      </c>
      <c r="C57" s="230"/>
      <c r="D57" s="230"/>
      <c r="E57" s="230"/>
      <c r="F57" s="230"/>
      <c r="G57" s="230"/>
      <c r="H57" s="230"/>
      <c r="I57" s="230"/>
      <c r="J57" s="253">
        <v>1762.35</v>
      </c>
      <c r="K57" s="253"/>
      <c r="L57" s="253"/>
      <c r="M57" s="253"/>
      <c r="N57" s="253"/>
      <c r="O57" s="253"/>
      <c r="P57" s="253"/>
      <c r="Q57" s="253"/>
      <c r="R57" s="253"/>
      <c r="S57" s="253"/>
      <c r="T57" s="231">
        <v>1.15409494379867E-7</v>
      </c>
      <c r="U57" s="231"/>
      <c r="V57" s="231"/>
      <c r="W57" s="231"/>
      <c r="X57" s="231"/>
      <c r="Y57" s="231"/>
      <c r="Z57" s="231"/>
      <c r="AA57" s="231"/>
      <c r="AB57" s="231"/>
      <c r="AC57" s="235">
        <v>1</v>
      </c>
      <c r="AD57" s="235"/>
      <c r="AE57" s="235"/>
      <c r="AF57" s="235"/>
      <c r="AG57" s="235"/>
      <c r="AH57" s="235"/>
      <c r="AI57" s="235"/>
      <c r="AJ57" s="235"/>
      <c r="AK57" s="231">
        <v>4.4013115908540697E-6</v>
      </c>
      <c r="AL57" s="231"/>
    </row>
    <row r="58" spans="2:41" s="1" customFormat="1" ht="12.75" customHeight="1" x14ac:dyDescent="0.15">
      <c r="B58" s="230" t="s">
        <v>1091</v>
      </c>
      <c r="C58" s="230"/>
      <c r="D58" s="230"/>
      <c r="E58" s="230"/>
      <c r="F58" s="230"/>
      <c r="G58" s="230"/>
      <c r="H58" s="230"/>
      <c r="I58" s="230"/>
      <c r="J58" s="253">
        <v>68045.539999999994</v>
      </c>
      <c r="K58" s="253"/>
      <c r="L58" s="253"/>
      <c r="M58" s="253"/>
      <c r="N58" s="253"/>
      <c r="O58" s="253"/>
      <c r="P58" s="253"/>
      <c r="Q58" s="253"/>
      <c r="R58" s="253"/>
      <c r="S58" s="253"/>
      <c r="T58" s="231">
        <v>4.4560395870315502E-6</v>
      </c>
      <c r="U58" s="231"/>
      <c r="V58" s="231"/>
      <c r="W58" s="231"/>
      <c r="X58" s="231"/>
      <c r="Y58" s="231"/>
      <c r="Z58" s="231"/>
      <c r="AA58" s="231"/>
      <c r="AB58" s="231"/>
      <c r="AC58" s="235">
        <v>9</v>
      </c>
      <c r="AD58" s="235"/>
      <c r="AE58" s="235"/>
      <c r="AF58" s="235"/>
      <c r="AG58" s="235"/>
      <c r="AH58" s="235"/>
      <c r="AI58" s="235"/>
      <c r="AJ58" s="235"/>
      <c r="AK58" s="231">
        <v>3.9611804317686697E-5</v>
      </c>
      <c r="AL58" s="231"/>
    </row>
    <row r="59" spans="2:41" s="1" customFormat="1" ht="12.75" customHeight="1" x14ac:dyDescent="0.15">
      <c r="B59" s="230" t="s">
        <v>1092</v>
      </c>
      <c r="C59" s="230"/>
      <c r="D59" s="230"/>
      <c r="E59" s="230"/>
      <c r="F59" s="230"/>
      <c r="G59" s="230"/>
      <c r="H59" s="230"/>
      <c r="I59" s="230"/>
      <c r="J59" s="253">
        <v>47728.5</v>
      </c>
      <c r="K59" s="253"/>
      <c r="L59" s="253"/>
      <c r="M59" s="253"/>
      <c r="N59" s="253"/>
      <c r="O59" s="253"/>
      <c r="P59" s="253"/>
      <c r="Q59" s="253"/>
      <c r="R59" s="253"/>
      <c r="S59" s="253"/>
      <c r="T59" s="231">
        <v>3.1255551124972401E-6</v>
      </c>
      <c r="U59" s="231"/>
      <c r="V59" s="231"/>
      <c r="W59" s="231"/>
      <c r="X59" s="231"/>
      <c r="Y59" s="231"/>
      <c r="Z59" s="231"/>
      <c r="AA59" s="231"/>
      <c r="AB59" s="231"/>
      <c r="AC59" s="235">
        <v>5</v>
      </c>
      <c r="AD59" s="235"/>
      <c r="AE59" s="235"/>
      <c r="AF59" s="235"/>
      <c r="AG59" s="235"/>
      <c r="AH59" s="235"/>
      <c r="AI59" s="235"/>
      <c r="AJ59" s="235"/>
      <c r="AK59" s="231">
        <v>2.2006557954270401E-5</v>
      </c>
      <c r="AL59" s="231"/>
    </row>
    <row r="60" spans="2:41" s="1" customFormat="1" ht="12.75" customHeight="1" x14ac:dyDescent="0.15">
      <c r="B60" s="255"/>
      <c r="C60" s="255"/>
      <c r="D60" s="255"/>
      <c r="E60" s="255"/>
      <c r="F60" s="255"/>
      <c r="G60" s="255"/>
      <c r="H60" s="255"/>
      <c r="I60" s="255"/>
      <c r="J60" s="254">
        <v>15270407425.92</v>
      </c>
      <c r="K60" s="254"/>
      <c r="L60" s="254"/>
      <c r="M60" s="254"/>
      <c r="N60" s="254"/>
      <c r="O60" s="254"/>
      <c r="P60" s="254"/>
      <c r="Q60" s="254"/>
      <c r="R60" s="254"/>
      <c r="S60" s="254"/>
      <c r="T60" s="252">
        <v>1</v>
      </c>
      <c r="U60" s="252"/>
      <c r="V60" s="252"/>
      <c r="W60" s="252"/>
      <c r="X60" s="252"/>
      <c r="Y60" s="252"/>
      <c r="Z60" s="252"/>
      <c r="AA60" s="252"/>
      <c r="AB60" s="252"/>
      <c r="AC60" s="251">
        <v>227205</v>
      </c>
      <c r="AD60" s="251"/>
      <c r="AE60" s="251"/>
      <c r="AF60" s="251"/>
      <c r="AG60" s="251"/>
      <c r="AH60" s="251"/>
      <c r="AI60" s="251"/>
      <c r="AJ60" s="251"/>
      <c r="AK60" s="252">
        <v>1</v>
      </c>
      <c r="AL60" s="252"/>
    </row>
    <row r="61" spans="2:41" s="1" customFormat="1" ht="7.9" customHeight="1" x14ac:dyDescent="0.15"/>
    <row r="62" spans="2:41" s="1" customFormat="1" ht="19.149999999999999" customHeight="1" x14ac:dyDescent="0.15">
      <c r="B62" s="217" t="s">
        <v>1186</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row>
    <row r="63" spans="2:41" s="1" customFormat="1" ht="9.6" customHeight="1" x14ac:dyDescent="0.15"/>
    <row r="64" spans="2:41" s="1" customFormat="1" ht="13.35" customHeight="1" x14ac:dyDescent="0.15">
      <c r="B64" s="215" t="s">
        <v>1063</v>
      </c>
      <c r="C64" s="215"/>
      <c r="D64" s="215"/>
      <c r="E64" s="215"/>
      <c r="F64" s="215"/>
      <c r="G64" s="215"/>
      <c r="H64" s="215"/>
      <c r="I64" s="215"/>
      <c r="J64" s="215"/>
      <c r="K64" s="215" t="s">
        <v>1060</v>
      </c>
      <c r="L64" s="215"/>
      <c r="M64" s="215"/>
      <c r="N64" s="215"/>
      <c r="O64" s="215"/>
      <c r="P64" s="215"/>
      <c r="Q64" s="215"/>
      <c r="R64" s="215"/>
      <c r="S64" s="215"/>
      <c r="T64" s="215" t="s">
        <v>1061</v>
      </c>
      <c r="U64" s="215"/>
      <c r="V64" s="215"/>
      <c r="W64" s="215"/>
      <c r="X64" s="215"/>
      <c r="Y64" s="215"/>
      <c r="Z64" s="215"/>
      <c r="AA64" s="215"/>
      <c r="AB64" s="215"/>
      <c r="AC64" s="215" t="s">
        <v>1062</v>
      </c>
      <c r="AD64" s="215"/>
      <c r="AE64" s="215"/>
      <c r="AF64" s="215"/>
      <c r="AG64" s="215"/>
      <c r="AH64" s="215" t="s">
        <v>1061</v>
      </c>
      <c r="AI64" s="215"/>
      <c r="AJ64" s="215"/>
      <c r="AK64" s="215"/>
      <c r="AL64" s="215"/>
      <c r="AM64" s="215"/>
      <c r="AN64" s="215"/>
    </row>
    <row r="65" spans="2:40" s="1" customFormat="1" ht="10.7" customHeight="1" x14ac:dyDescent="0.15">
      <c r="B65" s="230" t="s">
        <v>1093</v>
      </c>
      <c r="C65" s="230"/>
      <c r="D65" s="230"/>
      <c r="E65" s="230"/>
      <c r="F65" s="230"/>
      <c r="G65" s="230"/>
      <c r="H65" s="230"/>
      <c r="I65" s="230"/>
      <c r="J65" s="230"/>
      <c r="K65" s="253">
        <v>1037000</v>
      </c>
      <c r="L65" s="253"/>
      <c r="M65" s="253"/>
      <c r="N65" s="253"/>
      <c r="O65" s="253"/>
      <c r="P65" s="253"/>
      <c r="Q65" s="253"/>
      <c r="R65" s="253"/>
      <c r="S65" s="253"/>
      <c r="T65" s="231">
        <v>6.7909124562046404E-5</v>
      </c>
      <c r="U65" s="231"/>
      <c r="V65" s="231"/>
      <c r="W65" s="231"/>
      <c r="X65" s="231"/>
      <c r="Y65" s="231"/>
      <c r="Z65" s="231"/>
      <c r="AA65" s="231"/>
      <c r="AB65" s="231"/>
      <c r="AC65" s="235">
        <v>2020</v>
      </c>
      <c r="AD65" s="235"/>
      <c r="AE65" s="235"/>
      <c r="AF65" s="235"/>
      <c r="AG65" s="235"/>
      <c r="AH65" s="231">
        <v>8.8906494135252302E-3</v>
      </c>
      <c r="AI65" s="231"/>
      <c r="AJ65" s="231"/>
      <c r="AK65" s="231"/>
      <c r="AL65" s="231"/>
      <c r="AM65" s="231"/>
      <c r="AN65" s="231"/>
    </row>
    <row r="66" spans="2:40" s="1" customFormat="1" ht="10.7" customHeight="1" x14ac:dyDescent="0.15">
      <c r="B66" s="230" t="s">
        <v>1064</v>
      </c>
      <c r="C66" s="230"/>
      <c r="D66" s="230"/>
      <c r="E66" s="230"/>
      <c r="F66" s="230"/>
      <c r="G66" s="230"/>
      <c r="H66" s="230"/>
      <c r="I66" s="230"/>
      <c r="J66" s="230"/>
      <c r="K66" s="253">
        <v>111596998.47</v>
      </c>
      <c r="L66" s="253"/>
      <c r="M66" s="253"/>
      <c r="N66" s="253"/>
      <c r="O66" s="253"/>
      <c r="P66" s="253"/>
      <c r="Q66" s="253"/>
      <c r="R66" s="253"/>
      <c r="S66" s="253"/>
      <c r="T66" s="231">
        <v>7.3080563836545303E-3</v>
      </c>
      <c r="U66" s="231"/>
      <c r="V66" s="231"/>
      <c r="W66" s="231"/>
      <c r="X66" s="231"/>
      <c r="Y66" s="231"/>
      <c r="Z66" s="231"/>
      <c r="AA66" s="231"/>
      <c r="AB66" s="231"/>
      <c r="AC66" s="235">
        <v>5221</v>
      </c>
      <c r="AD66" s="235"/>
      <c r="AE66" s="235"/>
      <c r="AF66" s="235"/>
      <c r="AG66" s="235"/>
      <c r="AH66" s="231">
        <v>2.2979247815849101E-2</v>
      </c>
      <c r="AI66" s="231"/>
      <c r="AJ66" s="231"/>
      <c r="AK66" s="231"/>
      <c r="AL66" s="231"/>
      <c r="AM66" s="231"/>
      <c r="AN66" s="231"/>
    </row>
    <row r="67" spans="2:40" s="1" customFormat="1" ht="10.7" customHeight="1" x14ac:dyDescent="0.15">
      <c r="B67" s="230" t="s">
        <v>1065</v>
      </c>
      <c r="C67" s="230"/>
      <c r="D67" s="230"/>
      <c r="E67" s="230"/>
      <c r="F67" s="230"/>
      <c r="G67" s="230"/>
      <c r="H67" s="230"/>
      <c r="I67" s="230"/>
      <c r="J67" s="230"/>
      <c r="K67" s="253">
        <v>143774974.19000101</v>
      </c>
      <c r="L67" s="253"/>
      <c r="M67" s="253"/>
      <c r="N67" s="253"/>
      <c r="O67" s="253"/>
      <c r="P67" s="253"/>
      <c r="Q67" s="253"/>
      <c r="R67" s="253"/>
      <c r="S67" s="253"/>
      <c r="T67" s="231">
        <v>9.4152677253363307E-3</v>
      </c>
      <c r="U67" s="231"/>
      <c r="V67" s="231"/>
      <c r="W67" s="231"/>
      <c r="X67" s="231"/>
      <c r="Y67" s="231"/>
      <c r="Z67" s="231"/>
      <c r="AA67" s="231"/>
      <c r="AB67" s="231"/>
      <c r="AC67" s="235">
        <v>5211</v>
      </c>
      <c r="AD67" s="235"/>
      <c r="AE67" s="235"/>
      <c r="AF67" s="235"/>
      <c r="AG67" s="235"/>
      <c r="AH67" s="231">
        <v>2.2935234699940601E-2</v>
      </c>
      <c r="AI67" s="231"/>
      <c r="AJ67" s="231"/>
      <c r="AK67" s="231"/>
      <c r="AL67" s="231"/>
      <c r="AM67" s="231"/>
      <c r="AN67" s="231"/>
    </row>
    <row r="68" spans="2:40" s="1" customFormat="1" ht="10.7" customHeight="1" x14ac:dyDescent="0.15">
      <c r="B68" s="230" t="s">
        <v>1066</v>
      </c>
      <c r="C68" s="230"/>
      <c r="D68" s="230"/>
      <c r="E68" s="230"/>
      <c r="F68" s="230"/>
      <c r="G68" s="230"/>
      <c r="H68" s="230"/>
      <c r="I68" s="230"/>
      <c r="J68" s="230"/>
      <c r="K68" s="253">
        <v>195096946.25999999</v>
      </c>
      <c r="L68" s="253"/>
      <c r="M68" s="253"/>
      <c r="N68" s="253"/>
      <c r="O68" s="253"/>
      <c r="P68" s="253"/>
      <c r="Q68" s="253"/>
      <c r="R68" s="253"/>
      <c r="S68" s="253"/>
      <c r="T68" s="231">
        <v>1.2776145443823699E-2</v>
      </c>
      <c r="U68" s="231"/>
      <c r="V68" s="231"/>
      <c r="W68" s="231"/>
      <c r="X68" s="231"/>
      <c r="Y68" s="231"/>
      <c r="Z68" s="231"/>
      <c r="AA68" s="231"/>
      <c r="AB68" s="231"/>
      <c r="AC68" s="235">
        <v>5680</v>
      </c>
      <c r="AD68" s="235"/>
      <c r="AE68" s="235"/>
      <c r="AF68" s="235"/>
      <c r="AG68" s="235"/>
      <c r="AH68" s="231">
        <v>2.49994498360511E-2</v>
      </c>
      <c r="AI68" s="231"/>
      <c r="AJ68" s="231"/>
      <c r="AK68" s="231"/>
      <c r="AL68" s="231"/>
      <c r="AM68" s="231"/>
      <c r="AN68" s="231"/>
    </row>
    <row r="69" spans="2:40" s="1" customFormat="1" ht="10.7" customHeight="1" x14ac:dyDescent="0.15">
      <c r="B69" s="230" t="s">
        <v>1067</v>
      </c>
      <c r="C69" s="230"/>
      <c r="D69" s="230"/>
      <c r="E69" s="230"/>
      <c r="F69" s="230"/>
      <c r="G69" s="230"/>
      <c r="H69" s="230"/>
      <c r="I69" s="230"/>
      <c r="J69" s="230"/>
      <c r="K69" s="253">
        <v>296279566.10000098</v>
      </c>
      <c r="L69" s="253"/>
      <c r="M69" s="253"/>
      <c r="N69" s="253"/>
      <c r="O69" s="253"/>
      <c r="P69" s="253"/>
      <c r="Q69" s="253"/>
      <c r="R69" s="253"/>
      <c r="S69" s="253"/>
      <c r="T69" s="231">
        <v>1.9402204396792699E-2</v>
      </c>
      <c r="U69" s="231"/>
      <c r="V69" s="231"/>
      <c r="W69" s="231"/>
      <c r="X69" s="231"/>
      <c r="Y69" s="231"/>
      <c r="Z69" s="231"/>
      <c r="AA69" s="231"/>
      <c r="AB69" s="231"/>
      <c r="AC69" s="235">
        <v>9522</v>
      </c>
      <c r="AD69" s="235"/>
      <c r="AE69" s="235"/>
      <c r="AF69" s="235"/>
      <c r="AG69" s="235"/>
      <c r="AH69" s="231">
        <v>4.1909288968112503E-2</v>
      </c>
      <c r="AI69" s="231"/>
      <c r="AJ69" s="231"/>
      <c r="AK69" s="231"/>
      <c r="AL69" s="231"/>
      <c r="AM69" s="231"/>
      <c r="AN69" s="231"/>
    </row>
    <row r="70" spans="2:40" s="1" customFormat="1" ht="10.7" customHeight="1" x14ac:dyDescent="0.15">
      <c r="B70" s="230" t="s">
        <v>1068</v>
      </c>
      <c r="C70" s="230"/>
      <c r="D70" s="230"/>
      <c r="E70" s="230"/>
      <c r="F70" s="230"/>
      <c r="G70" s="230"/>
      <c r="H70" s="230"/>
      <c r="I70" s="230"/>
      <c r="J70" s="230"/>
      <c r="K70" s="253">
        <v>341061519.06999803</v>
      </c>
      <c r="L70" s="253"/>
      <c r="M70" s="253"/>
      <c r="N70" s="253"/>
      <c r="O70" s="253"/>
      <c r="P70" s="253"/>
      <c r="Q70" s="253"/>
      <c r="R70" s="253"/>
      <c r="S70" s="253"/>
      <c r="T70" s="231">
        <v>2.23348015254053E-2</v>
      </c>
      <c r="U70" s="231"/>
      <c r="V70" s="231"/>
      <c r="W70" s="231"/>
      <c r="X70" s="231"/>
      <c r="Y70" s="231"/>
      <c r="Z70" s="231"/>
      <c r="AA70" s="231"/>
      <c r="AB70" s="231"/>
      <c r="AC70" s="235">
        <v>10938</v>
      </c>
      <c r="AD70" s="235"/>
      <c r="AE70" s="235"/>
      <c r="AF70" s="235"/>
      <c r="AG70" s="235"/>
      <c r="AH70" s="231">
        <v>4.8141546180761899E-2</v>
      </c>
      <c r="AI70" s="231"/>
      <c r="AJ70" s="231"/>
      <c r="AK70" s="231"/>
      <c r="AL70" s="231"/>
      <c r="AM70" s="231"/>
      <c r="AN70" s="231"/>
    </row>
    <row r="71" spans="2:40" s="1" customFormat="1" ht="10.7" customHeight="1" x14ac:dyDescent="0.15">
      <c r="B71" s="230" t="s">
        <v>1069</v>
      </c>
      <c r="C71" s="230"/>
      <c r="D71" s="230"/>
      <c r="E71" s="230"/>
      <c r="F71" s="230"/>
      <c r="G71" s="230"/>
      <c r="H71" s="230"/>
      <c r="I71" s="230"/>
      <c r="J71" s="230"/>
      <c r="K71" s="253">
        <v>294397919.42000097</v>
      </c>
      <c r="L71" s="253"/>
      <c r="M71" s="253"/>
      <c r="N71" s="253"/>
      <c r="O71" s="253"/>
      <c r="P71" s="253"/>
      <c r="Q71" s="253"/>
      <c r="R71" s="253"/>
      <c r="S71" s="253"/>
      <c r="T71" s="231">
        <v>1.9278982623626002E-2</v>
      </c>
      <c r="U71" s="231"/>
      <c r="V71" s="231"/>
      <c r="W71" s="231"/>
      <c r="X71" s="231"/>
      <c r="Y71" s="231"/>
      <c r="Z71" s="231"/>
      <c r="AA71" s="231"/>
      <c r="AB71" s="231"/>
      <c r="AC71" s="235">
        <v>8326</v>
      </c>
      <c r="AD71" s="235"/>
      <c r="AE71" s="235"/>
      <c r="AF71" s="235"/>
      <c r="AG71" s="235"/>
      <c r="AH71" s="231">
        <v>3.6645320305451E-2</v>
      </c>
      <c r="AI71" s="231"/>
      <c r="AJ71" s="231"/>
      <c r="AK71" s="231"/>
      <c r="AL71" s="231"/>
      <c r="AM71" s="231"/>
      <c r="AN71" s="231"/>
    </row>
    <row r="72" spans="2:40" s="1" customFormat="1" ht="10.7" customHeight="1" x14ac:dyDescent="0.15">
      <c r="B72" s="230" t="s">
        <v>1070</v>
      </c>
      <c r="C72" s="230"/>
      <c r="D72" s="230"/>
      <c r="E72" s="230"/>
      <c r="F72" s="230"/>
      <c r="G72" s="230"/>
      <c r="H72" s="230"/>
      <c r="I72" s="230"/>
      <c r="J72" s="230"/>
      <c r="K72" s="253">
        <v>451833193.08999997</v>
      </c>
      <c r="L72" s="253"/>
      <c r="M72" s="253"/>
      <c r="N72" s="253"/>
      <c r="O72" s="253"/>
      <c r="P72" s="253"/>
      <c r="Q72" s="253"/>
      <c r="R72" s="253"/>
      <c r="S72" s="253"/>
      <c r="T72" s="231">
        <v>2.9588810598665399E-2</v>
      </c>
      <c r="U72" s="231"/>
      <c r="V72" s="231"/>
      <c r="W72" s="231"/>
      <c r="X72" s="231"/>
      <c r="Y72" s="231"/>
      <c r="Z72" s="231"/>
      <c r="AA72" s="231"/>
      <c r="AB72" s="231"/>
      <c r="AC72" s="235">
        <v>11208</v>
      </c>
      <c r="AD72" s="235"/>
      <c r="AE72" s="235"/>
      <c r="AF72" s="235"/>
      <c r="AG72" s="235"/>
      <c r="AH72" s="231">
        <v>4.9329900310292503E-2</v>
      </c>
      <c r="AI72" s="231"/>
      <c r="AJ72" s="231"/>
      <c r="AK72" s="231"/>
      <c r="AL72" s="231"/>
      <c r="AM72" s="231"/>
      <c r="AN72" s="231"/>
    </row>
    <row r="73" spans="2:40" s="1" customFormat="1" ht="10.7" customHeight="1" x14ac:dyDescent="0.15">
      <c r="B73" s="230" t="s">
        <v>1071</v>
      </c>
      <c r="C73" s="230"/>
      <c r="D73" s="230"/>
      <c r="E73" s="230"/>
      <c r="F73" s="230"/>
      <c r="G73" s="230"/>
      <c r="H73" s="230"/>
      <c r="I73" s="230"/>
      <c r="J73" s="230"/>
      <c r="K73" s="253">
        <v>617184266.11999798</v>
      </c>
      <c r="L73" s="253"/>
      <c r="M73" s="253"/>
      <c r="N73" s="253"/>
      <c r="O73" s="253"/>
      <c r="P73" s="253"/>
      <c r="Q73" s="253"/>
      <c r="R73" s="253"/>
      <c r="S73" s="253"/>
      <c r="T73" s="231">
        <v>4.0417013698821801E-2</v>
      </c>
      <c r="U73" s="231"/>
      <c r="V73" s="231"/>
      <c r="W73" s="231"/>
      <c r="X73" s="231"/>
      <c r="Y73" s="231"/>
      <c r="Z73" s="231"/>
      <c r="AA73" s="231"/>
      <c r="AB73" s="231"/>
      <c r="AC73" s="235">
        <v>13593</v>
      </c>
      <c r="AD73" s="235"/>
      <c r="AE73" s="235"/>
      <c r="AF73" s="235"/>
      <c r="AG73" s="235"/>
      <c r="AH73" s="231">
        <v>5.9827028454479403E-2</v>
      </c>
      <c r="AI73" s="231"/>
      <c r="AJ73" s="231"/>
      <c r="AK73" s="231"/>
      <c r="AL73" s="231"/>
      <c r="AM73" s="231"/>
      <c r="AN73" s="231"/>
    </row>
    <row r="74" spans="2:40" s="1" customFormat="1" ht="10.7" customHeight="1" x14ac:dyDescent="0.15">
      <c r="B74" s="230" t="s">
        <v>1072</v>
      </c>
      <c r="C74" s="230"/>
      <c r="D74" s="230"/>
      <c r="E74" s="230"/>
      <c r="F74" s="230"/>
      <c r="G74" s="230"/>
      <c r="H74" s="230"/>
      <c r="I74" s="230"/>
      <c r="J74" s="230"/>
      <c r="K74" s="253">
        <v>557755212.77999794</v>
      </c>
      <c r="L74" s="253"/>
      <c r="M74" s="253"/>
      <c r="N74" s="253"/>
      <c r="O74" s="253"/>
      <c r="P74" s="253"/>
      <c r="Q74" s="253"/>
      <c r="R74" s="253"/>
      <c r="S74" s="253"/>
      <c r="T74" s="231">
        <v>3.6525234541762402E-2</v>
      </c>
      <c r="U74" s="231"/>
      <c r="V74" s="231"/>
      <c r="W74" s="231"/>
      <c r="X74" s="231"/>
      <c r="Y74" s="231"/>
      <c r="Z74" s="231"/>
      <c r="AA74" s="231"/>
      <c r="AB74" s="231"/>
      <c r="AC74" s="235">
        <v>11387</v>
      </c>
      <c r="AD74" s="235"/>
      <c r="AE74" s="235"/>
      <c r="AF74" s="235"/>
      <c r="AG74" s="235"/>
      <c r="AH74" s="231">
        <v>5.0117735085055397E-2</v>
      </c>
      <c r="AI74" s="231"/>
      <c r="AJ74" s="231"/>
      <c r="AK74" s="231"/>
      <c r="AL74" s="231"/>
      <c r="AM74" s="231"/>
      <c r="AN74" s="231"/>
    </row>
    <row r="75" spans="2:40" s="1" customFormat="1" ht="10.7" customHeight="1" x14ac:dyDescent="0.15">
      <c r="B75" s="230" t="s">
        <v>1073</v>
      </c>
      <c r="C75" s="230"/>
      <c r="D75" s="230"/>
      <c r="E75" s="230"/>
      <c r="F75" s="230"/>
      <c r="G75" s="230"/>
      <c r="H75" s="230"/>
      <c r="I75" s="230"/>
      <c r="J75" s="230"/>
      <c r="K75" s="253">
        <v>546867840.77999997</v>
      </c>
      <c r="L75" s="253"/>
      <c r="M75" s="253"/>
      <c r="N75" s="253"/>
      <c r="O75" s="253"/>
      <c r="P75" s="253"/>
      <c r="Q75" s="253"/>
      <c r="R75" s="253"/>
      <c r="S75" s="253"/>
      <c r="T75" s="231">
        <v>3.5812262602224101E-2</v>
      </c>
      <c r="U75" s="231"/>
      <c r="V75" s="231"/>
      <c r="W75" s="231"/>
      <c r="X75" s="231"/>
      <c r="Y75" s="231"/>
      <c r="Z75" s="231"/>
      <c r="AA75" s="231"/>
      <c r="AB75" s="231"/>
      <c r="AC75" s="235">
        <v>10603</v>
      </c>
      <c r="AD75" s="235"/>
      <c r="AE75" s="235"/>
      <c r="AF75" s="235"/>
      <c r="AG75" s="235"/>
      <c r="AH75" s="231">
        <v>4.6667106797825798E-2</v>
      </c>
      <c r="AI75" s="231"/>
      <c r="AJ75" s="231"/>
      <c r="AK75" s="231"/>
      <c r="AL75" s="231"/>
      <c r="AM75" s="231"/>
      <c r="AN75" s="231"/>
    </row>
    <row r="76" spans="2:40" s="1" customFormat="1" ht="10.7" customHeight="1" x14ac:dyDescent="0.15">
      <c r="B76" s="230" t="s">
        <v>1074</v>
      </c>
      <c r="C76" s="230"/>
      <c r="D76" s="230"/>
      <c r="E76" s="230"/>
      <c r="F76" s="230"/>
      <c r="G76" s="230"/>
      <c r="H76" s="230"/>
      <c r="I76" s="230"/>
      <c r="J76" s="230"/>
      <c r="K76" s="253">
        <v>564438511.47999895</v>
      </c>
      <c r="L76" s="253"/>
      <c r="M76" s="253"/>
      <c r="N76" s="253"/>
      <c r="O76" s="253"/>
      <c r="P76" s="253"/>
      <c r="Q76" s="253"/>
      <c r="R76" s="253"/>
      <c r="S76" s="253"/>
      <c r="T76" s="231">
        <v>3.6962897959220198E-2</v>
      </c>
      <c r="U76" s="231"/>
      <c r="V76" s="231"/>
      <c r="W76" s="231"/>
      <c r="X76" s="231"/>
      <c r="Y76" s="231"/>
      <c r="Z76" s="231"/>
      <c r="AA76" s="231"/>
      <c r="AB76" s="231"/>
      <c r="AC76" s="235">
        <v>9309</v>
      </c>
      <c r="AD76" s="235"/>
      <c r="AE76" s="235"/>
      <c r="AF76" s="235"/>
      <c r="AG76" s="235"/>
      <c r="AH76" s="231">
        <v>4.0971809599260597E-2</v>
      </c>
      <c r="AI76" s="231"/>
      <c r="AJ76" s="231"/>
      <c r="AK76" s="231"/>
      <c r="AL76" s="231"/>
      <c r="AM76" s="231"/>
      <c r="AN76" s="231"/>
    </row>
    <row r="77" spans="2:40" s="1" customFormat="1" ht="10.7" customHeight="1" x14ac:dyDescent="0.15">
      <c r="B77" s="230" t="s">
        <v>1075</v>
      </c>
      <c r="C77" s="230"/>
      <c r="D77" s="230"/>
      <c r="E77" s="230"/>
      <c r="F77" s="230"/>
      <c r="G77" s="230"/>
      <c r="H77" s="230"/>
      <c r="I77" s="230"/>
      <c r="J77" s="230"/>
      <c r="K77" s="253">
        <v>679439225.75999904</v>
      </c>
      <c r="L77" s="253"/>
      <c r="M77" s="253"/>
      <c r="N77" s="253"/>
      <c r="O77" s="253"/>
      <c r="P77" s="253"/>
      <c r="Q77" s="253"/>
      <c r="R77" s="253"/>
      <c r="S77" s="253"/>
      <c r="T77" s="231">
        <v>4.4493850544335703E-2</v>
      </c>
      <c r="U77" s="231"/>
      <c r="V77" s="231"/>
      <c r="W77" s="231"/>
      <c r="X77" s="231"/>
      <c r="Y77" s="231"/>
      <c r="Z77" s="231"/>
      <c r="AA77" s="231"/>
      <c r="AB77" s="231"/>
      <c r="AC77" s="235">
        <v>10265</v>
      </c>
      <c r="AD77" s="235"/>
      <c r="AE77" s="235"/>
      <c r="AF77" s="235"/>
      <c r="AG77" s="235"/>
      <c r="AH77" s="231">
        <v>4.5179463480117102E-2</v>
      </c>
      <c r="AI77" s="231"/>
      <c r="AJ77" s="231"/>
      <c r="AK77" s="231"/>
      <c r="AL77" s="231"/>
      <c r="AM77" s="231"/>
      <c r="AN77" s="231"/>
    </row>
    <row r="78" spans="2:40" s="1" customFormat="1" ht="10.7" customHeight="1" x14ac:dyDescent="0.15">
      <c r="B78" s="230" t="s">
        <v>1076</v>
      </c>
      <c r="C78" s="230"/>
      <c r="D78" s="230"/>
      <c r="E78" s="230"/>
      <c r="F78" s="230"/>
      <c r="G78" s="230"/>
      <c r="H78" s="230"/>
      <c r="I78" s="230"/>
      <c r="J78" s="230"/>
      <c r="K78" s="253">
        <v>808036137.13000095</v>
      </c>
      <c r="L78" s="253"/>
      <c r="M78" s="253"/>
      <c r="N78" s="253"/>
      <c r="O78" s="253"/>
      <c r="P78" s="253"/>
      <c r="Q78" s="253"/>
      <c r="R78" s="253"/>
      <c r="S78" s="253"/>
      <c r="T78" s="231">
        <v>5.2915165561230597E-2</v>
      </c>
      <c r="U78" s="231"/>
      <c r="V78" s="231"/>
      <c r="W78" s="231"/>
      <c r="X78" s="231"/>
      <c r="Y78" s="231"/>
      <c r="Z78" s="231"/>
      <c r="AA78" s="231"/>
      <c r="AB78" s="231"/>
      <c r="AC78" s="235">
        <v>11585</v>
      </c>
      <c r="AD78" s="235"/>
      <c r="AE78" s="235"/>
      <c r="AF78" s="235"/>
      <c r="AG78" s="235"/>
      <c r="AH78" s="231">
        <v>5.0989194780044503E-2</v>
      </c>
      <c r="AI78" s="231"/>
      <c r="AJ78" s="231"/>
      <c r="AK78" s="231"/>
      <c r="AL78" s="231"/>
      <c r="AM78" s="231"/>
      <c r="AN78" s="231"/>
    </row>
    <row r="79" spans="2:40" s="1" customFormat="1" ht="10.7" customHeight="1" x14ac:dyDescent="0.15">
      <c r="B79" s="230" t="s">
        <v>1077</v>
      </c>
      <c r="C79" s="230"/>
      <c r="D79" s="230"/>
      <c r="E79" s="230"/>
      <c r="F79" s="230"/>
      <c r="G79" s="230"/>
      <c r="H79" s="230"/>
      <c r="I79" s="230"/>
      <c r="J79" s="230"/>
      <c r="K79" s="253">
        <v>798949743.57000005</v>
      </c>
      <c r="L79" s="253"/>
      <c r="M79" s="253"/>
      <c r="N79" s="253"/>
      <c r="O79" s="253"/>
      <c r="P79" s="253"/>
      <c r="Q79" s="253"/>
      <c r="R79" s="253"/>
      <c r="S79" s="253"/>
      <c r="T79" s="231">
        <v>5.2320132743404198E-2</v>
      </c>
      <c r="U79" s="231"/>
      <c r="V79" s="231"/>
      <c r="W79" s="231"/>
      <c r="X79" s="231"/>
      <c r="Y79" s="231"/>
      <c r="Z79" s="231"/>
      <c r="AA79" s="231"/>
      <c r="AB79" s="231"/>
      <c r="AC79" s="235">
        <v>10866</v>
      </c>
      <c r="AD79" s="235"/>
      <c r="AE79" s="235"/>
      <c r="AF79" s="235"/>
      <c r="AG79" s="235"/>
      <c r="AH79" s="231">
        <v>4.7824651746220401E-2</v>
      </c>
      <c r="AI79" s="231"/>
      <c r="AJ79" s="231"/>
      <c r="AK79" s="231"/>
      <c r="AL79" s="231"/>
      <c r="AM79" s="231"/>
      <c r="AN79" s="231"/>
    </row>
    <row r="80" spans="2:40" s="1" customFormat="1" ht="10.7" customHeight="1" x14ac:dyDescent="0.15">
      <c r="B80" s="230" t="s">
        <v>1078</v>
      </c>
      <c r="C80" s="230"/>
      <c r="D80" s="230"/>
      <c r="E80" s="230"/>
      <c r="F80" s="230"/>
      <c r="G80" s="230"/>
      <c r="H80" s="230"/>
      <c r="I80" s="230"/>
      <c r="J80" s="230"/>
      <c r="K80" s="253">
        <v>701432420.19000304</v>
      </c>
      <c r="L80" s="253"/>
      <c r="M80" s="253"/>
      <c r="N80" s="253"/>
      <c r="O80" s="253"/>
      <c r="P80" s="253"/>
      <c r="Q80" s="253"/>
      <c r="R80" s="253"/>
      <c r="S80" s="253"/>
      <c r="T80" s="231">
        <v>4.5934099898303403E-2</v>
      </c>
      <c r="U80" s="231"/>
      <c r="V80" s="231"/>
      <c r="W80" s="231"/>
      <c r="X80" s="231"/>
      <c r="Y80" s="231"/>
      <c r="Z80" s="231"/>
      <c r="AA80" s="231"/>
      <c r="AB80" s="231"/>
      <c r="AC80" s="235">
        <v>9168</v>
      </c>
      <c r="AD80" s="235"/>
      <c r="AE80" s="235"/>
      <c r="AF80" s="235"/>
      <c r="AG80" s="235"/>
      <c r="AH80" s="231">
        <v>4.0351224664950197E-2</v>
      </c>
      <c r="AI80" s="231"/>
      <c r="AJ80" s="231"/>
      <c r="AK80" s="231"/>
      <c r="AL80" s="231"/>
      <c r="AM80" s="231"/>
      <c r="AN80" s="231"/>
    </row>
    <row r="81" spans="2:40" s="1" customFormat="1" ht="10.7" customHeight="1" x14ac:dyDescent="0.15">
      <c r="B81" s="230" t="s">
        <v>1079</v>
      </c>
      <c r="C81" s="230"/>
      <c r="D81" s="230"/>
      <c r="E81" s="230"/>
      <c r="F81" s="230"/>
      <c r="G81" s="230"/>
      <c r="H81" s="230"/>
      <c r="I81" s="230"/>
      <c r="J81" s="230"/>
      <c r="K81" s="253">
        <v>696805424.07000196</v>
      </c>
      <c r="L81" s="253"/>
      <c r="M81" s="253"/>
      <c r="N81" s="253"/>
      <c r="O81" s="253"/>
      <c r="P81" s="253"/>
      <c r="Q81" s="253"/>
      <c r="R81" s="253"/>
      <c r="S81" s="253"/>
      <c r="T81" s="231">
        <v>4.5631095794290602E-2</v>
      </c>
      <c r="U81" s="231"/>
      <c r="V81" s="231"/>
      <c r="W81" s="231"/>
      <c r="X81" s="231"/>
      <c r="Y81" s="231"/>
      <c r="Z81" s="231"/>
      <c r="AA81" s="231"/>
      <c r="AB81" s="231"/>
      <c r="AC81" s="235">
        <v>8451</v>
      </c>
      <c r="AD81" s="235"/>
      <c r="AE81" s="235"/>
      <c r="AF81" s="235"/>
      <c r="AG81" s="235"/>
      <c r="AH81" s="231">
        <v>3.7195484254307798E-2</v>
      </c>
      <c r="AI81" s="231"/>
      <c r="AJ81" s="231"/>
      <c r="AK81" s="231"/>
      <c r="AL81" s="231"/>
      <c r="AM81" s="231"/>
      <c r="AN81" s="231"/>
    </row>
    <row r="82" spans="2:40" s="1" customFormat="1" ht="10.7" customHeight="1" x14ac:dyDescent="0.15">
      <c r="B82" s="230" t="s">
        <v>1080</v>
      </c>
      <c r="C82" s="230"/>
      <c r="D82" s="230"/>
      <c r="E82" s="230"/>
      <c r="F82" s="230"/>
      <c r="G82" s="230"/>
      <c r="H82" s="230"/>
      <c r="I82" s="230"/>
      <c r="J82" s="230"/>
      <c r="K82" s="253">
        <v>928913854.14999795</v>
      </c>
      <c r="L82" s="253"/>
      <c r="M82" s="253"/>
      <c r="N82" s="253"/>
      <c r="O82" s="253"/>
      <c r="P82" s="253"/>
      <c r="Q82" s="253"/>
      <c r="R82" s="253"/>
      <c r="S82" s="253"/>
      <c r="T82" s="231">
        <v>6.0830980355721202E-2</v>
      </c>
      <c r="U82" s="231"/>
      <c r="V82" s="231"/>
      <c r="W82" s="231"/>
      <c r="X82" s="231"/>
      <c r="Y82" s="231"/>
      <c r="Z82" s="231"/>
      <c r="AA82" s="231"/>
      <c r="AB82" s="231"/>
      <c r="AC82" s="235">
        <v>10805</v>
      </c>
      <c r="AD82" s="235"/>
      <c r="AE82" s="235"/>
      <c r="AF82" s="235"/>
      <c r="AG82" s="235"/>
      <c r="AH82" s="231">
        <v>4.7556171739178303E-2</v>
      </c>
      <c r="AI82" s="231"/>
      <c r="AJ82" s="231"/>
      <c r="AK82" s="231"/>
      <c r="AL82" s="231"/>
      <c r="AM82" s="231"/>
      <c r="AN82" s="231"/>
    </row>
    <row r="83" spans="2:40" s="1" customFormat="1" ht="10.7" customHeight="1" x14ac:dyDescent="0.15">
      <c r="B83" s="230" t="s">
        <v>1081</v>
      </c>
      <c r="C83" s="230"/>
      <c r="D83" s="230"/>
      <c r="E83" s="230"/>
      <c r="F83" s="230"/>
      <c r="G83" s="230"/>
      <c r="H83" s="230"/>
      <c r="I83" s="230"/>
      <c r="J83" s="230"/>
      <c r="K83" s="253">
        <v>1135526507.49</v>
      </c>
      <c r="L83" s="253"/>
      <c r="M83" s="253"/>
      <c r="N83" s="253"/>
      <c r="O83" s="253"/>
      <c r="P83" s="253"/>
      <c r="Q83" s="253"/>
      <c r="R83" s="253"/>
      <c r="S83" s="253"/>
      <c r="T83" s="231">
        <v>7.4361244976513197E-2</v>
      </c>
      <c r="U83" s="231"/>
      <c r="V83" s="231"/>
      <c r="W83" s="231"/>
      <c r="X83" s="231"/>
      <c r="Y83" s="231"/>
      <c r="Z83" s="231"/>
      <c r="AA83" s="231"/>
      <c r="AB83" s="231"/>
      <c r="AC83" s="235">
        <v>12588</v>
      </c>
      <c r="AD83" s="235"/>
      <c r="AE83" s="235"/>
      <c r="AF83" s="235"/>
      <c r="AG83" s="235"/>
      <c r="AH83" s="231">
        <v>5.5403710305671101E-2</v>
      </c>
      <c r="AI83" s="231"/>
      <c r="AJ83" s="231"/>
      <c r="AK83" s="231"/>
      <c r="AL83" s="231"/>
      <c r="AM83" s="231"/>
      <c r="AN83" s="231"/>
    </row>
    <row r="84" spans="2:40" s="1" customFormat="1" ht="10.7" customHeight="1" x14ac:dyDescent="0.15">
      <c r="B84" s="230" t="s">
        <v>1082</v>
      </c>
      <c r="C84" s="230"/>
      <c r="D84" s="230"/>
      <c r="E84" s="230"/>
      <c r="F84" s="230"/>
      <c r="G84" s="230"/>
      <c r="H84" s="230"/>
      <c r="I84" s="230"/>
      <c r="J84" s="230"/>
      <c r="K84" s="253">
        <v>1288155225.74</v>
      </c>
      <c r="L84" s="253"/>
      <c r="M84" s="253"/>
      <c r="N84" s="253"/>
      <c r="O84" s="253"/>
      <c r="P84" s="253"/>
      <c r="Q84" s="253"/>
      <c r="R84" s="253"/>
      <c r="S84" s="253"/>
      <c r="T84" s="231">
        <v>8.4356310202534701E-2</v>
      </c>
      <c r="U84" s="231"/>
      <c r="V84" s="231"/>
      <c r="W84" s="231"/>
      <c r="X84" s="231"/>
      <c r="Y84" s="231"/>
      <c r="Z84" s="231"/>
      <c r="AA84" s="231"/>
      <c r="AB84" s="231"/>
      <c r="AC84" s="235">
        <v>13623</v>
      </c>
      <c r="AD84" s="235"/>
      <c r="AE84" s="235"/>
      <c r="AF84" s="235"/>
      <c r="AG84" s="235"/>
      <c r="AH84" s="231">
        <v>5.9959067802205099E-2</v>
      </c>
      <c r="AI84" s="231"/>
      <c r="AJ84" s="231"/>
      <c r="AK84" s="231"/>
      <c r="AL84" s="231"/>
      <c r="AM84" s="231"/>
      <c r="AN84" s="231"/>
    </row>
    <row r="85" spans="2:40" s="1" customFormat="1" ht="10.7" customHeight="1" x14ac:dyDescent="0.15">
      <c r="B85" s="230" t="s">
        <v>1083</v>
      </c>
      <c r="C85" s="230"/>
      <c r="D85" s="230"/>
      <c r="E85" s="230"/>
      <c r="F85" s="230"/>
      <c r="G85" s="230"/>
      <c r="H85" s="230"/>
      <c r="I85" s="230"/>
      <c r="J85" s="230"/>
      <c r="K85" s="253">
        <v>652488236.07000101</v>
      </c>
      <c r="L85" s="253"/>
      <c r="M85" s="253"/>
      <c r="N85" s="253"/>
      <c r="O85" s="253"/>
      <c r="P85" s="253"/>
      <c r="Q85" s="253"/>
      <c r="R85" s="253"/>
      <c r="S85" s="253"/>
      <c r="T85" s="231">
        <v>4.2728934328396903E-2</v>
      </c>
      <c r="U85" s="231"/>
      <c r="V85" s="231"/>
      <c r="W85" s="231"/>
      <c r="X85" s="231"/>
      <c r="Y85" s="231"/>
      <c r="Z85" s="231"/>
      <c r="AA85" s="231"/>
      <c r="AB85" s="231"/>
      <c r="AC85" s="235">
        <v>6942</v>
      </c>
      <c r="AD85" s="235"/>
      <c r="AE85" s="235"/>
      <c r="AF85" s="235"/>
      <c r="AG85" s="235"/>
      <c r="AH85" s="231">
        <v>3.0553905063708999E-2</v>
      </c>
      <c r="AI85" s="231"/>
      <c r="AJ85" s="231"/>
      <c r="AK85" s="231"/>
      <c r="AL85" s="231"/>
      <c r="AM85" s="231"/>
      <c r="AN85" s="231"/>
    </row>
    <row r="86" spans="2:40" s="1" customFormat="1" ht="10.7" customHeight="1" x14ac:dyDescent="0.15">
      <c r="B86" s="230" t="s">
        <v>1084</v>
      </c>
      <c r="C86" s="230"/>
      <c r="D86" s="230"/>
      <c r="E86" s="230"/>
      <c r="F86" s="230"/>
      <c r="G86" s="230"/>
      <c r="H86" s="230"/>
      <c r="I86" s="230"/>
      <c r="J86" s="230"/>
      <c r="K86" s="253">
        <v>528718504.26999903</v>
      </c>
      <c r="L86" s="253"/>
      <c r="M86" s="253"/>
      <c r="N86" s="253"/>
      <c r="O86" s="253"/>
      <c r="P86" s="253"/>
      <c r="Q86" s="253"/>
      <c r="R86" s="253"/>
      <c r="S86" s="253"/>
      <c r="T86" s="231">
        <v>3.4623732656441898E-2</v>
      </c>
      <c r="U86" s="231"/>
      <c r="V86" s="231"/>
      <c r="W86" s="231"/>
      <c r="X86" s="231"/>
      <c r="Y86" s="231"/>
      <c r="Z86" s="231"/>
      <c r="AA86" s="231"/>
      <c r="AB86" s="231"/>
      <c r="AC86" s="235">
        <v>5506</v>
      </c>
      <c r="AD86" s="235"/>
      <c r="AE86" s="235"/>
      <c r="AF86" s="235"/>
      <c r="AG86" s="235"/>
      <c r="AH86" s="231">
        <v>2.4233621619242501E-2</v>
      </c>
      <c r="AI86" s="231"/>
      <c r="AJ86" s="231"/>
      <c r="AK86" s="231"/>
      <c r="AL86" s="231"/>
      <c r="AM86" s="231"/>
      <c r="AN86" s="231"/>
    </row>
    <row r="87" spans="2:40" s="1" customFormat="1" ht="10.7" customHeight="1" x14ac:dyDescent="0.15">
      <c r="B87" s="230" t="s">
        <v>1085</v>
      </c>
      <c r="C87" s="230"/>
      <c r="D87" s="230"/>
      <c r="E87" s="230"/>
      <c r="F87" s="230"/>
      <c r="G87" s="230"/>
      <c r="H87" s="230"/>
      <c r="I87" s="230"/>
      <c r="J87" s="230"/>
      <c r="K87" s="253">
        <v>591410755.19000101</v>
      </c>
      <c r="L87" s="253"/>
      <c r="M87" s="253"/>
      <c r="N87" s="253"/>
      <c r="O87" s="253"/>
      <c r="P87" s="253"/>
      <c r="Q87" s="253"/>
      <c r="R87" s="253"/>
      <c r="S87" s="253"/>
      <c r="T87" s="231">
        <v>3.8729206018834797E-2</v>
      </c>
      <c r="U87" s="231"/>
      <c r="V87" s="231"/>
      <c r="W87" s="231"/>
      <c r="X87" s="231"/>
      <c r="Y87" s="231"/>
      <c r="Z87" s="231"/>
      <c r="AA87" s="231"/>
      <c r="AB87" s="231"/>
      <c r="AC87" s="235">
        <v>5734</v>
      </c>
      <c r="AD87" s="235"/>
      <c r="AE87" s="235"/>
      <c r="AF87" s="235"/>
      <c r="AG87" s="235"/>
      <c r="AH87" s="231">
        <v>2.52371206619573E-2</v>
      </c>
      <c r="AI87" s="231"/>
      <c r="AJ87" s="231"/>
      <c r="AK87" s="231"/>
      <c r="AL87" s="231"/>
      <c r="AM87" s="231"/>
      <c r="AN87" s="231"/>
    </row>
    <row r="88" spans="2:40" s="1" customFormat="1" ht="10.7" customHeight="1" x14ac:dyDescent="0.15">
      <c r="B88" s="230" t="s">
        <v>1086</v>
      </c>
      <c r="C88" s="230"/>
      <c r="D88" s="230"/>
      <c r="E88" s="230"/>
      <c r="F88" s="230"/>
      <c r="G88" s="230"/>
      <c r="H88" s="230"/>
      <c r="I88" s="230"/>
      <c r="J88" s="230"/>
      <c r="K88" s="253">
        <v>899538983.06000102</v>
      </c>
      <c r="L88" s="253"/>
      <c r="M88" s="253"/>
      <c r="N88" s="253"/>
      <c r="O88" s="253"/>
      <c r="P88" s="253"/>
      <c r="Q88" s="253"/>
      <c r="R88" s="253"/>
      <c r="S88" s="253"/>
      <c r="T88" s="231">
        <v>5.8907333509197898E-2</v>
      </c>
      <c r="U88" s="231"/>
      <c r="V88" s="231"/>
      <c r="W88" s="231"/>
      <c r="X88" s="231"/>
      <c r="Y88" s="231"/>
      <c r="Z88" s="231"/>
      <c r="AA88" s="231"/>
      <c r="AB88" s="231"/>
      <c r="AC88" s="235">
        <v>7835</v>
      </c>
      <c r="AD88" s="235"/>
      <c r="AE88" s="235"/>
      <c r="AF88" s="235"/>
      <c r="AG88" s="235"/>
      <c r="AH88" s="231">
        <v>3.44842763143417E-2</v>
      </c>
      <c r="AI88" s="231"/>
      <c r="AJ88" s="231"/>
      <c r="AK88" s="231"/>
      <c r="AL88" s="231"/>
      <c r="AM88" s="231"/>
      <c r="AN88" s="231"/>
    </row>
    <row r="89" spans="2:40" s="1" customFormat="1" ht="10.7" customHeight="1" x14ac:dyDescent="0.15">
      <c r="B89" s="230" t="s">
        <v>1087</v>
      </c>
      <c r="C89" s="230"/>
      <c r="D89" s="230"/>
      <c r="E89" s="230"/>
      <c r="F89" s="230"/>
      <c r="G89" s="230"/>
      <c r="H89" s="230"/>
      <c r="I89" s="230"/>
      <c r="J89" s="230"/>
      <c r="K89" s="253">
        <v>1192300295.6500001</v>
      </c>
      <c r="L89" s="253"/>
      <c r="M89" s="253"/>
      <c r="N89" s="253"/>
      <c r="O89" s="253"/>
      <c r="P89" s="253"/>
      <c r="Q89" s="253"/>
      <c r="R89" s="253"/>
      <c r="S89" s="253"/>
      <c r="T89" s="231">
        <v>7.8079141072961294E-2</v>
      </c>
      <c r="U89" s="231"/>
      <c r="V89" s="231"/>
      <c r="W89" s="231"/>
      <c r="X89" s="231"/>
      <c r="Y89" s="231"/>
      <c r="Z89" s="231"/>
      <c r="AA89" s="231"/>
      <c r="AB89" s="231"/>
      <c r="AC89" s="235">
        <v>9048</v>
      </c>
      <c r="AD89" s="235"/>
      <c r="AE89" s="235"/>
      <c r="AF89" s="235"/>
      <c r="AG89" s="235"/>
      <c r="AH89" s="231">
        <v>3.9823067274047698E-2</v>
      </c>
      <c r="AI89" s="231"/>
      <c r="AJ89" s="231"/>
      <c r="AK89" s="231"/>
      <c r="AL89" s="231"/>
      <c r="AM89" s="231"/>
      <c r="AN89" s="231"/>
    </row>
    <row r="90" spans="2:40" s="1" customFormat="1" ht="10.7" customHeight="1" x14ac:dyDescent="0.15">
      <c r="B90" s="230" t="s">
        <v>1088</v>
      </c>
      <c r="C90" s="230"/>
      <c r="D90" s="230"/>
      <c r="E90" s="230"/>
      <c r="F90" s="230"/>
      <c r="G90" s="230"/>
      <c r="H90" s="230"/>
      <c r="I90" s="230"/>
      <c r="J90" s="230"/>
      <c r="K90" s="253">
        <v>216573451.38999999</v>
      </c>
      <c r="L90" s="253"/>
      <c r="M90" s="253"/>
      <c r="N90" s="253"/>
      <c r="O90" s="253"/>
      <c r="P90" s="253"/>
      <c r="Q90" s="253"/>
      <c r="R90" s="253"/>
      <c r="S90" s="253"/>
      <c r="T90" s="231">
        <v>1.41825588112592E-2</v>
      </c>
      <c r="U90" s="231"/>
      <c r="V90" s="231"/>
      <c r="W90" s="231"/>
      <c r="X90" s="231"/>
      <c r="Y90" s="231"/>
      <c r="Z90" s="231"/>
      <c r="AA90" s="231"/>
      <c r="AB90" s="231"/>
      <c r="AC90" s="235">
        <v>1494</v>
      </c>
      <c r="AD90" s="235"/>
      <c r="AE90" s="235"/>
      <c r="AF90" s="235"/>
      <c r="AG90" s="235"/>
      <c r="AH90" s="231">
        <v>6.5755595167359899E-3</v>
      </c>
      <c r="AI90" s="231"/>
      <c r="AJ90" s="231"/>
      <c r="AK90" s="231"/>
      <c r="AL90" s="231"/>
      <c r="AM90" s="231"/>
      <c r="AN90" s="231"/>
    </row>
    <row r="91" spans="2:40" s="1" customFormat="1" ht="10.7" customHeight="1" x14ac:dyDescent="0.15">
      <c r="B91" s="230" t="s">
        <v>1091</v>
      </c>
      <c r="C91" s="230"/>
      <c r="D91" s="230"/>
      <c r="E91" s="230"/>
      <c r="F91" s="230"/>
      <c r="G91" s="230"/>
      <c r="H91" s="230"/>
      <c r="I91" s="230"/>
      <c r="J91" s="230"/>
      <c r="K91" s="253">
        <v>10987756.210000001</v>
      </c>
      <c r="L91" s="253"/>
      <c r="M91" s="253"/>
      <c r="N91" s="253"/>
      <c r="O91" s="253"/>
      <c r="P91" s="253"/>
      <c r="Q91" s="253"/>
      <c r="R91" s="253"/>
      <c r="S91" s="253"/>
      <c r="T91" s="231">
        <v>7.1954571371483998E-4</v>
      </c>
      <c r="U91" s="231"/>
      <c r="V91" s="231"/>
      <c r="W91" s="231"/>
      <c r="X91" s="231"/>
      <c r="Y91" s="231"/>
      <c r="Z91" s="231"/>
      <c r="AA91" s="231"/>
      <c r="AB91" s="231"/>
      <c r="AC91" s="235">
        <v>107</v>
      </c>
      <c r="AD91" s="235"/>
      <c r="AE91" s="235"/>
      <c r="AF91" s="235"/>
      <c r="AG91" s="235"/>
      <c r="AH91" s="231">
        <v>4.7094034022138599E-4</v>
      </c>
      <c r="AI91" s="231"/>
      <c r="AJ91" s="231"/>
      <c r="AK91" s="231"/>
      <c r="AL91" s="231"/>
      <c r="AM91" s="231"/>
      <c r="AN91" s="231"/>
    </row>
    <row r="92" spans="2:40" s="1" customFormat="1" ht="10.7" customHeight="1" x14ac:dyDescent="0.15">
      <c r="B92" s="230" t="s">
        <v>1094</v>
      </c>
      <c r="C92" s="230"/>
      <c r="D92" s="230"/>
      <c r="E92" s="230"/>
      <c r="F92" s="230"/>
      <c r="G92" s="230"/>
      <c r="H92" s="230"/>
      <c r="I92" s="230"/>
      <c r="J92" s="230"/>
      <c r="K92" s="253">
        <v>9725079.3000000007</v>
      </c>
      <c r="L92" s="253"/>
      <c r="M92" s="253"/>
      <c r="N92" s="253"/>
      <c r="O92" s="253"/>
      <c r="P92" s="253"/>
      <c r="Q92" s="253"/>
      <c r="R92" s="253"/>
      <c r="S92" s="253"/>
      <c r="T92" s="231">
        <v>6.3685787999949797E-4</v>
      </c>
      <c r="U92" s="231"/>
      <c r="V92" s="231"/>
      <c r="W92" s="231"/>
      <c r="X92" s="231"/>
      <c r="Y92" s="231"/>
      <c r="Z92" s="231"/>
      <c r="AA92" s="231"/>
      <c r="AB92" s="231"/>
      <c r="AC92" s="235">
        <v>87</v>
      </c>
      <c r="AD92" s="235"/>
      <c r="AE92" s="235"/>
      <c r="AF92" s="235"/>
      <c r="AG92" s="235"/>
      <c r="AH92" s="231">
        <v>3.82914108404305E-4</v>
      </c>
      <c r="AI92" s="231"/>
      <c r="AJ92" s="231"/>
      <c r="AK92" s="231"/>
      <c r="AL92" s="231"/>
      <c r="AM92" s="231"/>
      <c r="AN92" s="231"/>
    </row>
    <row r="93" spans="2:40" s="1" customFormat="1" ht="10.7" customHeight="1" x14ac:dyDescent="0.15">
      <c r="B93" s="230" t="s">
        <v>1095</v>
      </c>
      <c r="C93" s="230"/>
      <c r="D93" s="230"/>
      <c r="E93" s="230"/>
      <c r="F93" s="230"/>
      <c r="G93" s="230"/>
      <c r="H93" s="230"/>
      <c r="I93" s="230"/>
      <c r="J93" s="230"/>
      <c r="K93" s="253">
        <v>5594619.3399999999</v>
      </c>
      <c r="L93" s="253"/>
      <c r="M93" s="253"/>
      <c r="N93" s="253"/>
      <c r="O93" s="253"/>
      <c r="P93" s="253"/>
      <c r="Q93" s="253"/>
      <c r="R93" s="253"/>
      <c r="S93" s="253"/>
      <c r="T93" s="231">
        <v>3.6637001122207701E-4</v>
      </c>
      <c r="U93" s="231"/>
      <c r="V93" s="231"/>
      <c r="W93" s="231"/>
      <c r="X93" s="231"/>
      <c r="Y93" s="231"/>
      <c r="Z93" s="231"/>
      <c r="AA93" s="231"/>
      <c r="AB93" s="231"/>
      <c r="AC93" s="235">
        <v>47</v>
      </c>
      <c r="AD93" s="235"/>
      <c r="AE93" s="235"/>
      <c r="AF93" s="235"/>
      <c r="AG93" s="235"/>
      <c r="AH93" s="231">
        <v>2.06861644770141E-4</v>
      </c>
      <c r="AI93" s="231"/>
      <c r="AJ93" s="231"/>
      <c r="AK93" s="231"/>
      <c r="AL93" s="231"/>
      <c r="AM93" s="231"/>
      <c r="AN93" s="231"/>
    </row>
    <row r="94" spans="2:40" s="1" customFormat="1" ht="10.7" customHeight="1" x14ac:dyDescent="0.15">
      <c r="B94" s="230" t="s">
        <v>1092</v>
      </c>
      <c r="C94" s="230"/>
      <c r="D94" s="230"/>
      <c r="E94" s="230"/>
      <c r="F94" s="230"/>
      <c r="G94" s="230"/>
      <c r="H94" s="230"/>
      <c r="I94" s="230"/>
      <c r="J94" s="230"/>
      <c r="K94" s="253">
        <v>3691259.96</v>
      </c>
      <c r="L94" s="253"/>
      <c r="M94" s="253"/>
      <c r="N94" s="253"/>
      <c r="O94" s="253"/>
      <c r="P94" s="253"/>
      <c r="Q94" s="253"/>
      <c r="R94" s="253"/>
      <c r="S94" s="253"/>
      <c r="T94" s="231">
        <v>2.41726357198201E-4</v>
      </c>
      <c r="U94" s="231"/>
      <c r="V94" s="231"/>
      <c r="W94" s="231"/>
      <c r="X94" s="231"/>
      <c r="Y94" s="231"/>
      <c r="Z94" s="231"/>
      <c r="AA94" s="231"/>
      <c r="AB94" s="231"/>
      <c r="AC94" s="235">
        <v>29</v>
      </c>
      <c r="AD94" s="235"/>
      <c r="AE94" s="235"/>
      <c r="AF94" s="235"/>
      <c r="AG94" s="235"/>
      <c r="AH94" s="231">
        <v>1.2763803613476799E-4</v>
      </c>
      <c r="AI94" s="231"/>
      <c r="AJ94" s="231"/>
      <c r="AK94" s="231"/>
      <c r="AL94" s="231"/>
      <c r="AM94" s="231"/>
      <c r="AN94" s="231"/>
    </row>
    <row r="95" spans="2:40" s="1" customFormat="1" ht="10.7" customHeight="1" x14ac:dyDescent="0.15">
      <c r="B95" s="230" t="s">
        <v>1090</v>
      </c>
      <c r="C95" s="230"/>
      <c r="D95" s="230"/>
      <c r="E95" s="230"/>
      <c r="F95" s="230"/>
      <c r="G95" s="230"/>
      <c r="H95" s="230"/>
      <c r="I95" s="230"/>
      <c r="J95" s="230"/>
      <c r="K95" s="253">
        <v>567999.62</v>
      </c>
      <c r="L95" s="253"/>
      <c r="M95" s="253"/>
      <c r="N95" s="253"/>
      <c r="O95" s="253"/>
      <c r="P95" s="253"/>
      <c r="Q95" s="253"/>
      <c r="R95" s="253"/>
      <c r="S95" s="253"/>
      <c r="T95" s="231">
        <v>3.7196101201326E-5</v>
      </c>
      <c r="U95" s="231"/>
      <c r="V95" s="231"/>
      <c r="W95" s="231"/>
      <c r="X95" s="231"/>
      <c r="Y95" s="231"/>
      <c r="Z95" s="231"/>
      <c r="AA95" s="231"/>
      <c r="AB95" s="231"/>
      <c r="AC95" s="235">
        <v>5</v>
      </c>
      <c r="AD95" s="235"/>
      <c r="AE95" s="235"/>
      <c r="AF95" s="235"/>
      <c r="AG95" s="235"/>
      <c r="AH95" s="231">
        <v>2.2006557954270401E-5</v>
      </c>
      <c r="AI95" s="231"/>
      <c r="AJ95" s="231"/>
      <c r="AK95" s="231"/>
      <c r="AL95" s="231"/>
      <c r="AM95" s="231"/>
      <c r="AN95" s="231"/>
    </row>
    <row r="96" spans="2:40" s="1" customFormat="1" ht="10.7" customHeight="1" x14ac:dyDescent="0.15">
      <c r="B96" s="230" t="s">
        <v>1096</v>
      </c>
      <c r="C96" s="230"/>
      <c r="D96" s="230"/>
      <c r="E96" s="230"/>
      <c r="F96" s="230"/>
      <c r="G96" s="230"/>
      <c r="H96" s="230"/>
      <c r="I96" s="230"/>
      <c r="J96" s="230"/>
      <c r="K96" s="253">
        <v>228000</v>
      </c>
      <c r="L96" s="253"/>
      <c r="M96" s="253"/>
      <c r="N96" s="253"/>
      <c r="O96" s="253"/>
      <c r="P96" s="253"/>
      <c r="Q96" s="253"/>
      <c r="R96" s="253"/>
      <c r="S96" s="253"/>
      <c r="T96" s="231">
        <v>1.4930839344403701E-5</v>
      </c>
      <c r="U96" s="231"/>
      <c r="V96" s="231"/>
      <c r="W96" s="231"/>
      <c r="X96" s="231"/>
      <c r="Y96" s="231"/>
      <c r="Z96" s="231"/>
      <c r="AA96" s="231"/>
      <c r="AB96" s="231"/>
      <c r="AC96" s="235">
        <v>2</v>
      </c>
      <c r="AD96" s="235"/>
      <c r="AE96" s="235"/>
      <c r="AF96" s="235"/>
      <c r="AG96" s="235"/>
      <c r="AH96" s="231">
        <v>8.8026231817081495E-6</v>
      </c>
      <c r="AI96" s="231"/>
      <c r="AJ96" s="231"/>
      <c r="AK96" s="231"/>
      <c r="AL96" s="231"/>
      <c r="AM96" s="231"/>
      <c r="AN96" s="231"/>
    </row>
    <row r="97" spans="2:41" s="1" customFormat="1" ht="13.35" customHeight="1" x14ac:dyDescent="0.15">
      <c r="B97" s="255"/>
      <c r="C97" s="255"/>
      <c r="D97" s="255"/>
      <c r="E97" s="255"/>
      <c r="F97" s="255"/>
      <c r="G97" s="255"/>
      <c r="H97" s="255"/>
      <c r="I97" s="255"/>
      <c r="J97" s="255"/>
      <c r="K97" s="254">
        <v>15270407425.92</v>
      </c>
      <c r="L97" s="254"/>
      <c r="M97" s="254"/>
      <c r="N97" s="254"/>
      <c r="O97" s="254"/>
      <c r="P97" s="254"/>
      <c r="Q97" s="254"/>
      <c r="R97" s="254"/>
      <c r="S97" s="254"/>
      <c r="T97" s="252">
        <v>1</v>
      </c>
      <c r="U97" s="252"/>
      <c r="V97" s="252"/>
      <c r="W97" s="252"/>
      <c r="X97" s="252"/>
      <c r="Y97" s="252"/>
      <c r="Z97" s="252"/>
      <c r="AA97" s="252"/>
      <c r="AB97" s="252"/>
      <c r="AC97" s="251">
        <v>227205</v>
      </c>
      <c r="AD97" s="251"/>
      <c r="AE97" s="251"/>
      <c r="AF97" s="251"/>
      <c r="AG97" s="251"/>
      <c r="AH97" s="252">
        <v>1</v>
      </c>
      <c r="AI97" s="252"/>
      <c r="AJ97" s="252"/>
      <c r="AK97" s="252"/>
      <c r="AL97" s="252"/>
      <c r="AM97" s="252"/>
      <c r="AN97" s="252"/>
    </row>
    <row r="98" spans="2:41" s="1" customFormat="1" ht="9" customHeight="1" x14ac:dyDescent="0.15"/>
    <row r="99" spans="2:41" s="1" customFormat="1" ht="19.149999999999999" customHeight="1" x14ac:dyDescent="0.15">
      <c r="B99" s="217" t="s">
        <v>1187</v>
      </c>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217"/>
      <c r="AN99" s="217"/>
      <c r="AO99" s="217"/>
    </row>
    <row r="100" spans="2:41" s="1" customFormat="1" ht="9" customHeight="1" x14ac:dyDescent="0.15"/>
    <row r="101" spans="2:41" s="1" customFormat="1" ht="12.75" customHeight="1" x14ac:dyDescent="0.15">
      <c r="B101" s="215" t="s">
        <v>1063</v>
      </c>
      <c r="C101" s="215"/>
      <c r="D101" s="215"/>
      <c r="E101" s="215"/>
      <c r="F101" s="215"/>
      <c r="G101" s="215"/>
      <c r="H101" s="215"/>
      <c r="I101" s="215"/>
      <c r="J101" s="215" t="s">
        <v>1060</v>
      </c>
      <c r="K101" s="215"/>
      <c r="L101" s="215"/>
      <c r="M101" s="215"/>
      <c r="N101" s="215"/>
      <c r="O101" s="215"/>
      <c r="P101" s="215"/>
      <c r="Q101" s="215"/>
      <c r="R101" s="215"/>
      <c r="S101" s="215"/>
      <c r="T101" s="215" t="s">
        <v>1061</v>
      </c>
      <c r="U101" s="215"/>
      <c r="V101" s="215"/>
      <c r="W101" s="215"/>
      <c r="X101" s="215"/>
      <c r="Y101" s="215"/>
      <c r="Z101" s="215"/>
      <c r="AA101" s="215"/>
      <c r="AB101" s="215"/>
      <c r="AC101" s="215" t="s">
        <v>1062</v>
      </c>
      <c r="AD101" s="215"/>
      <c r="AE101" s="215"/>
      <c r="AF101" s="215"/>
      <c r="AG101" s="215"/>
      <c r="AH101" s="215" t="s">
        <v>1061</v>
      </c>
      <c r="AI101" s="215"/>
      <c r="AJ101" s="215"/>
      <c r="AK101" s="215"/>
      <c r="AL101" s="215"/>
    </row>
    <row r="102" spans="2:41" s="1" customFormat="1" ht="10.7" customHeight="1" x14ac:dyDescent="0.15">
      <c r="B102" s="230" t="s">
        <v>1064</v>
      </c>
      <c r="C102" s="230"/>
      <c r="D102" s="230"/>
      <c r="E102" s="230"/>
      <c r="F102" s="230"/>
      <c r="G102" s="230"/>
      <c r="H102" s="230"/>
      <c r="I102" s="230"/>
      <c r="J102" s="253">
        <v>2546816.89</v>
      </c>
      <c r="K102" s="253"/>
      <c r="L102" s="253"/>
      <c r="M102" s="253"/>
      <c r="N102" s="253"/>
      <c r="O102" s="253"/>
      <c r="P102" s="253"/>
      <c r="Q102" s="253"/>
      <c r="R102" s="253"/>
      <c r="S102" s="253"/>
      <c r="T102" s="231">
        <v>1.6678120098335001E-4</v>
      </c>
      <c r="U102" s="231"/>
      <c r="V102" s="231"/>
      <c r="W102" s="231"/>
      <c r="X102" s="231"/>
      <c r="Y102" s="231"/>
      <c r="Z102" s="231"/>
      <c r="AA102" s="231"/>
      <c r="AB102" s="231"/>
      <c r="AC102" s="235">
        <v>18</v>
      </c>
      <c r="AD102" s="235"/>
      <c r="AE102" s="235"/>
      <c r="AF102" s="235"/>
      <c r="AG102" s="235"/>
      <c r="AH102" s="231">
        <v>7.9223608635373298E-5</v>
      </c>
      <c r="AI102" s="231"/>
      <c r="AJ102" s="231"/>
      <c r="AK102" s="231"/>
      <c r="AL102" s="231"/>
    </row>
    <row r="103" spans="2:41" s="1" customFormat="1" ht="10.7" customHeight="1" x14ac:dyDescent="0.15">
      <c r="B103" s="230" t="s">
        <v>1065</v>
      </c>
      <c r="C103" s="230"/>
      <c r="D103" s="230"/>
      <c r="E103" s="230"/>
      <c r="F103" s="230"/>
      <c r="G103" s="230"/>
      <c r="H103" s="230"/>
      <c r="I103" s="230"/>
      <c r="J103" s="253">
        <v>24346411.370000001</v>
      </c>
      <c r="K103" s="253"/>
      <c r="L103" s="253"/>
      <c r="M103" s="253"/>
      <c r="N103" s="253"/>
      <c r="O103" s="253"/>
      <c r="P103" s="253"/>
      <c r="Q103" s="253"/>
      <c r="R103" s="253"/>
      <c r="S103" s="253"/>
      <c r="T103" s="231">
        <v>1.5943524420097899E-3</v>
      </c>
      <c r="U103" s="231"/>
      <c r="V103" s="231"/>
      <c r="W103" s="231"/>
      <c r="X103" s="231"/>
      <c r="Y103" s="231"/>
      <c r="Z103" s="231"/>
      <c r="AA103" s="231"/>
      <c r="AB103" s="231"/>
      <c r="AC103" s="235">
        <v>277</v>
      </c>
      <c r="AD103" s="235"/>
      <c r="AE103" s="235"/>
      <c r="AF103" s="235"/>
      <c r="AG103" s="235"/>
      <c r="AH103" s="231">
        <v>1.21916331066658E-3</v>
      </c>
      <c r="AI103" s="231"/>
      <c r="AJ103" s="231"/>
      <c r="AK103" s="231"/>
      <c r="AL103" s="231"/>
    </row>
    <row r="104" spans="2:41" s="1" customFormat="1" ht="10.7" customHeight="1" x14ac:dyDescent="0.15">
      <c r="B104" s="230" t="s">
        <v>1066</v>
      </c>
      <c r="C104" s="230"/>
      <c r="D104" s="230"/>
      <c r="E104" s="230"/>
      <c r="F104" s="230"/>
      <c r="G104" s="230"/>
      <c r="H104" s="230"/>
      <c r="I104" s="230"/>
      <c r="J104" s="253">
        <v>42654217.899999999</v>
      </c>
      <c r="K104" s="253"/>
      <c r="L104" s="253"/>
      <c r="M104" s="253"/>
      <c r="N104" s="253"/>
      <c r="O104" s="253"/>
      <c r="P104" s="253"/>
      <c r="Q104" s="253"/>
      <c r="R104" s="253"/>
      <c r="S104" s="253"/>
      <c r="T104" s="231">
        <v>2.7932599773074001E-3</v>
      </c>
      <c r="U104" s="231"/>
      <c r="V104" s="231"/>
      <c r="W104" s="231"/>
      <c r="X104" s="231"/>
      <c r="Y104" s="231"/>
      <c r="Z104" s="231"/>
      <c r="AA104" s="231"/>
      <c r="AB104" s="231"/>
      <c r="AC104" s="235">
        <v>453</v>
      </c>
      <c r="AD104" s="235"/>
      <c r="AE104" s="235"/>
      <c r="AF104" s="235"/>
      <c r="AG104" s="235"/>
      <c r="AH104" s="231">
        <v>1.9937941506568998E-3</v>
      </c>
      <c r="AI104" s="231"/>
      <c r="AJ104" s="231"/>
      <c r="AK104" s="231"/>
      <c r="AL104" s="231"/>
    </row>
    <row r="105" spans="2:41" s="1" customFormat="1" ht="10.7" customHeight="1" x14ac:dyDescent="0.15">
      <c r="B105" s="230" t="s">
        <v>1067</v>
      </c>
      <c r="C105" s="230"/>
      <c r="D105" s="230"/>
      <c r="E105" s="230"/>
      <c r="F105" s="230"/>
      <c r="G105" s="230"/>
      <c r="H105" s="230"/>
      <c r="I105" s="230"/>
      <c r="J105" s="253">
        <v>19072628.879999999</v>
      </c>
      <c r="K105" s="253"/>
      <c r="L105" s="253"/>
      <c r="M105" s="253"/>
      <c r="N105" s="253"/>
      <c r="O105" s="253"/>
      <c r="P105" s="253"/>
      <c r="Q105" s="253"/>
      <c r="R105" s="253"/>
      <c r="S105" s="253"/>
      <c r="T105" s="231">
        <v>1.2489927968540101E-3</v>
      </c>
      <c r="U105" s="231"/>
      <c r="V105" s="231"/>
      <c r="W105" s="231"/>
      <c r="X105" s="231"/>
      <c r="Y105" s="231"/>
      <c r="Z105" s="231"/>
      <c r="AA105" s="231"/>
      <c r="AB105" s="231"/>
      <c r="AC105" s="235">
        <v>353</v>
      </c>
      <c r="AD105" s="235"/>
      <c r="AE105" s="235"/>
      <c r="AF105" s="235"/>
      <c r="AG105" s="235"/>
      <c r="AH105" s="231">
        <v>1.55366299157149E-3</v>
      </c>
      <c r="AI105" s="231"/>
      <c r="AJ105" s="231"/>
      <c r="AK105" s="231"/>
      <c r="AL105" s="231"/>
    </row>
    <row r="106" spans="2:41" s="1" customFormat="1" ht="10.7" customHeight="1" x14ac:dyDescent="0.15">
      <c r="B106" s="230" t="s">
        <v>1068</v>
      </c>
      <c r="C106" s="230"/>
      <c r="D106" s="230"/>
      <c r="E106" s="230"/>
      <c r="F106" s="230"/>
      <c r="G106" s="230"/>
      <c r="H106" s="230"/>
      <c r="I106" s="230"/>
      <c r="J106" s="253">
        <v>311753828.5</v>
      </c>
      <c r="K106" s="253"/>
      <c r="L106" s="253"/>
      <c r="M106" s="253"/>
      <c r="N106" s="253"/>
      <c r="O106" s="253"/>
      <c r="P106" s="253"/>
      <c r="Q106" s="253"/>
      <c r="R106" s="253"/>
      <c r="S106" s="253"/>
      <c r="T106" s="231">
        <v>2.0415554071650299E-2</v>
      </c>
      <c r="U106" s="231"/>
      <c r="V106" s="231"/>
      <c r="W106" s="231"/>
      <c r="X106" s="231"/>
      <c r="Y106" s="231"/>
      <c r="Z106" s="231"/>
      <c r="AA106" s="231"/>
      <c r="AB106" s="231"/>
      <c r="AC106" s="235">
        <v>2462</v>
      </c>
      <c r="AD106" s="235"/>
      <c r="AE106" s="235"/>
      <c r="AF106" s="235"/>
      <c r="AG106" s="235"/>
      <c r="AH106" s="231">
        <v>1.08360291366827E-2</v>
      </c>
      <c r="AI106" s="231"/>
      <c r="AJ106" s="231"/>
      <c r="AK106" s="231"/>
      <c r="AL106" s="231"/>
    </row>
    <row r="107" spans="2:41" s="1" customFormat="1" ht="10.7" customHeight="1" x14ac:dyDescent="0.15">
      <c r="B107" s="230" t="s">
        <v>1069</v>
      </c>
      <c r="C107" s="230"/>
      <c r="D107" s="230"/>
      <c r="E107" s="230"/>
      <c r="F107" s="230"/>
      <c r="G107" s="230"/>
      <c r="H107" s="230"/>
      <c r="I107" s="230"/>
      <c r="J107" s="253">
        <v>27537679.75</v>
      </c>
      <c r="K107" s="253"/>
      <c r="L107" s="253"/>
      <c r="M107" s="253"/>
      <c r="N107" s="253"/>
      <c r="O107" s="253"/>
      <c r="P107" s="253"/>
      <c r="Q107" s="253"/>
      <c r="R107" s="253"/>
      <c r="S107" s="253"/>
      <c r="T107" s="231">
        <v>1.8033362818635401E-3</v>
      </c>
      <c r="U107" s="231"/>
      <c r="V107" s="231"/>
      <c r="W107" s="231"/>
      <c r="X107" s="231"/>
      <c r="Y107" s="231"/>
      <c r="Z107" s="231"/>
      <c r="AA107" s="231"/>
      <c r="AB107" s="231"/>
      <c r="AC107" s="235">
        <v>1120</v>
      </c>
      <c r="AD107" s="235"/>
      <c r="AE107" s="235"/>
      <c r="AF107" s="235"/>
      <c r="AG107" s="235"/>
      <c r="AH107" s="231">
        <v>4.9294689817565599E-3</v>
      </c>
      <c r="AI107" s="231"/>
      <c r="AJ107" s="231"/>
      <c r="AK107" s="231"/>
      <c r="AL107" s="231"/>
    </row>
    <row r="108" spans="2:41" s="1" customFormat="1" ht="10.7" customHeight="1" x14ac:dyDescent="0.15">
      <c r="B108" s="230" t="s">
        <v>1070</v>
      </c>
      <c r="C108" s="230"/>
      <c r="D108" s="230"/>
      <c r="E108" s="230"/>
      <c r="F108" s="230"/>
      <c r="G108" s="230"/>
      <c r="H108" s="230"/>
      <c r="I108" s="230"/>
      <c r="J108" s="253">
        <v>57487467.399999999</v>
      </c>
      <c r="K108" s="253"/>
      <c r="L108" s="253"/>
      <c r="M108" s="253"/>
      <c r="N108" s="253"/>
      <c r="O108" s="253"/>
      <c r="P108" s="253"/>
      <c r="Q108" s="253"/>
      <c r="R108" s="253"/>
      <c r="S108" s="253"/>
      <c r="T108" s="231">
        <v>3.7646321932721201E-3</v>
      </c>
      <c r="U108" s="231"/>
      <c r="V108" s="231"/>
      <c r="W108" s="231"/>
      <c r="X108" s="231"/>
      <c r="Y108" s="231"/>
      <c r="Z108" s="231"/>
      <c r="AA108" s="231"/>
      <c r="AB108" s="231"/>
      <c r="AC108" s="235">
        <v>1873</v>
      </c>
      <c r="AD108" s="235"/>
      <c r="AE108" s="235"/>
      <c r="AF108" s="235"/>
      <c r="AG108" s="235"/>
      <c r="AH108" s="231">
        <v>8.2436566096696796E-3</v>
      </c>
      <c r="AI108" s="231"/>
      <c r="AJ108" s="231"/>
      <c r="AK108" s="231"/>
      <c r="AL108" s="231"/>
    </row>
    <row r="109" spans="2:41" s="1" customFormat="1" ht="10.7" customHeight="1" x14ac:dyDescent="0.15">
      <c r="B109" s="230" t="s">
        <v>1071</v>
      </c>
      <c r="C109" s="230"/>
      <c r="D109" s="230"/>
      <c r="E109" s="230"/>
      <c r="F109" s="230"/>
      <c r="G109" s="230"/>
      <c r="H109" s="230"/>
      <c r="I109" s="230"/>
      <c r="J109" s="253">
        <v>77477145.859999999</v>
      </c>
      <c r="K109" s="253"/>
      <c r="L109" s="253"/>
      <c r="M109" s="253"/>
      <c r="N109" s="253"/>
      <c r="O109" s="253"/>
      <c r="P109" s="253"/>
      <c r="Q109" s="253"/>
      <c r="R109" s="253"/>
      <c r="S109" s="253"/>
      <c r="T109" s="231">
        <v>5.0736790249938102E-3</v>
      </c>
      <c r="U109" s="231"/>
      <c r="V109" s="231"/>
      <c r="W109" s="231"/>
      <c r="X109" s="231"/>
      <c r="Y109" s="231"/>
      <c r="Z109" s="231"/>
      <c r="AA109" s="231"/>
      <c r="AB109" s="231"/>
      <c r="AC109" s="235">
        <v>2514</v>
      </c>
      <c r="AD109" s="235"/>
      <c r="AE109" s="235"/>
      <c r="AF109" s="235"/>
      <c r="AG109" s="235"/>
      <c r="AH109" s="231">
        <v>1.10648973394071E-2</v>
      </c>
      <c r="AI109" s="231"/>
      <c r="AJ109" s="231"/>
      <c r="AK109" s="231"/>
      <c r="AL109" s="231"/>
    </row>
    <row r="110" spans="2:41" s="1" customFormat="1" ht="10.7" customHeight="1" x14ac:dyDescent="0.15">
      <c r="B110" s="230" t="s">
        <v>1072</v>
      </c>
      <c r="C110" s="230"/>
      <c r="D110" s="230"/>
      <c r="E110" s="230"/>
      <c r="F110" s="230"/>
      <c r="G110" s="230"/>
      <c r="H110" s="230"/>
      <c r="I110" s="230"/>
      <c r="J110" s="253">
        <v>105141296.03999899</v>
      </c>
      <c r="K110" s="253"/>
      <c r="L110" s="253"/>
      <c r="M110" s="253"/>
      <c r="N110" s="253"/>
      <c r="O110" s="253"/>
      <c r="P110" s="253"/>
      <c r="Q110" s="253"/>
      <c r="R110" s="253"/>
      <c r="S110" s="253"/>
      <c r="T110" s="231">
        <v>6.8852973668228797E-3</v>
      </c>
      <c r="U110" s="231"/>
      <c r="V110" s="231"/>
      <c r="W110" s="231"/>
      <c r="X110" s="231"/>
      <c r="Y110" s="231"/>
      <c r="Z110" s="231"/>
      <c r="AA110" s="231"/>
      <c r="AB110" s="231"/>
      <c r="AC110" s="235">
        <v>3022</v>
      </c>
      <c r="AD110" s="235"/>
      <c r="AE110" s="235"/>
      <c r="AF110" s="235"/>
      <c r="AG110" s="235"/>
      <c r="AH110" s="231">
        <v>1.3300763627561E-2</v>
      </c>
      <c r="AI110" s="231"/>
      <c r="AJ110" s="231"/>
      <c r="AK110" s="231"/>
      <c r="AL110" s="231"/>
    </row>
    <row r="111" spans="2:41" s="1" customFormat="1" ht="10.7" customHeight="1" x14ac:dyDescent="0.15">
      <c r="B111" s="230" t="s">
        <v>1073</v>
      </c>
      <c r="C111" s="230"/>
      <c r="D111" s="230"/>
      <c r="E111" s="230"/>
      <c r="F111" s="230"/>
      <c r="G111" s="230"/>
      <c r="H111" s="230"/>
      <c r="I111" s="230"/>
      <c r="J111" s="253">
        <v>1256647028.5499899</v>
      </c>
      <c r="K111" s="253"/>
      <c r="L111" s="253"/>
      <c r="M111" s="253"/>
      <c r="N111" s="253"/>
      <c r="O111" s="253"/>
      <c r="P111" s="253"/>
      <c r="Q111" s="253"/>
      <c r="R111" s="253"/>
      <c r="S111" s="253"/>
      <c r="T111" s="231">
        <v>8.2292960069745902E-2</v>
      </c>
      <c r="U111" s="231"/>
      <c r="V111" s="231"/>
      <c r="W111" s="231"/>
      <c r="X111" s="231"/>
      <c r="Y111" s="231"/>
      <c r="Z111" s="231"/>
      <c r="AA111" s="231"/>
      <c r="AB111" s="231"/>
      <c r="AC111" s="235">
        <v>33393</v>
      </c>
      <c r="AD111" s="235"/>
      <c r="AE111" s="235"/>
      <c r="AF111" s="235"/>
      <c r="AG111" s="235"/>
      <c r="AH111" s="231">
        <v>0.14697299795339</v>
      </c>
      <c r="AI111" s="231"/>
      <c r="AJ111" s="231"/>
      <c r="AK111" s="231"/>
      <c r="AL111" s="231"/>
    </row>
    <row r="112" spans="2:41" s="1" customFormat="1" ht="10.7" customHeight="1" x14ac:dyDescent="0.15">
      <c r="B112" s="230" t="s">
        <v>1074</v>
      </c>
      <c r="C112" s="230"/>
      <c r="D112" s="230"/>
      <c r="E112" s="230"/>
      <c r="F112" s="230"/>
      <c r="G112" s="230"/>
      <c r="H112" s="230"/>
      <c r="I112" s="230"/>
      <c r="J112" s="253">
        <v>157192852.84</v>
      </c>
      <c r="K112" s="253"/>
      <c r="L112" s="253"/>
      <c r="M112" s="253"/>
      <c r="N112" s="253"/>
      <c r="O112" s="253"/>
      <c r="P112" s="253"/>
      <c r="Q112" s="253"/>
      <c r="R112" s="253"/>
      <c r="S112" s="253"/>
      <c r="T112" s="231">
        <v>1.02939527712392E-2</v>
      </c>
      <c r="U112" s="231"/>
      <c r="V112" s="231"/>
      <c r="W112" s="231"/>
      <c r="X112" s="231"/>
      <c r="Y112" s="231"/>
      <c r="Z112" s="231"/>
      <c r="AA112" s="231"/>
      <c r="AB112" s="231"/>
      <c r="AC112" s="235">
        <v>8283</v>
      </c>
      <c r="AD112" s="235"/>
      <c r="AE112" s="235"/>
      <c r="AF112" s="235"/>
      <c r="AG112" s="235"/>
      <c r="AH112" s="231">
        <v>3.6456063907044298E-2</v>
      </c>
      <c r="AI112" s="231"/>
      <c r="AJ112" s="231"/>
      <c r="AK112" s="231"/>
      <c r="AL112" s="231"/>
    </row>
    <row r="113" spans="2:38" s="1" customFormat="1" ht="10.7" customHeight="1" x14ac:dyDescent="0.15">
      <c r="B113" s="230" t="s">
        <v>1075</v>
      </c>
      <c r="C113" s="230"/>
      <c r="D113" s="230"/>
      <c r="E113" s="230"/>
      <c r="F113" s="230"/>
      <c r="G113" s="230"/>
      <c r="H113" s="230"/>
      <c r="I113" s="230"/>
      <c r="J113" s="253">
        <v>234419473.90000099</v>
      </c>
      <c r="K113" s="253"/>
      <c r="L113" s="253"/>
      <c r="M113" s="253"/>
      <c r="N113" s="253"/>
      <c r="O113" s="253"/>
      <c r="P113" s="253"/>
      <c r="Q113" s="253"/>
      <c r="R113" s="253"/>
      <c r="S113" s="253"/>
      <c r="T113" s="231">
        <v>1.5351225894739201E-2</v>
      </c>
      <c r="U113" s="231"/>
      <c r="V113" s="231"/>
      <c r="W113" s="231"/>
      <c r="X113" s="231"/>
      <c r="Y113" s="231"/>
      <c r="Z113" s="231"/>
      <c r="AA113" s="231"/>
      <c r="AB113" s="231"/>
      <c r="AC113" s="235">
        <v>4713</v>
      </c>
      <c r="AD113" s="235"/>
      <c r="AE113" s="235"/>
      <c r="AF113" s="235"/>
      <c r="AG113" s="235"/>
      <c r="AH113" s="231">
        <v>2.0743381527695299E-2</v>
      </c>
      <c r="AI113" s="231"/>
      <c r="AJ113" s="231"/>
      <c r="AK113" s="231"/>
      <c r="AL113" s="231"/>
    </row>
    <row r="114" spans="2:38" s="1" customFormat="1" ht="10.7" customHeight="1" x14ac:dyDescent="0.15">
      <c r="B114" s="230" t="s">
        <v>1076</v>
      </c>
      <c r="C114" s="230"/>
      <c r="D114" s="230"/>
      <c r="E114" s="230"/>
      <c r="F114" s="230"/>
      <c r="G114" s="230"/>
      <c r="H114" s="230"/>
      <c r="I114" s="230"/>
      <c r="J114" s="253">
        <v>732960035.04000199</v>
      </c>
      <c r="K114" s="253"/>
      <c r="L114" s="253"/>
      <c r="M114" s="253"/>
      <c r="N114" s="253"/>
      <c r="O114" s="253"/>
      <c r="P114" s="253"/>
      <c r="Q114" s="253"/>
      <c r="R114" s="253"/>
      <c r="S114" s="253"/>
      <c r="T114" s="231">
        <v>4.7998721618643603E-2</v>
      </c>
      <c r="U114" s="231"/>
      <c r="V114" s="231"/>
      <c r="W114" s="231"/>
      <c r="X114" s="231"/>
      <c r="Y114" s="231"/>
      <c r="Z114" s="231"/>
      <c r="AA114" s="231"/>
      <c r="AB114" s="231"/>
      <c r="AC114" s="235">
        <v>13809</v>
      </c>
      <c r="AD114" s="235"/>
      <c r="AE114" s="235"/>
      <c r="AF114" s="235"/>
      <c r="AG114" s="235"/>
      <c r="AH114" s="231">
        <v>6.0777711758103897E-2</v>
      </c>
      <c r="AI114" s="231"/>
      <c r="AJ114" s="231"/>
      <c r="AK114" s="231"/>
      <c r="AL114" s="231"/>
    </row>
    <row r="115" spans="2:38" s="1" customFormat="1" ht="10.7" customHeight="1" x14ac:dyDescent="0.15">
      <c r="B115" s="230" t="s">
        <v>1077</v>
      </c>
      <c r="C115" s="230"/>
      <c r="D115" s="230"/>
      <c r="E115" s="230"/>
      <c r="F115" s="230"/>
      <c r="G115" s="230"/>
      <c r="H115" s="230"/>
      <c r="I115" s="230"/>
      <c r="J115" s="253">
        <v>140513203.03999999</v>
      </c>
      <c r="K115" s="253"/>
      <c r="L115" s="253"/>
      <c r="M115" s="253"/>
      <c r="N115" s="253"/>
      <c r="O115" s="253"/>
      <c r="P115" s="253"/>
      <c r="Q115" s="253"/>
      <c r="R115" s="253"/>
      <c r="S115" s="253"/>
      <c r="T115" s="231">
        <v>9.2016669313939106E-3</v>
      </c>
      <c r="U115" s="231"/>
      <c r="V115" s="231"/>
      <c r="W115" s="231"/>
      <c r="X115" s="231"/>
      <c r="Y115" s="231"/>
      <c r="Z115" s="231"/>
      <c r="AA115" s="231"/>
      <c r="AB115" s="231"/>
      <c r="AC115" s="235">
        <v>2767</v>
      </c>
      <c r="AD115" s="235"/>
      <c r="AE115" s="235"/>
      <c r="AF115" s="235"/>
      <c r="AG115" s="235"/>
      <c r="AH115" s="231">
        <v>1.21784291718932E-2</v>
      </c>
      <c r="AI115" s="231"/>
      <c r="AJ115" s="231"/>
      <c r="AK115" s="231"/>
      <c r="AL115" s="231"/>
    </row>
    <row r="116" spans="2:38" s="1" customFormat="1" ht="10.7" customHeight="1" x14ac:dyDescent="0.15">
      <c r="B116" s="230" t="s">
        <v>1078</v>
      </c>
      <c r="C116" s="230"/>
      <c r="D116" s="230"/>
      <c r="E116" s="230"/>
      <c r="F116" s="230"/>
      <c r="G116" s="230"/>
      <c r="H116" s="230"/>
      <c r="I116" s="230"/>
      <c r="J116" s="253">
        <v>1851033303.6299901</v>
      </c>
      <c r="K116" s="253"/>
      <c r="L116" s="253"/>
      <c r="M116" s="253"/>
      <c r="N116" s="253"/>
      <c r="O116" s="253"/>
      <c r="P116" s="253"/>
      <c r="Q116" s="253"/>
      <c r="R116" s="253"/>
      <c r="S116" s="253"/>
      <c r="T116" s="231">
        <v>0.121217021393159</v>
      </c>
      <c r="U116" s="231"/>
      <c r="V116" s="231"/>
      <c r="W116" s="231"/>
      <c r="X116" s="231"/>
      <c r="Y116" s="231"/>
      <c r="Z116" s="231"/>
      <c r="AA116" s="231"/>
      <c r="AB116" s="231"/>
      <c r="AC116" s="235">
        <v>30723</v>
      </c>
      <c r="AD116" s="235"/>
      <c r="AE116" s="235"/>
      <c r="AF116" s="235"/>
      <c r="AG116" s="235"/>
      <c r="AH116" s="231">
        <v>0.13522149600580999</v>
      </c>
      <c r="AI116" s="231"/>
      <c r="AJ116" s="231"/>
      <c r="AK116" s="231"/>
      <c r="AL116" s="231"/>
    </row>
    <row r="117" spans="2:38" s="1" customFormat="1" ht="10.7" customHeight="1" x14ac:dyDescent="0.15">
      <c r="B117" s="230" t="s">
        <v>1079</v>
      </c>
      <c r="C117" s="230"/>
      <c r="D117" s="230"/>
      <c r="E117" s="230"/>
      <c r="F117" s="230"/>
      <c r="G117" s="230"/>
      <c r="H117" s="230"/>
      <c r="I117" s="230"/>
      <c r="J117" s="253">
        <v>183953151.91</v>
      </c>
      <c r="K117" s="253"/>
      <c r="L117" s="253"/>
      <c r="M117" s="253"/>
      <c r="N117" s="253"/>
      <c r="O117" s="253"/>
      <c r="P117" s="253"/>
      <c r="Q117" s="253"/>
      <c r="R117" s="253"/>
      <c r="S117" s="253"/>
      <c r="T117" s="231">
        <v>1.2046381395021399E-2</v>
      </c>
      <c r="U117" s="231"/>
      <c r="V117" s="231"/>
      <c r="W117" s="231"/>
      <c r="X117" s="231"/>
      <c r="Y117" s="231"/>
      <c r="Z117" s="231"/>
      <c r="AA117" s="231"/>
      <c r="AB117" s="231"/>
      <c r="AC117" s="235">
        <v>2947</v>
      </c>
      <c r="AD117" s="235"/>
      <c r="AE117" s="235"/>
      <c r="AF117" s="235"/>
      <c r="AG117" s="235"/>
      <c r="AH117" s="231">
        <v>1.2970665258246999E-2</v>
      </c>
      <c r="AI117" s="231"/>
      <c r="AJ117" s="231"/>
      <c r="AK117" s="231"/>
      <c r="AL117" s="231"/>
    </row>
    <row r="118" spans="2:38" s="1" customFormat="1" ht="10.7" customHeight="1" x14ac:dyDescent="0.15">
      <c r="B118" s="230" t="s">
        <v>1080</v>
      </c>
      <c r="C118" s="230"/>
      <c r="D118" s="230"/>
      <c r="E118" s="230"/>
      <c r="F118" s="230"/>
      <c r="G118" s="230"/>
      <c r="H118" s="230"/>
      <c r="I118" s="230"/>
      <c r="J118" s="253">
        <v>249180784.66999999</v>
      </c>
      <c r="K118" s="253"/>
      <c r="L118" s="253"/>
      <c r="M118" s="253"/>
      <c r="N118" s="253"/>
      <c r="O118" s="253"/>
      <c r="P118" s="253"/>
      <c r="Q118" s="253"/>
      <c r="R118" s="253"/>
      <c r="S118" s="253"/>
      <c r="T118" s="231">
        <v>1.6317887121141302E-2</v>
      </c>
      <c r="U118" s="231"/>
      <c r="V118" s="231"/>
      <c r="W118" s="231"/>
      <c r="X118" s="231"/>
      <c r="Y118" s="231"/>
      <c r="Z118" s="231"/>
      <c r="AA118" s="231"/>
      <c r="AB118" s="231"/>
      <c r="AC118" s="235">
        <v>3755</v>
      </c>
      <c r="AD118" s="235"/>
      <c r="AE118" s="235"/>
      <c r="AF118" s="235"/>
      <c r="AG118" s="235"/>
      <c r="AH118" s="231">
        <v>1.6526925023657098E-2</v>
      </c>
      <c r="AI118" s="231"/>
      <c r="AJ118" s="231"/>
      <c r="AK118" s="231"/>
      <c r="AL118" s="231"/>
    </row>
    <row r="119" spans="2:38" s="1" customFormat="1" ht="10.7" customHeight="1" x14ac:dyDescent="0.15">
      <c r="B119" s="230" t="s">
        <v>1081</v>
      </c>
      <c r="C119" s="230"/>
      <c r="D119" s="230"/>
      <c r="E119" s="230"/>
      <c r="F119" s="230"/>
      <c r="G119" s="230"/>
      <c r="H119" s="230"/>
      <c r="I119" s="230"/>
      <c r="J119" s="253">
        <v>898946642.99999797</v>
      </c>
      <c r="K119" s="253"/>
      <c r="L119" s="253"/>
      <c r="M119" s="253"/>
      <c r="N119" s="253"/>
      <c r="O119" s="253"/>
      <c r="P119" s="253"/>
      <c r="Q119" s="253"/>
      <c r="R119" s="253"/>
      <c r="S119" s="253"/>
      <c r="T119" s="231">
        <v>5.8868543446596297E-2</v>
      </c>
      <c r="U119" s="231"/>
      <c r="V119" s="231"/>
      <c r="W119" s="231"/>
      <c r="X119" s="231"/>
      <c r="Y119" s="231"/>
      <c r="Z119" s="231"/>
      <c r="AA119" s="231"/>
      <c r="AB119" s="231"/>
      <c r="AC119" s="235">
        <v>12306</v>
      </c>
      <c r="AD119" s="235"/>
      <c r="AE119" s="235"/>
      <c r="AF119" s="235"/>
      <c r="AG119" s="235"/>
      <c r="AH119" s="231">
        <v>5.4162540437050197E-2</v>
      </c>
      <c r="AI119" s="231"/>
      <c r="AJ119" s="231"/>
      <c r="AK119" s="231"/>
      <c r="AL119" s="231"/>
    </row>
    <row r="120" spans="2:38" s="1" customFormat="1" ht="10.7" customHeight="1" x14ac:dyDescent="0.15">
      <c r="B120" s="230" t="s">
        <v>1082</v>
      </c>
      <c r="C120" s="230"/>
      <c r="D120" s="230"/>
      <c r="E120" s="230"/>
      <c r="F120" s="230"/>
      <c r="G120" s="230"/>
      <c r="H120" s="230"/>
      <c r="I120" s="230"/>
      <c r="J120" s="253">
        <v>229976088.25999901</v>
      </c>
      <c r="K120" s="253"/>
      <c r="L120" s="253"/>
      <c r="M120" s="253"/>
      <c r="N120" s="253"/>
      <c r="O120" s="253"/>
      <c r="P120" s="253"/>
      <c r="Q120" s="253"/>
      <c r="R120" s="253"/>
      <c r="S120" s="253"/>
      <c r="T120" s="231">
        <v>1.5060245731861601E-2</v>
      </c>
      <c r="U120" s="231"/>
      <c r="V120" s="231"/>
      <c r="W120" s="231"/>
      <c r="X120" s="231"/>
      <c r="Y120" s="231"/>
      <c r="Z120" s="231"/>
      <c r="AA120" s="231"/>
      <c r="AB120" s="231"/>
      <c r="AC120" s="235">
        <v>5301</v>
      </c>
      <c r="AD120" s="235"/>
      <c r="AE120" s="235"/>
      <c r="AF120" s="235"/>
      <c r="AG120" s="235"/>
      <c r="AH120" s="231">
        <v>2.3331352743117501E-2</v>
      </c>
      <c r="AI120" s="231"/>
      <c r="AJ120" s="231"/>
      <c r="AK120" s="231"/>
      <c r="AL120" s="231"/>
    </row>
    <row r="121" spans="2:38" s="1" customFormat="1" ht="10.7" customHeight="1" x14ac:dyDescent="0.15">
      <c r="B121" s="230" t="s">
        <v>1083</v>
      </c>
      <c r="C121" s="230"/>
      <c r="D121" s="230"/>
      <c r="E121" s="230"/>
      <c r="F121" s="230"/>
      <c r="G121" s="230"/>
      <c r="H121" s="230"/>
      <c r="I121" s="230"/>
      <c r="J121" s="253">
        <v>3571385888.3499999</v>
      </c>
      <c r="K121" s="253"/>
      <c r="L121" s="253"/>
      <c r="M121" s="253"/>
      <c r="N121" s="253"/>
      <c r="O121" s="253"/>
      <c r="P121" s="253"/>
      <c r="Q121" s="253"/>
      <c r="R121" s="253"/>
      <c r="S121" s="253"/>
      <c r="T121" s="231">
        <v>0.233876267262386</v>
      </c>
      <c r="U121" s="231"/>
      <c r="V121" s="231"/>
      <c r="W121" s="231"/>
      <c r="X121" s="231"/>
      <c r="Y121" s="231"/>
      <c r="Z121" s="231"/>
      <c r="AA121" s="231"/>
      <c r="AB121" s="231"/>
      <c r="AC121" s="235">
        <v>44605</v>
      </c>
      <c r="AD121" s="235"/>
      <c r="AE121" s="235"/>
      <c r="AF121" s="235"/>
      <c r="AG121" s="235"/>
      <c r="AH121" s="231">
        <v>0.19632050351004601</v>
      </c>
      <c r="AI121" s="231"/>
      <c r="AJ121" s="231"/>
      <c r="AK121" s="231"/>
      <c r="AL121" s="231"/>
    </row>
    <row r="122" spans="2:38" s="1" customFormat="1" ht="10.7" customHeight="1" x14ac:dyDescent="0.15">
      <c r="B122" s="230" t="s">
        <v>1084</v>
      </c>
      <c r="C122" s="230"/>
      <c r="D122" s="230"/>
      <c r="E122" s="230"/>
      <c r="F122" s="230"/>
      <c r="G122" s="230"/>
      <c r="H122" s="230"/>
      <c r="I122" s="230"/>
      <c r="J122" s="253">
        <v>323638352.81999999</v>
      </c>
      <c r="K122" s="253"/>
      <c r="L122" s="253"/>
      <c r="M122" s="253"/>
      <c r="N122" s="253"/>
      <c r="O122" s="253"/>
      <c r="P122" s="253"/>
      <c r="Q122" s="253"/>
      <c r="R122" s="253"/>
      <c r="S122" s="253"/>
      <c r="T122" s="231">
        <v>2.11938256651002E-2</v>
      </c>
      <c r="U122" s="231"/>
      <c r="V122" s="231"/>
      <c r="W122" s="231"/>
      <c r="X122" s="231"/>
      <c r="Y122" s="231"/>
      <c r="Z122" s="231"/>
      <c r="AA122" s="231"/>
      <c r="AB122" s="231"/>
      <c r="AC122" s="235">
        <v>4349</v>
      </c>
      <c r="AD122" s="235"/>
      <c r="AE122" s="235"/>
      <c r="AF122" s="235"/>
      <c r="AG122" s="235"/>
      <c r="AH122" s="231">
        <v>1.9141304108624399E-2</v>
      </c>
      <c r="AI122" s="231"/>
      <c r="AJ122" s="231"/>
      <c r="AK122" s="231"/>
      <c r="AL122" s="231"/>
    </row>
    <row r="123" spans="2:38" s="1" customFormat="1" ht="10.7" customHeight="1" x14ac:dyDescent="0.15">
      <c r="B123" s="230" t="s">
        <v>1085</v>
      </c>
      <c r="C123" s="230"/>
      <c r="D123" s="230"/>
      <c r="E123" s="230"/>
      <c r="F123" s="230"/>
      <c r="G123" s="230"/>
      <c r="H123" s="230"/>
      <c r="I123" s="230"/>
      <c r="J123" s="253">
        <v>161355957.56999999</v>
      </c>
      <c r="K123" s="253"/>
      <c r="L123" s="253"/>
      <c r="M123" s="253"/>
      <c r="N123" s="253"/>
      <c r="O123" s="253"/>
      <c r="P123" s="253"/>
      <c r="Q123" s="253"/>
      <c r="R123" s="253"/>
      <c r="S123" s="253"/>
      <c r="T123" s="231">
        <v>1.05665784199126E-2</v>
      </c>
      <c r="U123" s="231"/>
      <c r="V123" s="231"/>
      <c r="W123" s="231"/>
      <c r="X123" s="231"/>
      <c r="Y123" s="231"/>
      <c r="Z123" s="231"/>
      <c r="AA123" s="231"/>
      <c r="AB123" s="231"/>
      <c r="AC123" s="235">
        <v>2277</v>
      </c>
      <c r="AD123" s="235"/>
      <c r="AE123" s="235"/>
      <c r="AF123" s="235"/>
      <c r="AG123" s="235"/>
      <c r="AH123" s="231">
        <v>1.00217864923747E-2</v>
      </c>
      <c r="AI123" s="231"/>
      <c r="AJ123" s="231"/>
      <c r="AK123" s="231"/>
      <c r="AL123" s="231"/>
    </row>
    <row r="124" spans="2:38" s="1" customFormat="1" ht="10.7" customHeight="1" x14ac:dyDescent="0.15">
      <c r="B124" s="230" t="s">
        <v>1086</v>
      </c>
      <c r="C124" s="230"/>
      <c r="D124" s="230"/>
      <c r="E124" s="230"/>
      <c r="F124" s="230"/>
      <c r="G124" s="230"/>
      <c r="H124" s="230"/>
      <c r="I124" s="230"/>
      <c r="J124" s="253">
        <v>207074524.43000001</v>
      </c>
      <c r="K124" s="253"/>
      <c r="L124" s="253"/>
      <c r="M124" s="253"/>
      <c r="N124" s="253"/>
      <c r="O124" s="253"/>
      <c r="P124" s="253"/>
      <c r="Q124" s="253"/>
      <c r="R124" s="253"/>
      <c r="S124" s="253"/>
      <c r="T124" s="231">
        <v>1.3560510774487399E-2</v>
      </c>
      <c r="U124" s="231"/>
      <c r="V124" s="231"/>
      <c r="W124" s="231"/>
      <c r="X124" s="231"/>
      <c r="Y124" s="231"/>
      <c r="Z124" s="231"/>
      <c r="AA124" s="231"/>
      <c r="AB124" s="231"/>
      <c r="AC124" s="235">
        <v>2701</v>
      </c>
      <c r="AD124" s="235"/>
      <c r="AE124" s="235"/>
      <c r="AF124" s="235"/>
      <c r="AG124" s="235"/>
      <c r="AH124" s="231">
        <v>1.1887942606896899E-2</v>
      </c>
      <c r="AI124" s="231"/>
      <c r="AJ124" s="231"/>
      <c r="AK124" s="231"/>
      <c r="AL124" s="231"/>
    </row>
    <row r="125" spans="2:38" s="1" customFormat="1" ht="10.7" customHeight="1" x14ac:dyDescent="0.15">
      <c r="B125" s="230" t="s">
        <v>1087</v>
      </c>
      <c r="C125" s="230"/>
      <c r="D125" s="230"/>
      <c r="E125" s="230"/>
      <c r="F125" s="230"/>
      <c r="G125" s="230"/>
      <c r="H125" s="230"/>
      <c r="I125" s="230"/>
      <c r="J125" s="253">
        <v>128239736.26000001</v>
      </c>
      <c r="K125" s="253"/>
      <c r="L125" s="253"/>
      <c r="M125" s="253"/>
      <c r="N125" s="253"/>
      <c r="O125" s="253"/>
      <c r="P125" s="253"/>
      <c r="Q125" s="253"/>
      <c r="R125" s="253"/>
      <c r="S125" s="253"/>
      <c r="T125" s="231">
        <v>8.3979249985384093E-3</v>
      </c>
      <c r="U125" s="231"/>
      <c r="V125" s="231"/>
      <c r="W125" s="231"/>
      <c r="X125" s="231"/>
      <c r="Y125" s="231"/>
      <c r="Z125" s="231"/>
      <c r="AA125" s="231"/>
      <c r="AB125" s="231"/>
      <c r="AC125" s="235">
        <v>1612</v>
      </c>
      <c r="AD125" s="235"/>
      <c r="AE125" s="235"/>
      <c r="AF125" s="235"/>
      <c r="AG125" s="235"/>
      <c r="AH125" s="231">
        <v>7.0949142844567697E-3</v>
      </c>
      <c r="AI125" s="231"/>
      <c r="AJ125" s="231"/>
      <c r="AK125" s="231"/>
      <c r="AL125" s="231"/>
    </row>
    <row r="126" spans="2:38" s="1" customFormat="1" ht="10.7" customHeight="1" x14ac:dyDescent="0.15">
      <c r="B126" s="230" t="s">
        <v>1088</v>
      </c>
      <c r="C126" s="230"/>
      <c r="D126" s="230"/>
      <c r="E126" s="230"/>
      <c r="F126" s="230"/>
      <c r="G126" s="230"/>
      <c r="H126" s="230"/>
      <c r="I126" s="230"/>
      <c r="J126" s="253">
        <v>3518019180.3000302</v>
      </c>
      <c r="K126" s="253"/>
      <c r="L126" s="253"/>
      <c r="M126" s="253"/>
      <c r="N126" s="253"/>
      <c r="O126" s="253"/>
      <c r="P126" s="253"/>
      <c r="Q126" s="253"/>
      <c r="R126" s="253"/>
      <c r="S126" s="253"/>
      <c r="T126" s="231">
        <v>0.23038148768241401</v>
      </c>
      <c r="U126" s="231"/>
      <c r="V126" s="231"/>
      <c r="W126" s="231"/>
      <c r="X126" s="231"/>
      <c r="Y126" s="231"/>
      <c r="Z126" s="231"/>
      <c r="AA126" s="231"/>
      <c r="AB126" s="231"/>
      <c r="AC126" s="235">
        <v>33294</v>
      </c>
      <c r="AD126" s="235"/>
      <c r="AE126" s="235"/>
      <c r="AF126" s="235"/>
      <c r="AG126" s="235"/>
      <c r="AH126" s="231">
        <v>0.14653726810589601</v>
      </c>
      <c r="AI126" s="231"/>
      <c r="AJ126" s="231"/>
      <c r="AK126" s="231"/>
      <c r="AL126" s="231"/>
    </row>
    <row r="127" spans="2:38" s="1" customFormat="1" ht="10.7" customHeight="1" x14ac:dyDescent="0.15">
      <c r="B127" s="230" t="s">
        <v>1091</v>
      </c>
      <c r="C127" s="230"/>
      <c r="D127" s="230"/>
      <c r="E127" s="230"/>
      <c r="F127" s="230"/>
      <c r="G127" s="230"/>
      <c r="H127" s="230"/>
      <c r="I127" s="230"/>
      <c r="J127" s="253">
        <v>465674646</v>
      </c>
      <c r="K127" s="253"/>
      <c r="L127" s="253"/>
      <c r="M127" s="253"/>
      <c r="N127" s="253"/>
      <c r="O127" s="253"/>
      <c r="P127" s="253"/>
      <c r="Q127" s="253"/>
      <c r="R127" s="253"/>
      <c r="S127" s="253"/>
      <c r="T127" s="231">
        <v>3.0495233886789701E-2</v>
      </c>
      <c r="U127" s="231"/>
      <c r="V127" s="231"/>
      <c r="W127" s="231"/>
      <c r="X127" s="231"/>
      <c r="Y127" s="231"/>
      <c r="Z127" s="231"/>
      <c r="AA127" s="231"/>
      <c r="AB127" s="231"/>
      <c r="AC127" s="235">
        <v>4495</v>
      </c>
      <c r="AD127" s="235"/>
      <c r="AE127" s="235"/>
      <c r="AF127" s="235"/>
      <c r="AG127" s="235"/>
      <c r="AH127" s="231">
        <v>1.9783895600889102E-2</v>
      </c>
      <c r="AI127" s="231"/>
      <c r="AJ127" s="231"/>
      <c r="AK127" s="231"/>
      <c r="AL127" s="231"/>
    </row>
    <row r="128" spans="2:38" s="1" customFormat="1" ht="10.7" customHeight="1" x14ac:dyDescent="0.15">
      <c r="B128" s="230" t="s">
        <v>1094</v>
      </c>
      <c r="C128" s="230"/>
      <c r="D128" s="230"/>
      <c r="E128" s="230"/>
      <c r="F128" s="230"/>
      <c r="G128" s="230"/>
      <c r="H128" s="230"/>
      <c r="I128" s="230"/>
      <c r="J128" s="253">
        <v>23560039.010000002</v>
      </c>
      <c r="K128" s="253"/>
      <c r="L128" s="253"/>
      <c r="M128" s="253"/>
      <c r="N128" s="253"/>
      <c r="O128" s="253"/>
      <c r="P128" s="253"/>
      <c r="Q128" s="253"/>
      <c r="R128" s="253"/>
      <c r="S128" s="253"/>
      <c r="T128" s="231">
        <v>1.54285595353593E-3</v>
      </c>
      <c r="U128" s="231"/>
      <c r="V128" s="231"/>
      <c r="W128" s="231"/>
      <c r="X128" s="231"/>
      <c r="Y128" s="231"/>
      <c r="Z128" s="231"/>
      <c r="AA128" s="231"/>
      <c r="AB128" s="231"/>
      <c r="AC128" s="235">
        <v>253</v>
      </c>
      <c r="AD128" s="235"/>
      <c r="AE128" s="235"/>
      <c r="AF128" s="235"/>
      <c r="AG128" s="235"/>
      <c r="AH128" s="231">
        <v>1.1135318324860799E-3</v>
      </c>
      <c r="AI128" s="231"/>
      <c r="AJ128" s="231"/>
      <c r="AK128" s="231"/>
      <c r="AL128" s="231"/>
    </row>
    <row r="129" spans="2:38" s="1" customFormat="1" ht="10.7" customHeight="1" x14ac:dyDescent="0.15">
      <c r="B129" s="230" t="s">
        <v>1095</v>
      </c>
      <c r="C129" s="230"/>
      <c r="D129" s="230"/>
      <c r="E129" s="230"/>
      <c r="F129" s="230"/>
      <c r="G129" s="230"/>
      <c r="H129" s="230"/>
      <c r="I129" s="230"/>
      <c r="J129" s="253">
        <v>12688215.560000001</v>
      </c>
      <c r="K129" s="253"/>
      <c r="L129" s="253"/>
      <c r="M129" s="253"/>
      <c r="N129" s="253"/>
      <c r="O129" s="253"/>
      <c r="P129" s="253"/>
      <c r="Q129" s="253"/>
      <c r="R129" s="253"/>
      <c r="S129" s="253"/>
      <c r="T129" s="231">
        <v>8.3090222848036202E-4</v>
      </c>
      <c r="U129" s="231"/>
      <c r="V129" s="231"/>
      <c r="W129" s="231"/>
      <c r="X129" s="231"/>
      <c r="Y129" s="231"/>
      <c r="Z129" s="231"/>
      <c r="AA129" s="231"/>
      <c r="AB129" s="231"/>
      <c r="AC129" s="235">
        <v>148</v>
      </c>
      <c r="AD129" s="235"/>
      <c r="AE129" s="235"/>
      <c r="AF129" s="235"/>
      <c r="AG129" s="235"/>
      <c r="AH129" s="231">
        <v>6.51394115446403E-4</v>
      </c>
      <c r="AI129" s="231"/>
      <c r="AJ129" s="231"/>
      <c r="AK129" s="231"/>
      <c r="AL129" s="231"/>
    </row>
    <row r="130" spans="2:38" s="1" customFormat="1" ht="10.7" customHeight="1" x14ac:dyDescent="0.15">
      <c r="B130" s="230" t="s">
        <v>1092</v>
      </c>
      <c r="C130" s="230"/>
      <c r="D130" s="230"/>
      <c r="E130" s="230"/>
      <c r="F130" s="230"/>
      <c r="G130" s="230"/>
      <c r="H130" s="230"/>
      <c r="I130" s="230"/>
      <c r="J130" s="253">
        <v>8745952.1899999995</v>
      </c>
      <c r="K130" s="253"/>
      <c r="L130" s="253"/>
      <c r="M130" s="253"/>
      <c r="N130" s="253"/>
      <c r="O130" s="253"/>
      <c r="P130" s="253"/>
      <c r="Q130" s="253"/>
      <c r="R130" s="253"/>
      <c r="S130" s="253"/>
      <c r="T130" s="231">
        <v>5.7273862746809305E-4</v>
      </c>
      <c r="U130" s="231"/>
      <c r="V130" s="231"/>
      <c r="W130" s="231"/>
      <c r="X130" s="231"/>
      <c r="Y130" s="231"/>
      <c r="Z130" s="231"/>
      <c r="AA130" s="231"/>
      <c r="AB130" s="231"/>
      <c r="AC130" s="235">
        <v>102</v>
      </c>
      <c r="AD130" s="235"/>
      <c r="AE130" s="235"/>
      <c r="AF130" s="235"/>
      <c r="AG130" s="235"/>
      <c r="AH130" s="231">
        <v>4.4893378226711599E-4</v>
      </c>
      <c r="AI130" s="231"/>
      <c r="AJ130" s="231"/>
      <c r="AK130" s="231"/>
      <c r="AL130" s="231"/>
    </row>
    <row r="131" spans="2:38" s="1" customFormat="1" ht="10.7" customHeight="1" x14ac:dyDescent="0.15">
      <c r="B131" s="230" t="s">
        <v>1090</v>
      </c>
      <c r="C131" s="230"/>
      <c r="D131" s="230"/>
      <c r="E131" s="230"/>
      <c r="F131" s="230"/>
      <c r="G131" s="230"/>
      <c r="H131" s="230"/>
      <c r="I131" s="230"/>
      <c r="J131" s="253">
        <v>211833288.69</v>
      </c>
      <c r="K131" s="253"/>
      <c r="L131" s="253"/>
      <c r="M131" s="253"/>
      <c r="N131" s="253"/>
      <c r="O131" s="253"/>
      <c r="P131" s="253"/>
      <c r="Q131" s="253"/>
      <c r="R131" s="253"/>
      <c r="S131" s="253"/>
      <c r="T131" s="231">
        <v>1.3872143865031E-2</v>
      </c>
      <c r="U131" s="231"/>
      <c r="V131" s="231"/>
      <c r="W131" s="231"/>
      <c r="X131" s="231"/>
      <c r="Y131" s="231"/>
      <c r="Z131" s="231"/>
      <c r="AA131" s="231"/>
      <c r="AB131" s="231"/>
      <c r="AC131" s="235">
        <v>2844</v>
      </c>
      <c r="AD131" s="235"/>
      <c r="AE131" s="235"/>
      <c r="AF131" s="235"/>
      <c r="AG131" s="235"/>
      <c r="AH131" s="231">
        <v>1.2517330164389001E-2</v>
      </c>
      <c r="AI131" s="231"/>
      <c r="AJ131" s="231"/>
      <c r="AK131" s="231"/>
      <c r="AL131" s="231"/>
    </row>
    <row r="132" spans="2:38" s="1" customFormat="1" ht="10.7" customHeight="1" x14ac:dyDescent="0.15">
      <c r="B132" s="230" t="s">
        <v>1097</v>
      </c>
      <c r="C132" s="230"/>
      <c r="D132" s="230"/>
      <c r="E132" s="230"/>
      <c r="F132" s="230"/>
      <c r="G132" s="230"/>
      <c r="H132" s="230"/>
      <c r="I132" s="230"/>
      <c r="J132" s="253">
        <v>31524085</v>
      </c>
      <c r="K132" s="253"/>
      <c r="L132" s="253"/>
      <c r="M132" s="253"/>
      <c r="N132" s="253"/>
      <c r="O132" s="253"/>
      <c r="P132" s="253"/>
      <c r="Q132" s="253"/>
      <c r="R132" s="253"/>
      <c r="S132" s="253"/>
      <c r="T132" s="231">
        <v>2.06439056409792E-3</v>
      </c>
      <c r="U132" s="231"/>
      <c r="V132" s="231"/>
      <c r="W132" s="231"/>
      <c r="X132" s="231"/>
      <c r="Y132" s="231"/>
      <c r="Z132" s="231"/>
      <c r="AA132" s="231"/>
      <c r="AB132" s="231"/>
      <c r="AC132" s="235">
        <v>380</v>
      </c>
      <c r="AD132" s="235"/>
      <c r="AE132" s="235"/>
      <c r="AF132" s="235"/>
      <c r="AG132" s="235"/>
      <c r="AH132" s="231">
        <v>1.6724984045245501E-3</v>
      </c>
      <c r="AI132" s="231"/>
      <c r="AJ132" s="231"/>
      <c r="AK132" s="231"/>
      <c r="AL132" s="231"/>
    </row>
    <row r="133" spans="2:38" s="1" customFormat="1" ht="10.7" customHeight="1" x14ac:dyDescent="0.15">
      <c r="B133" s="230" t="s">
        <v>1098</v>
      </c>
      <c r="C133" s="230"/>
      <c r="D133" s="230"/>
      <c r="E133" s="230"/>
      <c r="F133" s="230"/>
      <c r="G133" s="230"/>
      <c r="H133" s="230"/>
      <c r="I133" s="230"/>
      <c r="J133" s="253">
        <v>25086.82</v>
      </c>
      <c r="K133" s="253"/>
      <c r="L133" s="253"/>
      <c r="M133" s="253"/>
      <c r="N133" s="253"/>
      <c r="O133" s="253"/>
      <c r="P133" s="253"/>
      <c r="Q133" s="253"/>
      <c r="R133" s="253"/>
      <c r="S133" s="253"/>
      <c r="T133" s="231">
        <v>1.6428389433419799E-6</v>
      </c>
      <c r="U133" s="231"/>
      <c r="V133" s="231"/>
      <c r="W133" s="231"/>
      <c r="X133" s="231"/>
      <c r="Y133" s="231"/>
      <c r="Z133" s="231"/>
      <c r="AA133" s="231"/>
      <c r="AB133" s="231"/>
      <c r="AC133" s="235">
        <v>1</v>
      </c>
      <c r="AD133" s="235"/>
      <c r="AE133" s="235"/>
      <c r="AF133" s="235"/>
      <c r="AG133" s="235"/>
      <c r="AH133" s="231">
        <v>4.4013115908540697E-6</v>
      </c>
      <c r="AI133" s="231"/>
      <c r="AJ133" s="231"/>
      <c r="AK133" s="231"/>
      <c r="AL133" s="231"/>
    </row>
    <row r="134" spans="2:38" s="1" customFormat="1" ht="10.7" customHeight="1" x14ac:dyDescent="0.15">
      <c r="B134" s="230" t="s">
        <v>1099</v>
      </c>
      <c r="C134" s="230"/>
      <c r="D134" s="230"/>
      <c r="E134" s="230"/>
      <c r="F134" s="230"/>
      <c r="G134" s="230"/>
      <c r="H134" s="230"/>
      <c r="I134" s="230"/>
      <c r="J134" s="253">
        <v>354099.25</v>
      </c>
      <c r="K134" s="253"/>
      <c r="L134" s="253"/>
      <c r="M134" s="253"/>
      <c r="N134" s="253"/>
      <c r="O134" s="253"/>
      <c r="P134" s="253"/>
      <c r="Q134" s="253"/>
      <c r="R134" s="253"/>
      <c r="S134" s="253"/>
      <c r="T134" s="231">
        <v>2.3188592165455399E-5</v>
      </c>
      <c r="U134" s="231"/>
      <c r="V134" s="231"/>
      <c r="W134" s="231"/>
      <c r="X134" s="231"/>
      <c r="Y134" s="231"/>
      <c r="Z134" s="231"/>
      <c r="AA134" s="231"/>
      <c r="AB134" s="231"/>
      <c r="AC134" s="235">
        <v>5</v>
      </c>
      <c r="AD134" s="235"/>
      <c r="AE134" s="235"/>
      <c r="AF134" s="235"/>
      <c r="AG134" s="235"/>
      <c r="AH134" s="231">
        <v>2.2006557954270401E-5</v>
      </c>
      <c r="AI134" s="231"/>
      <c r="AJ134" s="231"/>
      <c r="AK134" s="231"/>
      <c r="AL134" s="231"/>
    </row>
    <row r="135" spans="2:38" s="1" customFormat="1" ht="10.7" customHeight="1" x14ac:dyDescent="0.15">
      <c r="B135" s="230" t="s">
        <v>1100</v>
      </c>
      <c r="C135" s="230"/>
      <c r="D135" s="230"/>
      <c r="E135" s="230"/>
      <c r="F135" s="230"/>
      <c r="G135" s="230"/>
      <c r="H135" s="230"/>
      <c r="I135" s="230"/>
      <c r="J135" s="253">
        <v>106018.07</v>
      </c>
      <c r="K135" s="253"/>
      <c r="L135" s="253"/>
      <c r="M135" s="253"/>
      <c r="N135" s="253"/>
      <c r="O135" s="253"/>
      <c r="P135" s="253"/>
      <c r="Q135" s="253"/>
      <c r="R135" s="253"/>
      <c r="S135" s="253"/>
      <c r="T135" s="231">
        <v>6.9427139069023703E-6</v>
      </c>
      <c r="U135" s="231"/>
      <c r="V135" s="231"/>
      <c r="W135" s="231"/>
      <c r="X135" s="231"/>
      <c r="Y135" s="231"/>
      <c r="Z135" s="231"/>
      <c r="AA135" s="231"/>
      <c r="AB135" s="231"/>
      <c r="AC135" s="235">
        <v>2</v>
      </c>
      <c r="AD135" s="235"/>
      <c r="AE135" s="235"/>
      <c r="AF135" s="235"/>
      <c r="AG135" s="235"/>
      <c r="AH135" s="231">
        <v>8.8026231817081495E-6</v>
      </c>
      <c r="AI135" s="231"/>
      <c r="AJ135" s="231"/>
      <c r="AK135" s="231"/>
      <c r="AL135" s="231"/>
    </row>
    <row r="136" spans="2:38" s="1" customFormat="1" ht="10.7" customHeight="1" x14ac:dyDescent="0.15">
      <c r="B136" s="230" t="s">
        <v>1101</v>
      </c>
      <c r="C136" s="230"/>
      <c r="D136" s="230"/>
      <c r="E136" s="230"/>
      <c r="F136" s="230"/>
      <c r="G136" s="230"/>
      <c r="H136" s="230"/>
      <c r="I136" s="230"/>
      <c r="J136" s="253">
        <v>114031.35</v>
      </c>
      <c r="K136" s="253"/>
      <c r="L136" s="253"/>
      <c r="M136" s="253"/>
      <c r="N136" s="253"/>
      <c r="O136" s="253"/>
      <c r="P136" s="253"/>
      <c r="Q136" s="253"/>
      <c r="R136" s="253"/>
      <c r="S136" s="253"/>
      <c r="T136" s="231">
        <v>7.46747266261168E-6</v>
      </c>
      <c r="U136" s="231"/>
      <c r="V136" s="231"/>
      <c r="W136" s="231"/>
      <c r="X136" s="231"/>
      <c r="Y136" s="231"/>
      <c r="Z136" s="231"/>
      <c r="AA136" s="231"/>
      <c r="AB136" s="231"/>
      <c r="AC136" s="235">
        <v>1</v>
      </c>
      <c r="AD136" s="235"/>
      <c r="AE136" s="235"/>
      <c r="AF136" s="235"/>
      <c r="AG136" s="235"/>
      <c r="AH136" s="231">
        <v>4.4013115908540697E-6</v>
      </c>
      <c r="AI136" s="231"/>
      <c r="AJ136" s="231"/>
      <c r="AK136" s="231"/>
      <c r="AL136" s="231"/>
    </row>
    <row r="137" spans="2:38" s="1" customFormat="1" ht="10.7" customHeight="1" x14ac:dyDescent="0.15">
      <c r="B137" s="230" t="s">
        <v>1102</v>
      </c>
      <c r="C137" s="230"/>
      <c r="D137" s="230"/>
      <c r="E137" s="230"/>
      <c r="F137" s="230"/>
      <c r="G137" s="230"/>
      <c r="H137" s="230"/>
      <c r="I137" s="230"/>
      <c r="J137" s="253">
        <v>302567.51</v>
      </c>
      <c r="K137" s="253"/>
      <c r="L137" s="253"/>
      <c r="M137" s="253"/>
      <c r="N137" s="253"/>
      <c r="O137" s="253"/>
      <c r="P137" s="253"/>
      <c r="Q137" s="253"/>
      <c r="R137" s="253"/>
      <c r="S137" s="253"/>
      <c r="T137" s="231">
        <v>1.9813977555466E-5</v>
      </c>
      <c r="U137" s="231"/>
      <c r="V137" s="231"/>
      <c r="W137" s="231"/>
      <c r="X137" s="231"/>
      <c r="Y137" s="231"/>
      <c r="Z137" s="231"/>
      <c r="AA137" s="231"/>
      <c r="AB137" s="231"/>
      <c r="AC137" s="235">
        <v>4</v>
      </c>
      <c r="AD137" s="235"/>
      <c r="AE137" s="235"/>
      <c r="AF137" s="235"/>
      <c r="AG137" s="235"/>
      <c r="AH137" s="231">
        <v>1.7605246363416299E-5</v>
      </c>
      <c r="AI137" s="231"/>
      <c r="AJ137" s="231"/>
      <c r="AK137" s="231"/>
      <c r="AL137" s="231"/>
    </row>
    <row r="138" spans="2:38" s="1" customFormat="1" ht="10.7" customHeight="1" x14ac:dyDescent="0.15">
      <c r="B138" s="230" t="s">
        <v>1103</v>
      </c>
      <c r="C138" s="230"/>
      <c r="D138" s="230"/>
      <c r="E138" s="230"/>
      <c r="F138" s="230"/>
      <c r="G138" s="230"/>
      <c r="H138" s="230"/>
      <c r="I138" s="230"/>
      <c r="J138" s="253">
        <v>277373.39</v>
      </c>
      <c r="K138" s="253"/>
      <c r="L138" s="253"/>
      <c r="M138" s="253"/>
      <c r="N138" s="253"/>
      <c r="O138" s="253"/>
      <c r="P138" s="253"/>
      <c r="Q138" s="253"/>
      <c r="R138" s="253"/>
      <c r="S138" s="253"/>
      <c r="T138" s="231">
        <v>1.81641119495729E-5</v>
      </c>
      <c r="U138" s="231"/>
      <c r="V138" s="231"/>
      <c r="W138" s="231"/>
      <c r="X138" s="231"/>
      <c r="Y138" s="231"/>
      <c r="Z138" s="231"/>
      <c r="AA138" s="231"/>
      <c r="AB138" s="231"/>
      <c r="AC138" s="235">
        <v>3</v>
      </c>
      <c r="AD138" s="235"/>
      <c r="AE138" s="235"/>
      <c r="AF138" s="235"/>
      <c r="AG138" s="235"/>
      <c r="AH138" s="231">
        <v>1.3203934772562201E-5</v>
      </c>
      <c r="AI138" s="231"/>
      <c r="AJ138" s="231"/>
      <c r="AK138" s="231"/>
      <c r="AL138" s="231"/>
    </row>
    <row r="139" spans="2:38" s="1" customFormat="1" ht="10.7" customHeight="1" x14ac:dyDescent="0.15">
      <c r="B139" s="230" t="s">
        <v>1089</v>
      </c>
      <c r="C139" s="230"/>
      <c r="D139" s="230"/>
      <c r="E139" s="230"/>
      <c r="F139" s="230"/>
      <c r="G139" s="230"/>
      <c r="H139" s="230"/>
      <c r="I139" s="230"/>
      <c r="J139" s="253">
        <v>2326449.2799999998</v>
      </c>
      <c r="K139" s="253"/>
      <c r="L139" s="253"/>
      <c r="M139" s="253"/>
      <c r="N139" s="253"/>
      <c r="O139" s="253"/>
      <c r="P139" s="253"/>
      <c r="Q139" s="253"/>
      <c r="R139" s="253"/>
      <c r="S139" s="253"/>
      <c r="T139" s="231">
        <v>1.5235017737975199E-4</v>
      </c>
      <c r="U139" s="231"/>
      <c r="V139" s="231"/>
      <c r="W139" s="231"/>
      <c r="X139" s="231"/>
      <c r="Y139" s="231"/>
      <c r="Z139" s="231"/>
      <c r="AA139" s="231"/>
      <c r="AB139" s="231"/>
      <c r="AC139" s="235">
        <v>33</v>
      </c>
      <c r="AD139" s="235"/>
      <c r="AE139" s="235"/>
      <c r="AF139" s="235"/>
      <c r="AG139" s="235"/>
      <c r="AH139" s="231">
        <v>1.45243282498184E-4</v>
      </c>
      <c r="AI139" s="231"/>
      <c r="AJ139" s="231"/>
      <c r="AK139" s="231"/>
      <c r="AL139" s="231"/>
    </row>
    <row r="140" spans="2:38" s="1" customFormat="1" ht="10.7" customHeight="1" x14ac:dyDescent="0.15">
      <c r="B140" s="230" t="s">
        <v>1096</v>
      </c>
      <c r="C140" s="230"/>
      <c r="D140" s="230"/>
      <c r="E140" s="230"/>
      <c r="F140" s="230"/>
      <c r="G140" s="230"/>
      <c r="H140" s="230"/>
      <c r="I140" s="230"/>
      <c r="J140" s="253">
        <v>90102.21</v>
      </c>
      <c r="K140" s="253"/>
      <c r="L140" s="253"/>
      <c r="M140" s="253"/>
      <c r="N140" s="253"/>
      <c r="O140" s="253"/>
      <c r="P140" s="253"/>
      <c r="Q140" s="253"/>
      <c r="R140" s="253"/>
      <c r="S140" s="253"/>
      <c r="T140" s="231">
        <v>5.9004457109022801E-6</v>
      </c>
      <c r="U140" s="231"/>
      <c r="V140" s="231"/>
      <c r="W140" s="231"/>
      <c r="X140" s="231"/>
      <c r="Y140" s="231"/>
      <c r="Z140" s="231"/>
      <c r="AA140" s="231"/>
      <c r="AB140" s="231"/>
      <c r="AC140" s="235">
        <v>4</v>
      </c>
      <c r="AD140" s="235"/>
      <c r="AE140" s="235"/>
      <c r="AF140" s="235"/>
      <c r="AG140" s="235"/>
      <c r="AH140" s="231">
        <v>1.7605246363416299E-5</v>
      </c>
      <c r="AI140" s="231"/>
      <c r="AJ140" s="231"/>
      <c r="AK140" s="231"/>
      <c r="AL140" s="231"/>
    </row>
    <row r="141" spans="2:38" s="1" customFormat="1" ht="10.7" customHeight="1" x14ac:dyDescent="0.15">
      <c r="B141" s="230" t="s">
        <v>1104</v>
      </c>
      <c r="C141" s="230"/>
      <c r="D141" s="230"/>
      <c r="E141" s="230"/>
      <c r="F141" s="230"/>
      <c r="G141" s="230"/>
      <c r="H141" s="230"/>
      <c r="I141" s="230"/>
      <c r="J141" s="253">
        <v>3774.43</v>
      </c>
      <c r="K141" s="253"/>
      <c r="L141" s="253"/>
      <c r="M141" s="253"/>
      <c r="N141" s="253"/>
      <c r="O141" s="253"/>
      <c r="P141" s="253"/>
      <c r="Q141" s="253"/>
      <c r="R141" s="253"/>
      <c r="S141" s="253"/>
      <c r="T141" s="231">
        <v>2.4717284187148E-7</v>
      </c>
      <c r="U141" s="231"/>
      <c r="V141" s="231"/>
      <c r="W141" s="231"/>
      <c r="X141" s="231"/>
      <c r="Y141" s="231"/>
      <c r="Z141" s="231"/>
      <c r="AA141" s="231"/>
      <c r="AB141" s="231"/>
      <c r="AC141" s="235">
        <v>1</v>
      </c>
      <c r="AD141" s="235"/>
      <c r="AE141" s="235"/>
      <c r="AF141" s="235"/>
      <c r="AG141" s="235"/>
      <c r="AH141" s="231">
        <v>4.4013115908540697E-6</v>
      </c>
      <c r="AI141" s="231"/>
      <c r="AJ141" s="231"/>
      <c r="AK141" s="231"/>
      <c r="AL141" s="231"/>
    </row>
    <row r="142" spans="2:38" s="1" customFormat="1" ht="10.7" customHeight="1" x14ac:dyDescent="0.15">
      <c r="B142" s="230" t="s">
        <v>1105</v>
      </c>
      <c r="C142" s="230"/>
      <c r="D142" s="230"/>
      <c r="E142" s="230"/>
      <c r="F142" s="230"/>
      <c r="G142" s="230"/>
      <c r="H142" s="230"/>
      <c r="I142" s="230"/>
      <c r="J142" s="253">
        <v>228000</v>
      </c>
      <c r="K142" s="253"/>
      <c r="L142" s="253"/>
      <c r="M142" s="253"/>
      <c r="N142" s="253"/>
      <c r="O142" s="253"/>
      <c r="P142" s="253"/>
      <c r="Q142" s="253"/>
      <c r="R142" s="253"/>
      <c r="S142" s="253"/>
      <c r="T142" s="231">
        <v>1.4930839344403599E-5</v>
      </c>
      <c r="U142" s="231"/>
      <c r="V142" s="231"/>
      <c r="W142" s="231"/>
      <c r="X142" s="231"/>
      <c r="Y142" s="231"/>
      <c r="Z142" s="231"/>
      <c r="AA142" s="231"/>
      <c r="AB142" s="231"/>
      <c r="AC142" s="235">
        <v>2</v>
      </c>
      <c r="AD142" s="235"/>
      <c r="AE142" s="235"/>
      <c r="AF142" s="235"/>
      <c r="AG142" s="235"/>
      <c r="AH142" s="231">
        <v>8.8026231817081495E-6</v>
      </c>
      <c r="AI142" s="231"/>
      <c r="AJ142" s="231"/>
      <c r="AK142" s="231"/>
      <c r="AL142" s="231"/>
    </row>
    <row r="143" spans="2:38" s="1" customFormat="1" ht="12.75" customHeight="1" x14ac:dyDescent="0.15">
      <c r="B143" s="255"/>
      <c r="C143" s="255"/>
      <c r="D143" s="255"/>
      <c r="E143" s="255"/>
      <c r="F143" s="255"/>
      <c r="G143" s="255"/>
      <c r="H143" s="255"/>
      <c r="I143" s="255"/>
      <c r="J143" s="254">
        <v>15270407425.92</v>
      </c>
      <c r="K143" s="254"/>
      <c r="L143" s="254"/>
      <c r="M143" s="254"/>
      <c r="N143" s="254"/>
      <c r="O143" s="254"/>
      <c r="P143" s="254"/>
      <c r="Q143" s="254"/>
      <c r="R143" s="254"/>
      <c r="S143" s="254"/>
      <c r="T143" s="252">
        <v>1</v>
      </c>
      <c r="U143" s="252"/>
      <c r="V143" s="252"/>
      <c r="W143" s="252"/>
      <c r="X143" s="252"/>
      <c r="Y143" s="252"/>
      <c r="Z143" s="252"/>
      <c r="AA143" s="252"/>
      <c r="AB143" s="252"/>
      <c r="AC143" s="251">
        <v>227205</v>
      </c>
      <c r="AD143" s="251"/>
      <c r="AE143" s="251"/>
      <c r="AF143" s="251"/>
      <c r="AG143" s="251"/>
      <c r="AH143" s="252">
        <v>1</v>
      </c>
      <c r="AI143" s="252"/>
      <c r="AJ143" s="252"/>
      <c r="AK143" s="252"/>
      <c r="AL143" s="252"/>
    </row>
    <row r="144" spans="2:38" s="1" customFormat="1" ht="9" customHeight="1" x14ac:dyDescent="0.15"/>
    <row r="145" spans="2:41" s="1" customFormat="1" ht="19.149999999999999" customHeight="1" x14ac:dyDescent="0.15">
      <c r="B145" s="217" t="s">
        <v>1188</v>
      </c>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row>
    <row r="146" spans="2:41" s="1" customFormat="1" ht="7.9" customHeight="1" x14ac:dyDescent="0.15"/>
    <row r="147" spans="2:41" s="1" customFormat="1" ht="12.75" customHeight="1" x14ac:dyDescent="0.15">
      <c r="B147" s="215" t="s">
        <v>1106</v>
      </c>
      <c r="C147" s="215"/>
      <c r="D147" s="215"/>
      <c r="E147" s="215"/>
      <c r="F147" s="215"/>
      <c r="G147" s="215"/>
      <c r="H147" s="215"/>
      <c r="I147" s="215"/>
      <c r="J147" s="215" t="s">
        <v>1060</v>
      </c>
      <c r="K147" s="215"/>
      <c r="L147" s="215"/>
      <c r="M147" s="215"/>
      <c r="N147" s="215"/>
      <c r="O147" s="215"/>
      <c r="P147" s="215"/>
      <c r="Q147" s="215"/>
      <c r="R147" s="215" t="s">
        <v>1061</v>
      </c>
      <c r="S147" s="215"/>
      <c r="T147" s="215"/>
      <c r="U147" s="215"/>
      <c r="V147" s="215"/>
      <c r="W147" s="215"/>
      <c r="X147" s="215"/>
      <c r="Y147" s="215"/>
      <c r="Z147" s="215"/>
      <c r="AA147" s="215"/>
      <c r="AB147" s="215" t="s">
        <v>1062</v>
      </c>
      <c r="AC147" s="215"/>
      <c r="AD147" s="215"/>
      <c r="AE147" s="215"/>
      <c r="AF147" s="215" t="s">
        <v>1061</v>
      </c>
      <c r="AG147" s="215"/>
      <c r="AH147" s="215"/>
      <c r="AI147" s="215"/>
      <c r="AJ147" s="215"/>
      <c r="AK147" s="215"/>
      <c r="AL147" s="215"/>
      <c r="AM147" s="215"/>
    </row>
    <row r="148" spans="2:41" s="1" customFormat="1" ht="12.2" customHeight="1" x14ac:dyDescent="0.15">
      <c r="B148" s="258">
        <v>1990</v>
      </c>
      <c r="C148" s="258"/>
      <c r="D148" s="258"/>
      <c r="E148" s="258"/>
      <c r="F148" s="258"/>
      <c r="G148" s="258"/>
      <c r="H148" s="258"/>
      <c r="I148" s="258"/>
      <c r="J148" s="253">
        <v>83093.91</v>
      </c>
      <c r="K148" s="253"/>
      <c r="L148" s="253"/>
      <c r="M148" s="253"/>
      <c r="N148" s="253"/>
      <c r="O148" s="253"/>
      <c r="P148" s="253"/>
      <c r="Q148" s="253"/>
      <c r="R148" s="231">
        <v>5.4414992136330503E-6</v>
      </c>
      <c r="S148" s="231"/>
      <c r="T148" s="231"/>
      <c r="U148" s="231"/>
      <c r="V148" s="231"/>
      <c r="W148" s="231"/>
      <c r="X148" s="231"/>
      <c r="Y148" s="231"/>
      <c r="Z148" s="231"/>
      <c r="AA148" s="231"/>
      <c r="AB148" s="235">
        <v>6</v>
      </c>
      <c r="AC148" s="235"/>
      <c r="AD148" s="235"/>
      <c r="AE148" s="235"/>
      <c r="AF148" s="231">
        <v>2.6407869545124499E-5</v>
      </c>
      <c r="AG148" s="231"/>
      <c r="AH148" s="231"/>
      <c r="AI148" s="231"/>
      <c r="AJ148" s="231"/>
      <c r="AK148" s="231"/>
      <c r="AL148" s="231"/>
      <c r="AM148" s="231"/>
    </row>
    <row r="149" spans="2:41" s="1" customFormat="1" ht="12.2" customHeight="1" x14ac:dyDescent="0.15">
      <c r="B149" s="258">
        <v>1992</v>
      </c>
      <c r="C149" s="258"/>
      <c r="D149" s="258"/>
      <c r="E149" s="258"/>
      <c r="F149" s="258"/>
      <c r="G149" s="258"/>
      <c r="H149" s="258"/>
      <c r="I149" s="258"/>
      <c r="J149" s="253">
        <v>6933.01</v>
      </c>
      <c r="K149" s="253"/>
      <c r="L149" s="253"/>
      <c r="M149" s="253"/>
      <c r="N149" s="253"/>
      <c r="O149" s="253"/>
      <c r="P149" s="253"/>
      <c r="Q149" s="253"/>
      <c r="R149" s="231">
        <v>4.5401604597870097E-7</v>
      </c>
      <c r="S149" s="231"/>
      <c r="T149" s="231"/>
      <c r="U149" s="231"/>
      <c r="V149" s="231"/>
      <c r="W149" s="231"/>
      <c r="X149" s="231"/>
      <c r="Y149" s="231"/>
      <c r="Z149" s="231"/>
      <c r="AA149" s="231"/>
      <c r="AB149" s="235">
        <v>2</v>
      </c>
      <c r="AC149" s="235"/>
      <c r="AD149" s="235"/>
      <c r="AE149" s="235"/>
      <c r="AF149" s="231">
        <v>8.8026231817081495E-6</v>
      </c>
      <c r="AG149" s="231"/>
      <c r="AH149" s="231"/>
      <c r="AI149" s="231"/>
      <c r="AJ149" s="231"/>
      <c r="AK149" s="231"/>
      <c r="AL149" s="231"/>
      <c r="AM149" s="231"/>
    </row>
    <row r="150" spans="2:41" s="1" customFormat="1" ht="12.2" customHeight="1" x14ac:dyDescent="0.15">
      <c r="B150" s="258">
        <v>1993</v>
      </c>
      <c r="C150" s="258"/>
      <c r="D150" s="258"/>
      <c r="E150" s="258"/>
      <c r="F150" s="258"/>
      <c r="G150" s="258"/>
      <c r="H150" s="258"/>
      <c r="I150" s="258"/>
      <c r="J150" s="253">
        <v>42557.84</v>
      </c>
      <c r="K150" s="253"/>
      <c r="L150" s="253"/>
      <c r="M150" s="253"/>
      <c r="N150" s="253"/>
      <c r="O150" s="253"/>
      <c r="P150" s="253"/>
      <c r="Q150" s="253"/>
      <c r="R150" s="231">
        <v>2.7869485608983999E-6</v>
      </c>
      <c r="S150" s="231"/>
      <c r="T150" s="231"/>
      <c r="U150" s="231"/>
      <c r="V150" s="231"/>
      <c r="W150" s="231"/>
      <c r="X150" s="231"/>
      <c r="Y150" s="231"/>
      <c r="Z150" s="231"/>
      <c r="AA150" s="231"/>
      <c r="AB150" s="235">
        <v>4</v>
      </c>
      <c r="AC150" s="235"/>
      <c r="AD150" s="235"/>
      <c r="AE150" s="235"/>
      <c r="AF150" s="231">
        <v>1.7605246363416299E-5</v>
      </c>
      <c r="AG150" s="231"/>
      <c r="AH150" s="231"/>
      <c r="AI150" s="231"/>
      <c r="AJ150" s="231"/>
      <c r="AK150" s="231"/>
      <c r="AL150" s="231"/>
      <c r="AM150" s="231"/>
    </row>
    <row r="151" spans="2:41" s="1" customFormat="1" ht="12.2" customHeight="1" x14ac:dyDescent="0.15">
      <c r="B151" s="258">
        <v>1996</v>
      </c>
      <c r="C151" s="258"/>
      <c r="D151" s="258"/>
      <c r="E151" s="258"/>
      <c r="F151" s="258"/>
      <c r="G151" s="258"/>
      <c r="H151" s="258"/>
      <c r="I151" s="258"/>
      <c r="J151" s="253">
        <v>68045.539999999994</v>
      </c>
      <c r="K151" s="253"/>
      <c r="L151" s="253"/>
      <c r="M151" s="253"/>
      <c r="N151" s="253"/>
      <c r="O151" s="253"/>
      <c r="P151" s="253"/>
      <c r="Q151" s="253"/>
      <c r="R151" s="231">
        <v>4.45603958703154E-6</v>
      </c>
      <c r="S151" s="231"/>
      <c r="T151" s="231"/>
      <c r="U151" s="231"/>
      <c r="V151" s="231"/>
      <c r="W151" s="231"/>
      <c r="X151" s="231"/>
      <c r="Y151" s="231"/>
      <c r="Z151" s="231"/>
      <c r="AA151" s="231"/>
      <c r="AB151" s="235">
        <v>9</v>
      </c>
      <c r="AC151" s="235"/>
      <c r="AD151" s="235"/>
      <c r="AE151" s="235"/>
      <c r="AF151" s="231">
        <v>3.9611804317686697E-5</v>
      </c>
      <c r="AG151" s="231"/>
      <c r="AH151" s="231"/>
      <c r="AI151" s="231"/>
      <c r="AJ151" s="231"/>
      <c r="AK151" s="231"/>
      <c r="AL151" s="231"/>
      <c r="AM151" s="231"/>
    </row>
    <row r="152" spans="2:41" s="1" customFormat="1" ht="12.2" customHeight="1" x14ac:dyDescent="0.15">
      <c r="B152" s="258">
        <v>1997</v>
      </c>
      <c r="C152" s="258"/>
      <c r="D152" s="258"/>
      <c r="E152" s="258"/>
      <c r="F152" s="258"/>
      <c r="G152" s="258"/>
      <c r="H152" s="258"/>
      <c r="I152" s="258"/>
      <c r="J152" s="253">
        <v>228540.27</v>
      </c>
      <c r="K152" s="253"/>
      <c r="L152" s="253"/>
      <c r="M152" s="253"/>
      <c r="N152" s="253"/>
      <c r="O152" s="253"/>
      <c r="P152" s="253"/>
      <c r="Q152" s="253"/>
      <c r="R152" s="231">
        <v>1.4966219539897501E-5</v>
      </c>
      <c r="S152" s="231"/>
      <c r="T152" s="231"/>
      <c r="U152" s="231"/>
      <c r="V152" s="231"/>
      <c r="W152" s="231"/>
      <c r="X152" s="231"/>
      <c r="Y152" s="231"/>
      <c r="Z152" s="231"/>
      <c r="AA152" s="231"/>
      <c r="AB152" s="235">
        <v>21</v>
      </c>
      <c r="AC152" s="235"/>
      <c r="AD152" s="235"/>
      <c r="AE152" s="235"/>
      <c r="AF152" s="231">
        <v>9.2427543407935594E-5</v>
      </c>
      <c r="AG152" s="231"/>
      <c r="AH152" s="231"/>
      <c r="AI152" s="231"/>
      <c r="AJ152" s="231"/>
      <c r="AK152" s="231"/>
      <c r="AL152" s="231"/>
      <c r="AM152" s="231"/>
    </row>
    <row r="153" spans="2:41" s="1" customFormat="1" ht="12.2" customHeight="1" x14ac:dyDescent="0.15">
      <c r="B153" s="258">
        <v>1998</v>
      </c>
      <c r="C153" s="258"/>
      <c r="D153" s="258"/>
      <c r="E153" s="258"/>
      <c r="F153" s="258"/>
      <c r="G153" s="258"/>
      <c r="H153" s="258"/>
      <c r="I153" s="258"/>
      <c r="J153" s="253">
        <v>190450.26</v>
      </c>
      <c r="K153" s="253"/>
      <c r="L153" s="253"/>
      <c r="M153" s="253"/>
      <c r="N153" s="253"/>
      <c r="O153" s="253"/>
      <c r="P153" s="253"/>
      <c r="Q153" s="253"/>
      <c r="R153" s="231">
        <v>1.2471851908596101E-5</v>
      </c>
      <c r="S153" s="231"/>
      <c r="T153" s="231"/>
      <c r="U153" s="231"/>
      <c r="V153" s="231"/>
      <c r="W153" s="231"/>
      <c r="X153" s="231"/>
      <c r="Y153" s="231"/>
      <c r="Z153" s="231"/>
      <c r="AA153" s="231"/>
      <c r="AB153" s="235">
        <v>20</v>
      </c>
      <c r="AC153" s="235"/>
      <c r="AD153" s="235"/>
      <c r="AE153" s="235"/>
      <c r="AF153" s="231">
        <v>8.8026231817081495E-5</v>
      </c>
      <c r="AG153" s="231"/>
      <c r="AH153" s="231"/>
      <c r="AI153" s="231"/>
      <c r="AJ153" s="231"/>
      <c r="AK153" s="231"/>
      <c r="AL153" s="231"/>
      <c r="AM153" s="231"/>
    </row>
    <row r="154" spans="2:41" s="1" customFormat="1" ht="12.2" customHeight="1" x14ac:dyDescent="0.15">
      <c r="B154" s="258">
        <v>1999</v>
      </c>
      <c r="C154" s="258"/>
      <c r="D154" s="258"/>
      <c r="E154" s="258"/>
      <c r="F154" s="258"/>
      <c r="G154" s="258"/>
      <c r="H154" s="258"/>
      <c r="I154" s="258"/>
      <c r="J154" s="253">
        <v>1449946.02</v>
      </c>
      <c r="K154" s="253"/>
      <c r="L154" s="253"/>
      <c r="M154" s="253"/>
      <c r="N154" s="253"/>
      <c r="O154" s="253"/>
      <c r="P154" s="253"/>
      <c r="Q154" s="253"/>
      <c r="R154" s="231">
        <v>9.4951364397708195E-5</v>
      </c>
      <c r="S154" s="231"/>
      <c r="T154" s="231"/>
      <c r="U154" s="231"/>
      <c r="V154" s="231"/>
      <c r="W154" s="231"/>
      <c r="X154" s="231"/>
      <c r="Y154" s="231"/>
      <c r="Z154" s="231"/>
      <c r="AA154" s="231"/>
      <c r="AB154" s="235">
        <v>109</v>
      </c>
      <c r="AC154" s="235"/>
      <c r="AD154" s="235"/>
      <c r="AE154" s="235"/>
      <c r="AF154" s="231">
        <v>4.7974296340309402E-4</v>
      </c>
      <c r="AG154" s="231"/>
      <c r="AH154" s="231"/>
      <c r="AI154" s="231"/>
      <c r="AJ154" s="231"/>
      <c r="AK154" s="231"/>
      <c r="AL154" s="231"/>
      <c r="AM154" s="231"/>
    </row>
    <row r="155" spans="2:41" s="1" customFormat="1" ht="12.2" customHeight="1" x14ac:dyDescent="0.15">
      <c r="B155" s="258">
        <v>2000</v>
      </c>
      <c r="C155" s="258"/>
      <c r="D155" s="258"/>
      <c r="E155" s="258"/>
      <c r="F155" s="258"/>
      <c r="G155" s="258"/>
      <c r="H155" s="258"/>
      <c r="I155" s="258"/>
      <c r="J155" s="253">
        <v>683535.11</v>
      </c>
      <c r="K155" s="253"/>
      <c r="L155" s="253"/>
      <c r="M155" s="253"/>
      <c r="N155" s="253"/>
      <c r="O155" s="253"/>
      <c r="P155" s="253"/>
      <c r="Q155" s="253"/>
      <c r="R155" s="231">
        <v>4.4762074182760001E-5</v>
      </c>
      <c r="S155" s="231"/>
      <c r="T155" s="231"/>
      <c r="U155" s="231"/>
      <c r="V155" s="231"/>
      <c r="W155" s="231"/>
      <c r="X155" s="231"/>
      <c r="Y155" s="231"/>
      <c r="Z155" s="231"/>
      <c r="AA155" s="231"/>
      <c r="AB155" s="235">
        <v>45</v>
      </c>
      <c r="AC155" s="235"/>
      <c r="AD155" s="235"/>
      <c r="AE155" s="235"/>
      <c r="AF155" s="231">
        <v>1.98059021588433E-4</v>
      </c>
      <c r="AG155" s="231"/>
      <c r="AH155" s="231"/>
      <c r="AI155" s="231"/>
      <c r="AJ155" s="231"/>
      <c r="AK155" s="231"/>
      <c r="AL155" s="231"/>
      <c r="AM155" s="231"/>
    </row>
    <row r="156" spans="2:41" s="1" customFormat="1" ht="12.2" customHeight="1" x14ac:dyDescent="0.15">
      <c r="B156" s="258">
        <v>2001</v>
      </c>
      <c r="C156" s="258"/>
      <c r="D156" s="258"/>
      <c r="E156" s="258"/>
      <c r="F156" s="258"/>
      <c r="G156" s="258"/>
      <c r="H156" s="258"/>
      <c r="I156" s="258"/>
      <c r="J156" s="253">
        <v>413651.61</v>
      </c>
      <c r="K156" s="253"/>
      <c r="L156" s="253"/>
      <c r="M156" s="253"/>
      <c r="N156" s="253"/>
      <c r="O156" s="253"/>
      <c r="P156" s="253"/>
      <c r="Q156" s="253"/>
      <c r="R156" s="231">
        <v>2.7088446199403101E-5</v>
      </c>
      <c r="S156" s="231"/>
      <c r="T156" s="231"/>
      <c r="U156" s="231"/>
      <c r="V156" s="231"/>
      <c r="W156" s="231"/>
      <c r="X156" s="231"/>
      <c r="Y156" s="231"/>
      <c r="Z156" s="231"/>
      <c r="AA156" s="231"/>
      <c r="AB156" s="235">
        <v>46</v>
      </c>
      <c r="AC156" s="235"/>
      <c r="AD156" s="235"/>
      <c r="AE156" s="235"/>
      <c r="AF156" s="231">
        <v>2.0246033317928701E-4</v>
      </c>
      <c r="AG156" s="231"/>
      <c r="AH156" s="231"/>
      <c r="AI156" s="231"/>
      <c r="AJ156" s="231"/>
      <c r="AK156" s="231"/>
      <c r="AL156" s="231"/>
      <c r="AM156" s="231"/>
    </row>
    <row r="157" spans="2:41" s="1" customFormat="1" ht="12.2" customHeight="1" x14ac:dyDescent="0.15">
      <c r="B157" s="258">
        <v>2002</v>
      </c>
      <c r="C157" s="258"/>
      <c r="D157" s="258"/>
      <c r="E157" s="258"/>
      <c r="F157" s="258"/>
      <c r="G157" s="258"/>
      <c r="H157" s="258"/>
      <c r="I157" s="258"/>
      <c r="J157" s="253">
        <v>3062324.12</v>
      </c>
      <c r="K157" s="253"/>
      <c r="L157" s="253"/>
      <c r="M157" s="253"/>
      <c r="N157" s="253"/>
      <c r="O157" s="253"/>
      <c r="P157" s="253"/>
      <c r="Q157" s="253"/>
      <c r="R157" s="231">
        <v>2.0053977831672101E-4</v>
      </c>
      <c r="S157" s="231"/>
      <c r="T157" s="231"/>
      <c r="U157" s="231"/>
      <c r="V157" s="231"/>
      <c r="W157" s="231"/>
      <c r="X157" s="231"/>
      <c r="Y157" s="231"/>
      <c r="Z157" s="231"/>
      <c r="AA157" s="231"/>
      <c r="AB157" s="235">
        <v>171</v>
      </c>
      <c r="AC157" s="235"/>
      <c r="AD157" s="235"/>
      <c r="AE157" s="235"/>
      <c r="AF157" s="231">
        <v>7.5262428203604699E-4</v>
      </c>
      <c r="AG157" s="231"/>
      <c r="AH157" s="231"/>
      <c r="AI157" s="231"/>
      <c r="AJ157" s="231"/>
      <c r="AK157" s="231"/>
      <c r="AL157" s="231"/>
      <c r="AM157" s="231"/>
    </row>
    <row r="158" spans="2:41" s="1" customFormat="1" ht="12.2" customHeight="1" x14ac:dyDescent="0.15">
      <c r="B158" s="258">
        <v>2003</v>
      </c>
      <c r="C158" s="258"/>
      <c r="D158" s="258"/>
      <c r="E158" s="258"/>
      <c r="F158" s="258"/>
      <c r="G158" s="258"/>
      <c r="H158" s="258"/>
      <c r="I158" s="258"/>
      <c r="J158" s="253">
        <v>13444827.109999999</v>
      </c>
      <c r="K158" s="253"/>
      <c r="L158" s="253"/>
      <c r="M158" s="253"/>
      <c r="N158" s="253"/>
      <c r="O158" s="253"/>
      <c r="P158" s="253"/>
      <c r="Q158" s="253"/>
      <c r="R158" s="231">
        <v>8.8044979645917796E-4</v>
      </c>
      <c r="S158" s="231"/>
      <c r="T158" s="231"/>
      <c r="U158" s="231"/>
      <c r="V158" s="231"/>
      <c r="W158" s="231"/>
      <c r="X158" s="231"/>
      <c r="Y158" s="231"/>
      <c r="Z158" s="231"/>
      <c r="AA158" s="231"/>
      <c r="AB158" s="235">
        <v>1212</v>
      </c>
      <c r="AC158" s="235"/>
      <c r="AD158" s="235"/>
      <c r="AE158" s="235"/>
      <c r="AF158" s="231">
        <v>5.3343896481151398E-3</v>
      </c>
      <c r="AG158" s="231"/>
      <c r="AH158" s="231"/>
      <c r="AI158" s="231"/>
      <c r="AJ158" s="231"/>
      <c r="AK158" s="231"/>
      <c r="AL158" s="231"/>
      <c r="AM158" s="231"/>
    </row>
    <row r="159" spans="2:41" s="1" customFormat="1" ht="12.2" customHeight="1" x14ac:dyDescent="0.15">
      <c r="B159" s="258">
        <v>2004</v>
      </c>
      <c r="C159" s="258"/>
      <c r="D159" s="258"/>
      <c r="E159" s="258"/>
      <c r="F159" s="258"/>
      <c r="G159" s="258"/>
      <c r="H159" s="258"/>
      <c r="I159" s="258"/>
      <c r="J159" s="253">
        <v>33096117.530000001</v>
      </c>
      <c r="K159" s="253"/>
      <c r="L159" s="253"/>
      <c r="M159" s="253"/>
      <c r="N159" s="253"/>
      <c r="O159" s="253"/>
      <c r="P159" s="253"/>
      <c r="Q159" s="253"/>
      <c r="R159" s="231">
        <v>2.1673369024733801E-3</v>
      </c>
      <c r="S159" s="231"/>
      <c r="T159" s="231"/>
      <c r="U159" s="231"/>
      <c r="V159" s="231"/>
      <c r="W159" s="231"/>
      <c r="X159" s="231"/>
      <c r="Y159" s="231"/>
      <c r="Z159" s="231"/>
      <c r="AA159" s="231"/>
      <c r="AB159" s="235">
        <v>1930</v>
      </c>
      <c r="AC159" s="235"/>
      <c r="AD159" s="235"/>
      <c r="AE159" s="235"/>
      <c r="AF159" s="231">
        <v>8.4945313703483592E-3</v>
      </c>
      <c r="AG159" s="231"/>
      <c r="AH159" s="231"/>
      <c r="AI159" s="231"/>
      <c r="AJ159" s="231"/>
      <c r="AK159" s="231"/>
      <c r="AL159" s="231"/>
      <c r="AM159" s="231"/>
    </row>
    <row r="160" spans="2:41" s="1" customFormat="1" ht="12.2" customHeight="1" x14ac:dyDescent="0.15">
      <c r="B160" s="258">
        <v>2005</v>
      </c>
      <c r="C160" s="258"/>
      <c r="D160" s="258"/>
      <c r="E160" s="258"/>
      <c r="F160" s="258"/>
      <c r="G160" s="258"/>
      <c r="H160" s="258"/>
      <c r="I160" s="258"/>
      <c r="J160" s="253">
        <v>73375886.530000001</v>
      </c>
      <c r="K160" s="253"/>
      <c r="L160" s="253"/>
      <c r="M160" s="253"/>
      <c r="N160" s="253"/>
      <c r="O160" s="253"/>
      <c r="P160" s="253"/>
      <c r="Q160" s="253"/>
      <c r="R160" s="231">
        <v>4.8051033926869297E-3</v>
      </c>
      <c r="S160" s="231"/>
      <c r="T160" s="231"/>
      <c r="U160" s="231"/>
      <c r="V160" s="231"/>
      <c r="W160" s="231"/>
      <c r="X160" s="231"/>
      <c r="Y160" s="231"/>
      <c r="Z160" s="231"/>
      <c r="AA160" s="231"/>
      <c r="AB160" s="235">
        <v>2648</v>
      </c>
      <c r="AC160" s="235"/>
      <c r="AD160" s="235"/>
      <c r="AE160" s="235"/>
      <c r="AF160" s="231">
        <v>1.1654673092581599E-2</v>
      </c>
      <c r="AG160" s="231"/>
      <c r="AH160" s="231"/>
      <c r="AI160" s="231"/>
      <c r="AJ160" s="231"/>
      <c r="AK160" s="231"/>
      <c r="AL160" s="231"/>
      <c r="AM160" s="231"/>
    </row>
    <row r="161" spans="2:39" s="1" customFormat="1" ht="12.2" customHeight="1" x14ac:dyDescent="0.15">
      <c r="B161" s="258">
        <v>2006</v>
      </c>
      <c r="C161" s="258"/>
      <c r="D161" s="258"/>
      <c r="E161" s="258"/>
      <c r="F161" s="258"/>
      <c r="G161" s="258"/>
      <c r="H161" s="258"/>
      <c r="I161" s="258"/>
      <c r="J161" s="253">
        <v>23045253.800000001</v>
      </c>
      <c r="K161" s="253"/>
      <c r="L161" s="253"/>
      <c r="M161" s="253"/>
      <c r="N161" s="253"/>
      <c r="O161" s="253"/>
      <c r="P161" s="253"/>
      <c r="Q161" s="253"/>
      <c r="R161" s="231">
        <v>1.5091446585035399E-3</v>
      </c>
      <c r="S161" s="231"/>
      <c r="T161" s="231"/>
      <c r="U161" s="231"/>
      <c r="V161" s="231"/>
      <c r="W161" s="231"/>
      <c r="X161" s="231"/>
      <c r="Y161" s="231"/>
      <c r="Z161" s="231"/>
      <c r="AA161" s="231"/>
      <c r="AB161" s="235">
        <v>718</v>
      </c>
      <c r="AC161" s="235"/>
      <c r="AD161" s="235"/>
      <c r="AE161" s="235"/>
      <c r="AF161" s="231">
        <v>3.1601417222332298E-3</v>
      </c>
      <c r="AG161" s="231"/>
      <c r="AH161" s="231"/>
      <c r="AI161" s="231"/>
      <c r="AJ161" s="231"/>
      <c r="AK161" s="231"/>
      <c r="AL161" s="231"/>
      <c r="AM161" s="231"/>
    </row>
    <row r="162" spans="2:39" s="1" customFormat="1" ht="12.2" customHeight="1" x14ac:dyDescent="0.15">
      <c r="B162" s="258">
        <v>2007</v>
      </c>
      <c r="C162" s="258"/>
      <c r="D162" s="258"/>
      <c r="E162" s="258"/>
      <c r="F162" s="258"/>
      <c r="G162" s="258"/>
      <c r="H162" s="258"/>
      <c r="I162" s="258"/>
      <c r="J162" s="253">
        <v>17199031.989999998</v>
      </c>
      <c r="K162" s="253"/>
      <c r="L162" s="253"/>
      <c r="M162" s="253"/>
      <c r="N162" s="253"/>
      <c r="O162" s="253"/>
      <c r="P162" s="253"/>
      <c r="Q162" s="253"/>
      <c r="R162" s="231">
        <v>1.1262981733418801E-3</v>
      </c>
      <c r="S162" s="231"/>
      <c r="T162" s="231"/>
      <c r="U162" s="231"/>
      <c r="V162" s="231"/>
      <c r="W162" s="231"/>
      <c r="X162" s="231"/>
      <c r="Y162" s="231"/>
      <c r="Z162" s="231"/>
      <c r="AA162" s="231"/>
      <c r="AB162" s="235">
        <v>433</v>
      </c>
      <c r="AC162" s="235"/>
      <c r="AD162" s="235"/>
      <c r="AE162" s="235"/>
      <c r="AF162" s="231">
        <v>1.9057679188398101E-3</v>
      </c>
      <c r="AG162" s="231"/>
      <c r="AH162" s="231"/>
      <c r="AI162" s="231"/>
      <c r="AJ162" s="231"/>
      <c r="AK162" s="231"/>
      <c r="AL162" s="231"/>
      <c r="AM162" s="231"/>
    </row>
    <row r="163" spans="2:39" s="1" customFormat="1" ht="12.2" customHeight="1" x14ac:dyDescent="0.15">
      <c r="B163" s="258">
        <v>2008</v>
      </c>
      <c r="C163" s="258"/>
      <c r="D163" s="258"/>
      <c r="E163" s="258"/>
      <c r="F163" s="258"/>
      <c r="G163" s="258"/>
      <c r="H163" s="258"/>
      <c r="I163" s="258"/>
      <c r="J163" s="253">
        <v>20847660.949999999</v>
      </c>
      <c r="K163" s="253"/>
      <c r="L163" s="253"/>
      <c r="M163" s="253"/>
      <c r="N163" s="253"/>
      <c r="O163" s="253"/>
      <c r="P163" s="253"/>
      <c r="Q163" s="253"/>
      <c r="R163" s="231">
        <v>1.3652327910133699E-3</v>
      </c>
      <c r="S163" s="231"/>
      <c r="T163" s="231"/>
      <c r="U163" s="231"/>
      <c r="V163" s="231"/>
      <c r="W163" s="231"/>
      <c r="X163" s="231"/>
      <c r="Y163" s="231"/>
      <c r="Z163" s="231"/>
      <c r="AA163" s="231"/>
      <c r="AB163" s="235">
        <v>637</v>
      </c>
      <c r="AC163" s="235"/>
      <c r="AD163" s="235"/>
      <c r="AE163" s="235"/>
      <c r="AF163" s="231">
        <v>2.8036354833740501E-3</v>
      </c>
      <c r="AG163" s="231"/>
      <c r="AH163" s="231"/>
      <c r="AI163" s="231"/>
      <c r="AJ163" s="231"/>
      <c r="AK163" s="231"/>
      <c r="AL163" s="231"/>
      <c r="AM163" s="231"/>
    </row>
    <row r="164" spans="2:39" s="1" customFormat="1" ht="12.2" customHeight="1" x14ac:dyDescent="0.15">
      <c r="B164" s="258">
        <v>2009</v>
      </c>
      <c r="C164" s="258"/>
      <c r="D164" s="258"/>
      <c r="E164" s="258"/>
      <c r="F164" s="258"/>
      <c r="G164" s="258"/>
      <c r="H164" s="258"/>
      <c r="I164" s="258"/>
      <c r="J164" s="253">
        <v>167777094.83000001</v>
      </c>
      <c r="K164" s="253"/>
      <c r="L164" s="253"/>
      <c r="M164" s="253"/>
      <c r="N164" s="253"/>
      <c r="O164" s="253"/>
      <c r="P164" s="253"/>
      <c r="Q164" s="253"/>
      <c r="R164" s="231">
        <v>1.09870738972698E-2</v>
      </c>
      <c r="S164" s="231"/>
      <c r="T164" s="231"/>
      <c r="U164" s="231"/>
      <c r="V164" s="231"/>
      <c r="W164" s="231"/>
      <c r="X164" s="231"/>
      <c r="Y164" s="231"/>
      <c r="Z164" s="231"/>
      <c r="AA164" s="231"/>
      <c r="AB164" s="235">
        <v>4120</v>
      </c>
      <c r="AC164" s="235"/>
      <c r="AD164" s="235"/>
      <c r="AE164" s="235"/>
      <c r="AF164" s="231">
        <v>1.8133403754318801E-2</v>
      </c>
      <c r="AG164" s="231"/>
      <c r="AH164" s="231"/>
      <c r="AI164" s="231"/>
      <c r="AJ164" s="231"/>
      <c r="AK164" s="231"/>
      <c r="AL164" s="231"/>
      <c r="AM164" s="231"/>
    </row>
    <row r="165" spans="2:39" s="1" customFormat="1" ht="12.2" customHeight="1" x14ac:dyDescent="0.15">
      <c r="B165" s="258">
        <v>2010</v>
      </c>
      <c r="C165" s="258"/>
      <c r="D165" s="258"/>
      <c r="E165" s="258"/>
      <c r="F165" s="258"/>
      <c r="G165" s="258"/>
      <c r="H165" s="258"/>
      <c r="I165" s="258"/>
      <c r="J165" s="253">
        <v>289452333.87</v>
      </c>
      <c r="K165" s="253"/>
      <c r="L165" s="253"/>
      <c r="M165" s="253"/>
      <c r="N165" s="253"/>
      <c r="O165" s="253"/>
      <c r="P165" s="253"/>
      <c r="Q165" s="253"/>
      <c r="R165" s="231">
        <v>1.8955115328402002E-2</v>
      </c>
      <c r="S165" s="231"/>
      <c r="T165" s="231"/>
      <c r="U165" s="231"/>
      <c r="V165" s="231"/>
      <c r="W165" s="231"/>
      <c r="X165" s="231"/>
      <c r="Y165" s="231"/>
      <c r="Z165" s="231"/>
      <c r="AA165" s="231"/>
      <c r="AB165" s="235">
        <v>6862</v>
      </c>
      <c r="AC165" s="235"/>
      <c r="AD165" s="235"/>
      <c r="AE165" s="235"/>
      <c r="AF165" s="231">
        <v>3.02018001364407E-2</v>
      </c>
      <c r="AG165" s="231"/>
      <c r="AH165" s="231"/>
      <c r="AI165" s="231"/>
      <c r="AJ165" s="231"/>
      <c r="AK165" s="231"/>
      <c r="AL165" s="231"/>
      <c r="AM165" s="231"/>
    </row>
    <row r="166" spans="2:39" s="1" customFormat="1" ht="12.2" customHeight="1" x14ac:dyDescent="0.15">
      <c r="B166" s="258">
        <v>2011</v>
      </c>
      <c r="C166" s="258"/>
      <c r="D166" s="258"/>
      <c r="E166" s="258"/>
      <c r="F166" s="258"/>
      <c r="G166" s="258"/>
      <c r="H166" s="258"/>
      <c r="I166" s="258"/>
      <c r="J166" s="253">
        <v>179225879.91</v>
      </c>
      <c r="K166" s="253"/>
      <c r="L166" s="253"/>
      <c r="M166" s="253"/>
      <c r="N166" s="253"/>
      <c r="O166" s="253"/>
      <c r="P166" s="253"/>
      <c r="Q166" s="253"/>
      <c r="R166" s="231">
        <v>1.17368106109456E-2</v>
      </c>
      <c r="S166" s="231"/>
      <c r="T166" s="231"/>
      <c r="U166" s="231"/>
      <c r="V166" s="231"/>
      <c r="W166" s="231"/>
      <c r="X166" s="231"/>
      <c r="Y166" s="231"/>
      <c r="Z166" s="231"/>
      <c r="AA166" s="231"/>
      <c r="AB166" s="235">
        <v>8703</v>
      </c>
      <c r="AC166" s="235"/>
      <c r="AD166" s="235"/>
      <c r="AE166" s="235"/>
      <c r="AF166" s="231">
        <v>3.8304614775203E-2</v>
      </c>
      <c r="AG166" s="231"/>
      <c r="AH166" s="231"/>
      <c r="AI166" s="231"/>
      <c r="AJ166" s="231"/>
      <c r="AK166" s="231"/>
      <c r="AL166" s="231"/>
      <c r="AM166" s="231"/>
    </row>
    <row r="167" spans="2:39" s="1" customFormat="1" ht="12.2" customHeight="1" x14ac:dyDescent="0.15">
      <c r="B167" s="258">
        <v>2012</v>
      </c>
      <c r="C167" s="258"/>
      <c r="D167" s="258"/>
      <c r="E167" s="258"/>
      <c r="F167" s="258"/>
      <c r="G167" s="258"/>
      <c r="H167" s="258"/>
      <c r="I167" s="258"/>
      <c r="J167" s="253">
        <v>52096585.920000002</v>
      </c>
      <c r="K167" s="253"/>
      <c r="L167" s="253"/>
      <c r="M167" s="253"/>
      <c r="N167" s="253"/>
      <c r="O167" s="253"/>
      <c r="P167" s="253"/>
      <c r="Q167" s="253"/>
      <c r="R167" s="231">
        <v>3.4116041875589501E-3</v>
      </c>
      <c r="S167" s="231"/>
      <c r="T167" s="231"/>
      <c r="U167" s="231"/>
      <c r="V167" s="231"/>
      <c r="W167" s="231"/>
      <c r="X167" s="231"/>
      <c r="Y167" s="231"/>
      <c r="Z167" s="231"/>
      <c r="AA167" s="231"/>
      <c r="AB167" s="235">
        <v>1807</v>
      </c>
      <c r="AC167" s="235"/>
      <c r="AD167" s="235"/>
      <c r="AE167" s="235"/>
      <c r="AF167" s="231">
        <v>7.9531700446733092E-3</v>
      </c>
      <c r="AG167" s="231"/>
      <c r="AH167" s="231"/>
      <c r="AI167" s="231"/>
      <c r="AJ167" s="231"/>
      <c r="AK167" s="231"/>
      <c r="AL167" s="231"/>
      <c r="AM167" s="231"/>
    </row>
    <row r="168" spans="2:39" s="1" customFormat="1" ht="12.2" customHeight="1" x14ac:dyDescent="0.15">
      <c r="B168" s="258">
        <v>2013</v>
      </c>
      <c r="C168" s="258"/>
      <c r="D168" s="258"/>
      <c r="E168" s="258"/>
      <c r="F168" s="258"/>
      <c r="G168" s="258"/>
      <c r="H168" s="258"/>
      <c r="I168" s="258"/>
      <c r="J168" s="253">
        <v>87809123.519999906</v>
      </c>
      <c r="K168" s="253"/>
      <c r="L168" s="253"/>
      <c r="M168" s="253"/>
      <c r="N168" s="253"/>
      <c r="O168" s="253"/>
      <c r="P168" s="253"/>
      <c r="Q168" s="253"/>
      <c r="R168" s="231">
        <v>5.75028033442989E-3</v>
      </c>
      <c r="S168" s="231"/>
      <c r="T168" s="231"/>
      <c r="U168" s="231"/>
      <c r="V168" s="231"/>
      <c r="W168" s="231"/>
      <c r="X168" s="231"/>
      <c r="Y168" s="231"/>
      <c r="Z168" s="231"/>
      <c r="AA168" s="231"/>
      <c r="AB168" s="235">
        <v>2286</v>
      </c>
      <c r="AC168" s="235"/>
      <c r="AD168" s="235"/>
      <c r="AE168" s="235"/>
      <c r="AF168" s="231">
        <v>1.0061398296692401E-2</v>
      </c>
      <c r="AG168" s="231"/>
      <c r="AH168" s="231"/>
      <c r="AI168" s="231"/>
      <c r="AJ168" s="231"/>
      <c r="AK168" s="231"/>
      <c r="AL168" s="231"/>
      <c r="AM168" s="231"/>
    </row>
    <row r="169" spans="2:39" s="1" customFormat="1" ht="12.2" customHeight="1" x14ac:dyDescent="0.15">
      <c r="B169" s="258">
        <v>2014</v>
      </c>
      <c r="C169" s="258"/>
      <c r="D169" s="258"/>
      <c r="E169" s="258"/>
      <c r="F169" s="258"/>
      <c r="G169" s="258"/>
      <c r="H169" s="258"/>
      <c r="I169" s="258"/>
      <c r="J169" s="253">
        <v>225383886.28999999</v>
      </c>
      <c r="K169" s="253"/>
      <c r="L169" s="253"/>
      <c r="M169" s="253"/>
      <c r="N169" s="253"/>
      <c r="O169" s="253"/>
      <c r="P169" s="253"/>
      <c r="Q169" s="253"/>
      <c r="R169" s="231">
        <v>1.47595201623391E-2</v>
      </c>
      <c r="S169" s="231"/>
      <c r="T169" s="231"/>
      <c r="U169" s="231"/>
      <c r="V169" s="231"/>
      <c r="W169" s="231"/>
      <c r="X169" s="231"/>
      <c r="Y169" s="231"/>
      <c r="Z169" s="231"/>
      <c r="AA169" s="231"/>
      <c r="AB169" s="235">
        <v>5168</v>
      </c>
      <c r="AC169" s="235"/>
      <c r="AD169" s="235"/>
      <c r="AE169" s="235"/>
      <c r="AF169" s="231">
        <v>2.2745978301533899E-2</v>
      </c>
      <c r="AG169" s="231"/>
      <c r="AH169" s="231"/>
      <c r="AI169" s="231"/>
      <c r="AJ169" s="231"/>
      <c r="AK169" s="231"/>
      <c r="AL169" s="231"/>
      <c r="AM169" s="231"/>
    </row>
    <row r="170" spans="2:39" s="1" customFormat="1" ht="12.2" customHeight="1" x14ac:dyDescent="0.15">
      <c r="B170" s="258">
        <v>2015</v>
      </c>
      <c r="C170" s="258"/>
      <c r="D170" s="258"/>
      <c r="E170" s="258"/>
      <c r="F170" s="258"/>
      <c r="G170" s="258"/>
      <c r="H170" s="258"/>
      <c r="I170" s="258"/>
      <c r="J170" s="253">
        <v>905708659.91999805</v>
      </c>
      <c r="K170" s="253"/>
      <c r="L170" s="253"/>
      <c r="M170" s="253"/>
      <c r="N170" s="253"/>
      <c r="O170" s="253"/>
      <c r="P170" s="253"/>
      <c r="Q170" s="253"/>
      <c r="R170" s="231">
        <v>5.9311361816230701E-2</v>
      </c>
      <c r="S170" s="231"/>
      <c r="T170" s="231"/>
      <c r="U170" s="231"/>
      <c r="V170" s="231"/>
      <c r="W170" s="231"/>
      <c r="X170" s="231"/>
      <c r="Y170" s="231"/>
      <c r="Z170" s="231"/>
      <c r="AA170" s="231"/>
      <c r="AB170" s="235">
        <v>18978</v>
      </c>
      <c r="AC170" s="235"/>
      <c r="AD170" s="235"/>
      <c r="AE170" s="235"/>
      <c r="AF170" s="231">
        <v>8.3528091371228602E-2</v>
      </c>
      <c r="AG170" s="231"/>
      <c r="AH170" s="231"/>
      <c r="AI170" s="231"/>
      <c r="AJ170" s="231"/>
      <c r="AK170" s="231"/>
      <c r="AL170" s="231"/>
      <c r="AM170" s="231"/>
    </row>
    <row r="171" spans="2:39" s="1" customFormat="1" ht="12.2" customHeight="1" x14ac:dyDescent="0.15">
      <c r="B171" s="258">
        <v>2016</v>
      </c>
      <c r="C171" s="258"/>
      <c r="D171" s="258"/>
      <c r="E171" s="258"/>
      <c r="F171" s="258"/>
      <c r="G171" s="258"/>
      <c r="H171" s="258"/>
      <c r="I171" s="258"/>
      <c r="J171" s="253">
        <v>1902521929.4000001</v>
      </c>
      <c r="K171" s="253"/>
      <c r="L171" s="253"/>
      <c r="M171" s="253"/>
      <c r="N171" s="253"/>
      <c r="O171" s="253"/>
      <c r="P171" s="253"/>
      <c r="Q171" s="253"/>
      <c r="R171" s="231">
        <v>0.124588812618755</v>
      </c>
      <c r="S171" s="231"/>
      <c r="T171" s="231"/>
      <c r="U171" s="231"/>
      <c r="V171" s="231"/>
      <c r="W171" s="231"/>
      <c r="X171" s="231"/>
      <c r="Y171" s="231"/>
      <c r="Z171" s="231"/>
      <c r="AA171" s="231"/>
      <c r="AB171" s="235">
        <v>34501</v>
      </c>
      <c r="AC171" s="235"/>
      <c r="AD171" s="235"/>
      <c r="AE171" s="235"/>
      <c r="AF171" s="231">
        <v>0.15184965119605601</v>
      </c>
      <c r="AG171" s="231"/>
      <c r="AH171" s="231"/>
      <c r="AI171" s="231"/>
      <c r="AJ171" s="231"/>
      <c r="AK171" s="231"/>
      <c r="AL171" s="231"/>
      <c r="AM171" s="231"/>
    </row>
    <row r="172" spans="2:39" s="1" customFormat="1" ht="12.2" customHeight="1" x14ac:dyDescent="0.15">
      <c r="B172" s="258">
        <v>2017</v>
      </c>
      <c r="C172" s="258"/>
      <c r="D172" s="258"/>
      <c r="E172" s="258"/>
      <c r="F172" s="258"/>
      <c r="G172" s="258"/>
      <c r="H172" s="258"/>
      <c r="I172" s="258"/>
      <c r="J172" s="253">
        <v>1410090947.3099999</v>
      </c>
      <c r="K172" s="253"/>
      <c r="L172" s="253"/>
      <c r="M172" s="253"/>
      <c r="N172" s="253"/>
      <c r="O172" s="253"/>
      <c r="P172" s="253"/>
      <c r="Q172" s="253"/>
      <c r="R172" s="231">
        <v>9.2341409628436302E-2</v>
      </c>
      <c r="S172" s="231"/>
      <c r="T172" s="231"/>
      <c r="U172" s="231"/>
      <c r="V172" s="231"/>
      <c r="W172" s="231"/>
      <c r="X172" s="231"/>
      <c r="Y172" s="231"/>
      <c r="Z172" s="231"/>
      <c r="AA172" s="231"/>
      <c r="AB172" s="235">
        <v>20557</v>
      </c>
      <c r="AC172" s="235"/>
      <c r="AD172" s="235"/>
      <c r="AE172" s="235"/>
      <c r="AF172" s="231">
        <v>9.0477762373187207E-2</v>
      </c>
      <c r="AG172" s="231"/>
      <c r="AH172" s="231"/>
      <c r="AI172" s="231"/>
      <c r="AJ172" s="231"/>
      <c r="AK172" s="231"/>
      <c r="AL172" s="231"/>
      <c r="AM172" s="231"/>
    </row>
    <row r="173" spans="2:39" s="1" customFormat="1" ht="12.2" customHeight="1" x14ac:dyDescent="0.15">
      <c r="B173" s="258">
        <v>2018</v>
      </c>
      <c r="C173" s="258"/>
      <c r="D173" s="258"/>
      <c r="E173" s="258"/>
      <c r="F173" s="258"/>
      <c r="G173" s="258"/>
      <c r="H173" s="258"/>
      <c r="I173" s="258"/>
      <c r="J173" s="253">
        <v>2234207757.1500001</v>
      </c>
      <c r="K173" s="253"/>
      <c r="L173" s="253"/>
      <c r="M173" s="253"/>
      <c r="N173" s="253"/>
      <c r="O173" s="253"/>
      <c r="P173" s="253"/>
      <c r="Q173" s="253"/>
      <c r="R173" s="231">
        <v>0.14630963633345201</v>
      </c>
      <c r="S173" s="231"/>
      <c r="T173" s="231"/>
      <c r="U173" s="231"/>
      <c r="V173" s="231"/>
      <c r="W173" s="231"/>
      <c r="X173" s="231"/>
      <c r="Y173" s="231"/>
      <c r="Z173" s="231"/>
      <c r="AA173" s="231"/>
      <c r="AB173" s="235">
        <v>30189</v>
      </c>
      <c r="AC173" s="235"/>
      <c r="AD173" s="235"/>
      <c r="AE173" s="235"/>
      <c r="AF173" s="231">
        <v>0.13287119561629401</v>
      </c>
      <c r="AG173" s="231"/>
      <c r="AH173" s="231"/>
      <c r="AI173" s="231"/>
      <c r="AJ173" s="231"/>
      <c r="AK173" s="231"/>
      <c r="AL173" s="231"/>
      <c r="AM173" s="231"/>
    </row>
    <row r="174" spans="2:39" s="1" customFormat="1" ht="12.2" customHeight="1" x14ac:dyDescent="0.15">
      <c r="B174" s="258">
        <v>2019</v>
      </c>
      <c r="C174" s="258"/>
      <c r="D174" s="258"/>
      <c r="E174" s="258"/>
      <c r="F174" s="258"/>
      <c r="G174" s="258"/>
      <c r="H174" s="258"/>
      <c r="I174" s="258"/>
      <c r="J174" s="253">
        <v>4443399750.0500202</v>
      </c>
      <c r="K174" s="253"/>
      <c r="L174" s="253"/>
      <c r="M174" s="253"/>
      <c r="N174" s="253"/>
      <c r="O174" s="253"/>
      <c r="P174" s="253"/>
      <c r="Q174" s="253"/>
      <c r="R174" s="231">
        <v>0.29098108689017599</v>
      </c>
      <c r="S174" s="231"/>
      <c r="T174" s="231"/>
      <c r="U174" s="231"/>
      <c r="V174" s="231"/>
      <c r="W174" s="231"/>
      <c r="X174" s="231"/>
      <c r="Y174" s="231"/>
      <c r="Z174" s="231"/>
      <c r="AA174" s="231"/>
      <c r="AB174" s="235">
        <v>52359</v>
      </c>
      <c r="AC174" s="235"/>
      <c r="AD174" s="235"/>
      <c r="AE174" s="235"/>
      <c r="AF174" s="231">
        <v>0.230448273585529</v>
      </c>
      <c r="AG174" s="231"/>
      <c r="AH174" s="231"/>
      <c r="AI174" s="231"/>
      <c r="AJ174" s="231"/>
      <c r="AK174" s="231"/>
      <c r="AL174" s="231"/>
      <c r="AM174" s="231"/>
    </row>
    <row r="175" spans="2:39" s="1" customFormat="1" ht="12.2" customHeight="1" x14ac:dyDescent="0.15">
      <c r="B175" s="258">
        <v>2020</v>
      </c>
      <c r="C175" s="258"/>
      <c r="D175" s="258"/>
      <c r="E175" s="258"/>
      <c r="F175" s="258"/>
      <c r="G175" s="258"/>
      <c r="H175" s="258"/>
      <c r="I175" s="258"/>
      <c r="J175" s="253">
        <v>2574336230.0500002</v>
      </c>
      <c r="K175" s="253"/>
      <c r="L175" s="253"/>
      <c r="M175" s="253"/>
      <c r="N175" s="253"/>
      <c r="O175" s="253"/>
      <c r="P175" s="253"/>
      <c r="Q175" s="253"/>
      <c r="R175" s="231">
        <v>0.16858333626909699</v>
      </c>
      <c r="S175" s="231"/>
      <c r="T175" s="231"/>
      <c r="U175" s="231"/>
      <c r="V175" s="231"/>
      <c r="W175" s="231"/>
      <c r="X175" s="231"/>
      <c r="Y175" s="231"/>
      <c r="Z175" s="231"/>
      <c r="AA175" s="231"/>
      <c r="AB175" s="235">
        <v>27481</v>
      </c>
      <c r="AC175" s="235"/>
      <c r="AD175" s="235"/>
      <c r="AE175" s="235"/>
      <c r="AF175" s="231">
        <v>0.12095244382826099</v>
      </c>
      <c r="AG175" s="231"/>
      <c r="AH175" s="231"/>
      <c r="AI175" s="231"/>
      <c r="AJ175" s="231"/>
      <c r="AK175" s="231"/>
      <c r="AL175" s="231"/>
      <c r="AM175" s="231"/>
    </row>
    <row r="176" spans="2:39" s="1" customFormat="1" ht="12.2" customHeight="1" x14ac:dyDescent="0.15">
      <c r="B176" s="258">
        <v>2021</v>
      </c>
      <c r="C176" s="258"/>
      <c r="D176" s="258"/>
      <c r="E176" s="258"/>
      <c r="F176" s="258"/>
      <c r="G176" s="258"/>
      <c r="H176" s="258"/>
      <c r="I176" s="258"/>
      <c r="J176" s="253">
        <v>611159392.10000002</v>
      </c>
      <c r="K176" s="253"/>
      <c r="L176" s="253"/>
      <c r="M176" s="253"/>
      <c r="N176" s="253"/>
      <c r="O176" s="253"/>
      <c r="P176" s="253"/>
      <c r="Q176" s="253"/>
      <c r="R176" s="231">
        <v>4.0022467970475803E-2</v>
      </c>
      <c r="S176" s="231"/>
      <c r="T176" s="231"/>
      <c r="U176" s="231"/>
      <c r="V176" s="231"/>
      <c r="W176" s="231"/>
      <c r="X176" s="231"/>
      <c r="Y176" s="231"/>
      <c r="Z176" s="231"/>
      <c r="AA176" s="231"/>
      <c r="AB176" s="235">
        <v>6183</v>
      </c>
      <c r="AC176" s="235"/>
      <c r="AD176" s="235"/>
      <c r="AE176" s="235"/>
      <c r="AF176" s="231">
        <v>2.7213309566250701E-2</v>
      </c>
      <c r="AG176" s="231"/>
      <c r="AH176" s="231"/>
      <c r="AI176" s="231"/>
      <c r="AJ176" s="231"/>
      <c r="AK176" s="231"/>
      <c r="AL176" s="231"/>
      <c r="AM176" s="231"/>
    </row>
    <row r="177" spans="2:41" s="1" customFormat="1" ht="12.2" customHeight="1" x14ac:dyDescent="0.15">
      <c r="B177" s="255"/>
      <c r="C177" s="255"/>
      <c r="D177" s="255"/>
      <c r="E177" s="255"/>
      <c r="F177" s="255"/>
      <c r="G177" s="255"/>
      <c r="H177" s="255"/>
      <c r="I177" s="255"/>
      <c r="J177" s="254">
        <v>15270407425.92</v>
      </c>
      <c r="K177" s="254"/>
      <c r="L177" s="254"/>
      <c r="M177" s="254"/>
      <c r="N177" s="254"/>
      <c r="O177" s="254"/>
      <c r="P177" s="254"/>
      <c r="Q177" s="254"/>
      <c r="R177" s="252">
        <v>1</v>
      </c>
      <c r="S177" s="252"/>
      <c r="T177" s="252"/>
      <c r="U177" s="252"/>
      <c r="V177" s="252"/>
      <c r="W177" s="252"/>
      <c r="X177" s="252"/>
      <c r="Y177" s="252"/>
      <c r="Z177" s="252"/>
      <c r="AA177" s="252"/>
      <c r="AB177" s="251">
        <v>227205</v>
      </c>
      <c r="AC177" s="251"/>
      <c r="AD177" s="251"/>
      <c r="AE177" s="251"/>
      <c r="AF177" s="252">
        <v>1</v>
      </c>
      <c r="AG177" s="252"/>
      <c r="AH177" s="252"/>
      <c r="AI177" s="252"/>
      <c r="AJ177" s="252"/>
      <c r="AK177" s="252"/>
      <c r="AL177" s="252"/>
      <c r="AM177" s="252"/>
    </row>
    <row r="178" spans="2:41" s="1" customFormat="1" ht="9" customHeight="1" x14ac:dyDescent="0.15"/>
    <row r="179" spans="2:41" s="1" customFormat="1" ht="19.149999999999999" customHeight="1" x14ac:dyDescent="0.15">
      <c r="B179" s="217" t="s">
        <v>1189</v>
      </c>
      <c r="C179" s="217"/>
      <c r="D179" s="217"/>
      <c r="E179" s="217"/>
      <c r="F179" s="217"/>
      <c r="G179" s="217"/>
      <c r="H179" s="217"/>
      <c r="I179" s="217"/>
      <c r="J179" s="217"/>
      <c r="K179" s="217"/>
      <c r="L179" s="217"/>
      <c r="M179" s="217"/>
      <c r="N179" s="217"/>
      <c r="O179" s="217"/>
      <c r="P179" s="217"/>
      <c r="Q179" s="217"/>
      <c r="R179" s="217"/>
      <c r="S179" s="217"/>
      <c r="T179" s="217"/>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row>
    <row r="180" spans="2:41" s="1" customFormat="1" ht="7.9" customHeight="1" x14ac:dyDescent="0.15"/>
    <row r="181" spans="2:41" s="1" customFormat="1" ht="11.1" customHeight="1" x14ac:dyDescent="0.15">
      <c r="B181" s="215" t="s">
        <v>1107</v>
      </c>
      <c r="C181" s="215"/>
      <c r="D181" s="215"/>
      <c r="E181" s="215"/>
      <c r="F181" s="215"/>
      <c r="G181" s="215"/>
      <c r="H181" s="215"/>
      <c r="I181" s="215" t="s">
        <v>1060</v>
      </c>
      <c r="J181" s="215"/>
      <c r="K181" s="215"/>
      <c r="L181" s="215"/>
      <c r="M181" s="215"/>
      <c r="N181" s="215"/>
      <c r="O181" s="215"/>
      <c r="P181" s="215"/>
      <c r="Q181" s="215"/>
      <c r="R181" s="215"/>
      <c r="S181" s="215" t="s">
        <v>1061</v>
      </c>
      <c r="T181" s="215"/>
      <c r="U181" s="215"/>
      <c r="V181" s="215"/>
      <c r="W181" s="215"/>
      <c r="X181" s="215"/>
      <c r="Y181" s="215"/>
      <c r="Z181" s="215"/>
      <c r="AA181" s="215"/>
      <c r="AB181" s="215" t="s">
        <v>1108</v>
      </c>
      <c r="AC181" s="215"/>
      <c r="AD181" s="215"/>
      <c r="AE181" s="215"/>
      <c r="AF181" s="215"/>
      <c r="AG181" s="215" t="s">
        <v>1061</v>
      </c>
      <c r="AH181" s="215"/>
      <c r="AI181" s="215"/>
      <c r="AJ181" s="215"/>
      <c r="AK181" s="215"/>
      <c r="AL181" s="215"/>
      <c r="AM181" s="215"/>
    </row>
    <row r="182" spans="2:41" s="1" customFormat="1" ht="10.7" customHeight="1" x14ac:dyDescent="0.15">
      <c r="B182" s="230" t="s">
        <v>1109</v>
      </c>
      <c r="C182" s="230"/>
      <c r="D182" s="230"/>
      <c r="E182" s="230"/>
      <c r="F182" s="230"/>
      <c r="G182" s="230"/>
      <c r="H182" s="230"/>
      <c r="I182" s="253">
        <v>2266653544.9299998</v>
      </c>
      <c r="J182" s="253"/>
      <c r="K182" s="253"/>
      <c r="L182" s="253"/>
      <c r="M182" s="253"/>
      <c r="N182" s="253"/>
      <c r="O182" s="253"/>
      <c r="P182" s="253"/>
      <c r="Q182" s="253"/>
      <c r="R182" s="253"/>
      <c r="S182" s="231">
        <v>0.14843438565251199</v>
      </c>
      <c r="T182" s="231"/>
      <c r="U182" s="231"/>
      <c r="V182" s="231"/>
      <c r="W182" s="231"/>
      <c r="X182" s="231"/>
      <c r="Y182" s="231"/>
      <c r="Z182" s="231"/>
      <c r="AA182" s="231"/>
      <c r="AB182" s="235">
        <v>47780</v>
      </c>
      <c r="AC182" s="235"/>
      <c r="AD182" s="235"/>
      <c r="AE182" s="235"/>
      <c r="AF182" s="235"/>
      <c r="AG182" s="231">
        <v>0.44161821929329997</v>
      </c>
      <c r="AH182" s="231"/>
      <c r="AI182" s="231"/>
      <c r="AJ182" s="231"/>
      <c r="AK182" s="231"/>
      <c r="AL182" s="231"/>
      <c r="AM182" s="231"/>
    </row>
    <row r="183" spans="2:41" s="1" customFormat="1" ht="10.7" customHeight="1" x14ac:dyDescent="0.15">
      <c r="B183" s="230" t="s">
        <v>1110</v>
      </c>
      <c r="C183" s="230"/>
      <c r="D183" s="230"/>
      <c r="E183" s="230"/>
      <c r="F183" s="230"/>
      <c r="G183" s="230"/>
      <c r="H183" s="230"/>
      <c r="I183" s="253">
        <v>5169030998.2400103</v>
      </c>
      <c r="J183" s="253"/>
      <c r="K183" s="253"/>
      <c r="L183" s="253"/>
      <c r="M183" s="253"/>
      <c r="N183" s="253"/>
      <c r="O183" s="253"/>
      <c r="P183" s="253"/>
      <c r="Q183" s="253"/>
      <c r="R183" s="253"/>
      <c r="S183" s="231">
        <v>0.33849987456563202</v>
      </c>
      <c r="T183" s="231"/>
      <c r="U183" s="231"/>
      <c r="V183" s="231"/>
      <c r="W183" s="231"/>
      <c r="X183" s="231"/>
      <c r="Y183" s="231"/>
      <c r="Z183" s="231"/>
      <c r="AA183" s="231"/>
      <c r="AB183" s="235">
        <v>35403</v>
      </c>
      <c r="AC183" s="235"/>
      <c r="AD183" s="235"/>
      <c r="AE183" s="235"/>
      <c r="AF183" s="235"/>
      <c r="AG183" s="231">
        <v>0.327220799866905</v>
      </c>
      <c r="AH183" s="231"/>
      <c r="AI183" s="231"/>
      <c r="AJ183" s="231"/>
      <c r="AK183" s="231"/>
      <c r="AL183" s="231"/>
      <c r="AM183" s="231"/>
    </row>
    <row r="184" spans="2:41" s="1" customFormat="1" ht="10.7" customHeight="1" x14ac:dyDescent="0.15">
      <c r="B184" s="230" t="s">
        <v>1111</v>
      </c>
      <c r="C184" s="230"/>
      <c r="D184" s="230"/>
      <c r="E184" s="230"/>
      <c r="F184" s="230"/>
      <c r="G184" s="230"/>
      <c r="H184" s="230"/>
      <c r="I184" s="253">
        <v>4022841657.3099899</v>
      </c>
      <c r="J184" s="253"/>
      <c r="K184" s="253"/>
      <c r="L184" s="253"/>
      <c r="M184" s="253"/>
      <c r="N184" s="253"/>
      <c r="O184" s="253"/>
      <c r="P184" s="253"/>
      <c r="Q184" s="253"/>
      <c r="R184" s="253"/>
      <c r="S184" s="231">
        <v>0.26344036181258801</v>
      </c>
      <c r="T184" s="231"/>
      <c r="U184" s="231"/>
      <c r="V184" s="231"/>
      <c r="W184" s="231"/>
      <c r="X184" s="231"/>
      <c r="Y184" s="231"/>
      <c r="Z184" s="231"/>
      <c r="AA184" s="231"/>
      <c r="AB184" s="235">
        <v>16601</v>
      </c>
      <c r="AC184" s="235"/>
      <c r="AD184" s="235"/>
      <c r="AE184" s="235"/>
      <c r="AF184" s="235"/>
      <c r="AG184" s="231">
        <v>0.153438762211973</v>
      </c>
      <c r="AH184" s="231"/>
      <c r="AI184" s="231"/>
      <c r="AJ184" s="231"/>
      <c r="AK184" s="231"/>
      <c r="AL184" s="231"/>
      <c r="AM184" s="231"/>
    </row>
    <row r="185" spans="2:41" s="1" customFormat="1" ht="10.7" customHeight="1" x14ac:dyDescent="0.15">
      <c r="B185" s="230" t="s">
        <v>1112</v>
      </c>
      <c r="C185" s="230"/>
      <c r="D185" s="230"/>
      <c r="E185" s="230"/>
      <c r="F185" s="230"/>
      <c r="G185" s="230"/>
      <c r="H185" s="230"/>
      <c r="I185" s="253">
        <v>1728103870.3599999</v>
      </c>
      <c r="J185" s="253"/>
      <c r="K185" s="253"/>
      <c r="L185" s="253"/>
      <c r="M185" s="253"/>
      <c r="N185" s="253"/>
      <c r="O185" s="253"/>
      <c r="P185" s="253"/>
      <c r="Q185" s="253"/>
      <c r="R185" s="253"/>
      <c r="S185" s="231">
        <v>0.11316684762626</v>
      </c>
      <c r="T185" s="231"/>
      <c r="U185" s="231"/>
      <c r="V185" s="231"/>
      <c r="W185" s="231"/>
      <c r="X185" s="231"/>
      <c r="Y185" s="231"/>
      <c r="Z185" s="231"/>
      <c r="AA185" s="231"/>
      <c r="AB185" s="235">
        <v>5096</v>
      </c>
      <c r="AC185" s="235"/>
      <c r="AD185" s="235"/>
      <c r="AE185" s="235"/>
      <c r="AF185" s="235"/>
      <c r="AG185" s="231">
        <v>4.7101013928812399E-2</v>
      </c>
      <c r="AH185" s="231"/>
      <c r="AI185" s="231"/>
      <c r="AJ185" s="231"/>
      <c r="AK185" s="231"/>
      <c r="AL185" s="231"/>
      <c r="AM185" s="231"/>
    </row>
    <row r="186" spans="2:41" s="1" customFormat="1" ht="10.7" customHeight="1" x14ac:dyDescent="0.15">
      <c r="B186" s="230" t="s">
        <v>1113</v>
      </c>
      <c r="C186" s="230"/>
      <c r="D186" s="230"/>
      <c r="E186" s="230"/>
      <c r="F186" s="230"/>
      <c r="G186" s="230"/>
      <c r="H186" s="230"/>
      <c r="I186" s="253">
        <v>2083777355.0799999</v>
      </c>
      <c r="J186" s="253"/>
      <c r="K186" s="253"/>
      <c r="L186" s="253"/>
      <c r="M186" s="253"/>
      <c r="N186" s="253"/>
      <c r="O186" s="253"/>
      <c r="P186" s="253"/>
      <c r="Q186" s="253"/>
      <c r="R186" s="253"/>
      <c r="S186" s="231">
        <v>0.13645853034300801</v>
      </c>
      <c r="T186" s="231"/>
      <c r="U186" s="231"/>
      <c r="V186" s="231"/>
      <c r="W186" s="231"/>
      <c r="X186" s="231"/>
      <c r="Y186" s="231"/>
      <c r="Z186" s="231"/>
      <c r="AA186" s="231"/>
      <c r="AB186" s="235">
        <v>3313</v>
      </c>
      <c r="AC186" s="235"/>
      <c r="AD186" s="235"/>
      <c r="AE186" s="235"/>
      <c r="AF186" s="235"/>
      <c r="AG186" s="231">
        <v>3.0621204699010099E-2</v>
      </c>
      <c r="AH186" s="231"/>
      <c r="AI186" s="231"/>
      <c r="AJ186" s="231"/>
      <c r="AK186" s="231"/>
      <c r="AL186" s="231"/>
      <c r="AM186" s="231"/>
    </row>
    <row r="187" spans="2:41" s="1" customFormat="1" ht="12.2" customHeight="1" x14ac:dyDescent="0.15">
      <c r="B187" s="255"/>
      <c r="C187" s="255"/>
      <c r="D187" s="255"/>
      <c r="E187" s="255"/>
      <c r="F187" s="255"/>
      <c r="G187" s="255"/>
      <c r="H187" s="255"/>
      <c r="I187" s="254">
        <v>15270407425.92</v>
      </c>
      <c r="J187" s="254"/>
      <c r="K187" s="254"/>
      <c r="L187" s="254"/>
      <c r="M187" s="254"/>
      <c r="N187" s="254"/>
      <c r="O187" s="254"/>
      <c r="P187" s="254"/>
      <c r="Q187" s="254"/>
      <c r="R187" s="254"/>
      <c r="S187" s="252">
        <v>1</v>
      </c>
      <c r="T187" s="252"/>
      <c r="U187" s="252"/>
      <c r="V187" s="252"/>
      <c r="W187" s="252"/>
      <c r="X187" s="252"/>
      <c r="Y187" s="252"/>
      <c r="Z187" s="252"/>
      <c r="AA187" s="252"/>
      <c r="AB187" s="251">
        <v>108193</v>
      </c>
      <c r="AC187" s="251"/>
      <c r="AD187" s="251"/>
      <c r="AE187" s="251"/>
      <c r="AF187" s="251"/>
      <c r="AG187" s="252">
        <v>1</v>
      </c>
      <c r="AH187" s="252"/>
      <c r="AI187" s="252"/>
      <c r="AJ187" s="252"/>
      <c r="AK187" s="252"/>
      <c r="AL187" s="252"/>
      <c r="AM187" s="252"/>
    </row>
    <row r="188" spans="2:41" s="1" customFormat="1" ht="9" customHeight="1" x14ac:dyDescent="0.15"/>
    <row r="189" spans="2:41" s="1" customFormat="1" ht="19.149999999999999" customHeight="1" x14ac:dyDescent="0.15">
      <c r="B189" s="217" t="s">
        <v>1190</v>
      </c>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row>
    <row r="190" spans="2:41" s="1" customFormat="1" ht="7.9" customHeight="1" x14ac:dyDescent="0.15"/>
    <row r="191" spans="2:41" s="1" customFormat="1" ht="11.1" customHeight="1" x14ac:dyDescent="0.15">
      <c r="B191" s="255"/>
      <c r="C191" s="255"/>
      <c r="D191" s="255"/>
      <c r="E191" s="255"/>
      <c r="F191" s="255"/>
      <c r="G191" s="255"/>
      <c r="H191" s="215" t="s">
        <v>1060</v>
      </c>
      <c r="I191" s="215"/>
      <c r="J191" s="215"/>
      <c r="K191" s="215"/>
      <c r="L191" s="215"/>
      <c r="M191" s="215"/>
      <c r="N191" s="215"/>
      <c r="O191" s="215"/>
      <c r="P191" s="215"/>
      <c r="Q191" s="215"/>
      <c r="R191" s="215" t="s">
        <v>1061</v>
      </c>
      <c r="S191" s="215"/>
      <c r="T191" s="215"/>
      <c r="U191" s="215"/>
      <c r="V191" s="215"/>
      <c r="W191" s="215"/>
      <c r="X191" s="215"/>
      <c r="Y191" s="215"/>
      <c r="Z191" s="215"/>
      <c r="AA191" s="215" t="s">
        <v>1062</v>
      </c>
      <c r="AB191" s="215"/>
      <c r="AC191" s="215"/>
      <c r="AD191" s="215"/>
      <c r="AE191" s="215"/>
      <c r="AF191" s="215"/>
      <c r="AG191" s="215"/>
      <c r="AH191" s="215"/>
      <c r="AI191" s="215"/>
      <c r="AJ191" s="215" t="s">
        <v>1061</v>
      </c>
      <c r="AK191" s="215"/>
      <c r="AL191" s="215"/>
      <c r="AM191" s="215"/>
    </row>
    <row r="192" spans="2:41" s="1" customFormat="1" ht="11.1" customHeight="1" x14ac:dyDescent="0.15">
      <c r="B192" s="230" t="s">
        <v>1114</v>
      </c>
      <c r="C192" s="230"/>
      <c r="D192" s="230"/>
      <c r="E192" s="230"/>
      <c r="F192" s="230"/>
      <c r="G192" s="230"/>
      <c r="H192" s="253">
        <v>73999211.539999902</v>
      </c>
      <c r="I192" s="253"/>
      <c r="J192" s="253"/>
      <c r="K192" s="253"/>
      <c r="L192" s="253"/>
      <c r="M192" s="253"/>
      <c r="N192" s="253"/>
      <c r="O192" s="253"/>
      <c r="P192" s="253"/>
      <c r="Q192" s="253"/>
      <c r="R192" s="231">
        <v>4.8459225399836896E-3</v>
      </c>
      <c r="S192" s="231"/>
      <c r="T192" s="231"/>
      <c r="U192" s="231"/>
      <c r="V192" s="231"/>
      <c r="W192" s="231"/>
      <c r="X192" s="231"/>
      <c r="Y192" s="231"/>
      <c r="Z192" s="231"/>
      <c r="AA192" s="235">
        <v>1861</v>
      </c>
      <c r="AB192" s="235"/>
      <c r="AC192" s="235"/>
      <c r="AD192" s="235"/>
      <c r="AE192" s="235"/>
      <c r="AF192" s="235"/>
      <c r="AG192" s="235"/>
      <c r="AH192" s="235"/>
      <c r="AI192" s="235"/>
      <c r="AJ192" s="231">
        <v>8.1908408705794293E-3</v>
      </c>
      <c r="AK192" s="231"/>
      <c r="AL192" s="231"/>
      <c r="AM192" s="231"/>
    </row>
    <row r="193" spans="2:39" s="1" customFormat="1" ht="11.1" customHeight="1" x14ac:dyDescent="0.15">
      <c r="B193" s="230" t="s">
        <v>1115</v>
      </c>
      <c r="C193" s="230"/>
      <c r="D193" s="230"/>
      <c r="E193" s="230"/>
      <c r="F193" s="230"/>
      <c r="G193" s="230"/>
      <c r="H193" s="253">
        <v>648985591.55000305</v>
      </c>
      <c r="I193" s="253"/>
      <c r="J193" s="253"/>
      <c r="K193" s="253"/>
      <c r="L193" s="253"/>
      <c r="M193" s="253"/>
      <c r="N193" s="253"/>
      <c r="O193" s="253"/>
      <c r="P193" s="253"/>
      <c r="Q193" s="253"/>
      <c r="R193" s="231">
        <v>4.2499559667832802E-2</v>
      </c>
      <c r="S193" s="231"/>
      <c r="T193" s="231"/>
      <c r="U193" s="231"/>
      <c r="V193" s="231"/>
      <c r="W193" s="231"/>
      <c r="X193" s="231"/>
      <c r="Y193" s="231"/>
      <c r="Z193" s="231"/>
      <c r="AA193" s="235">
        <v>10494</v>
      </c>
      <c r="AB193" s="235"/>
      <c r="AC193" s="235"/>
      <c r="AD193" s="235"/>
      <c r="AE193" s="235"/>
      <c r="AF193" s="235"/>
      <c r="AG193" s="235"/>
      <c r="AH193" s="235"/>
      <c r="AI193" s="235"/>
      <c r="AJ193" s="231">
        <v>4.61873638344227E-2</v>
      </c>
      <c r="AK193" s="231"/>
      <c r="AL193" s="231"/>
      <c r="AM193" s="231"/>
    </row>
    <row r="194" spans="2:39" s="1" customFormat="1" ht="11.1" customHeight="1" x14ac:dyDescent="0.15">
      <c r="B194" s="230" t="s">
        <v>1116</v>
      </c>
      <c r="C194" s="230"/>
      <c r="D194" s="230"/>
      <c r="E194" s="230"/>
      <c r="F194" s="230"/>
      <c r="G194" s="230"/>
      <c r="H194" s="253">
        <v>4500554754.0799999</v>
      </c>
      <c r="I194" s="253"/>
      <c r="J194" s="253"/>
      <c r="K194" s="253"/>
      <c r="L194" s="253"/>
      <c r="M194" s="253"/>
      <c r="N194" s="253"/>
      <c r="O194" s="253"/>
      <c r="P194" s="253"/>
      <c r="Q194" s="253"/>
      <c r="R194" s="231">
        <v>0.29472394734149499</v>
      </c>
      <c r="S194" s="231"/>
      <c r="T194" s="231"/>
      <c r="U194" s="231"/>
      <c r="V194" s="231"/>
      <c r="W194" s="231"/>
      <c r="X194" s="231"/>
      <c r="Y194" s="231"/>
      <c r="Z194" s="231"/>
      <c r="AA194" s="235">
        <v>56576</v>
      </c>
      <c r="AB194" s="235"/>
      <c r="AC194" s="235"/>
      <c r="AD194" s="235"/>
      <c r="AE194" s="235"/>
      <c r="AF194" s="235"/>
      <c r="AG194" s="235"/>
      <c r="AH194" s="235"/>
      <c r="AI194" s="235"/>
      <c r="AJ194" s="231">
        <v>0.24900860456415999</v>
      </c>
      <c r="AK194" s="231"/>
      <c r="AL194" s="231"/>
      <c r="AM194" s="231"/>
    </row>
    <row r="195" spans="2:39" s="1" customFormat="1" ht="11.1" customHeight="1" x14ac:dyDescent="0.15">
      <c r="B195" s="230" t="s">
        <v>1117</v>
      </c>
      <c r="C195" s="230"/>
      <c r="D195" s="230"/>
      <c r="E195" s="230"/>
      <c r="F195" s="230"/>
      <c r="G195" s="230"/>
      <c r="H195" s="253">
        <v>7850936389.1099701</v>
      </c>
      <c r="I195" s="253"/>
      <c r="J195" s="253"/>
      <c r="K195" s="253"/>
      <c r="L195" s="253"/>
      <c r="M195" s="253"/>
      <c r="N195" s="253"/>
      <c r="O195" s="253"/>
      <c r="P195" s="253"/>
      <c r="Q195" s="253"/>
      <c r="R195" s="231">
        <v>0.51412749968830496</v>
      </c>
      <c r="S195" s="231"/>
      <c r="T195" s="231"/>
      <c r="U195" s="231"/>
      <c r="V195" s="231"/>
      <c r="W195" s="231"/>
      <c r="X195" s="231"/>
      <c r="Y195" s="231"/>
      <c r="Z195" s="231"/>
      <c r="AA195" s="235">
        <v>108858</v>
      </c>
      <c r="AB195" s="235"/>
      <c r="AC195" s="235"/>
      <c r="AD195" s="235"/>
      <c r="AE195" s="235"/>
      <c r="AF195" s="235"/>
      <c r="AG195" s="235"/>
      <c r="AH195" s="235"/>
      <c r="AI195" s="235"/>
      <c r="AJ195" s="231">
        <v>0.47911797715719301</v>
      </c>
      <c r="AK195" s="231"/>
      <c r="AL195" s="231"/>
      <c r="AM195" s="231"/>
    </row>
    <row r="196" spans="2:39" s="1" customFormat="1" ht="11.1" customHeight="1" x14ac:dyDescent="0.15">
      <c r="B196" s="230" t="s">
        <v>1118</v>
      </c>
      <c r="C196" s="230"/>
      <c r="D196" s="230"/>
      <c r="E196" s="230"/>
      <c r="F196" s="230"/>
      <c r="G196" s="230"/>
      <c r="H196" s="253">
        <v>1364020167</v>
      </c>
      <c r="I196" s="253"/>
      <c r="J196" s="253"/>
      <c r="K196" s="253"/>
      <c r="L196" s="253"/>
      <c r="M196" s="253"/>
      <c r="N196" s="253"/>
      <c r="O196" s="253"/>
      <c r="P196" s="253"/>
      <c r="Q196" s="253"/>
      <c r="R196" s="231">
        <v>8.9324412175455004E-2</v>
      </c>
      <c r="S196" s="231"/>
      <c r="T196" s="231"/>
      <c r="U196" s="231"/>
      <c r="V196" s="231"/>
      <c r="W196" s="231"/>
      <c r="X196" s="231"/>
      <c r="Y196" s="231"/>
      <c r="Z196" s="231"/>
      <c r="AA196" s="235">
        <v>25711</v>
      </c>
      <c r="AB196" s="235"/>
      <c r="AC196" s="235"/>
      <c r="AD196" s="235"/>
      <c r="AE196" s="235"/>
      <c r="AF196" s="235"/>
      <c r="AG196" s="235"/>
      <c r="AH196" s="235"/>
      <c r="AI196" s="235"/>
      <c r="AJ196" s="231">
        <v>0.113162122312449</v>
      </c>
      <c r="AK196" s="231"/>
      <c r="AL196" s="231"/>
      <c r="AM196" s="231"/>
    </row>
    <row r="197" spans="2:39" s="1" customFormat="1" ht="11.1" customHeight="1" x14ac:dyDescent="0.15">
      <c r="B197" s="230" t="s">
        <v>1119</v>
      </c>
      <c r="C197" s="230"/>
      <c r="D197" s="230"/>
      <c r="E197" s="230"/>
      <c r="F197" s="230"/>
      <c r="G197" s="230"/>
      <c r="H197" s="253">
        <v>600825015.99999404</v>
      </c>
      <c r="I197" s="253"/>
      <c r="J197" s="253"/>
      <c r="K197" s="253"/>
      <c r="L197" s="253"/>
      <c r="M197" s="253"/>
      <c r="N197" s="253"/>
      <c r="O197" s="253"/>
      <c r="P197" s="253"/>
      <c r="Q197" s="253"/>
      <c r="R197" s="231">
        <v>3.9345709596467902E-2</v>
      </c>
      <c r="S197" s="231"/>
      <c r="T197" s="231"/>
      <c r="U197" s="231"/>
      <c r="V197" s="231"/>
      <c r="W197" s="231"/>
      <c r="X197" s="231"/>
      <c r="Y197" s="231"/>
      <c r="Z197" s="231"/>
      <c r="AA197" s="235">
        <v>14640</v>
      </c>
      <c r="AB197" s="235"/>
      <c r="AC197" s="235"/>
      <c r="AD197" s="235"/>
      <c r="AE197" s="235"/>
      <c r="AF197" s="235"/>
      <c r="AG197" s="235"/>
      <c r="AH197" s="235"/>
      <c r="AI197" s="235"/>
      <c r="AJ197" s="231">
        <v>6.4435201690103694E-2</v>
      </c>
      <c r="AK197" s="231"/>
      <c r="AL197" s="231"/>
      <c r="AM197" s="231"/>
    </row>
    <row r="198" spans="2:39" s="1" customFormat="1" ht="11.1" customHeight="1" x14ac:dyDescent="0.15">
      <c r="B198" s="230" t="s">
        <v>1120</v>
      </c>
      <c r="C198" s="230"/>
      <c r="D198" s="230"/>
      <c r="E198" s="230"/>
      <c r="F198" s="230"/>
      <c r="G198" s="230"/>
      <c r="H198" s="253">
        <v>139347691.69</v>
      </c>
      <c r="I198" s="253"/>
      <c r="J198" s="253"/>
      <c r="K198" s="253"/>
      <c r="L198" s="253"/>
      <c r="M198" s="253"/>
      <c r="N198" s="253"/>
      <c r="O198" s="253"/>
      <c r="P198" s="253"/>
      <c r="Q198" s="253"/>
      <c r="R198" s="231">
        <v>9.1253420948985992E-3</v>
      </c>
      <c r="S198" s="231"/>
      <c r="T198" s="231"/>
      <c r="U198" s="231"/>
      <c r="V198" s="231"/>
      <c r="W198" s="231"/>
      <c r="X198" s="231"/>
      <c r="Y198" s="231"/>
      <c r="Z198" s="231"/>
      <c r="AA198" s="235">
        <v>4760</v>
      </c>
      <c r="AB198" s="235"/>
      <c r="AC198" s="235"/>
      <c r="AD198" s="235"/>
      <c r="AE198" s="235"/>
      <c r="AF198" s="235"/>
      <c r="AG198" s="235"/>
      <c r="AH198" s="235"/>
      <c r="AI198" s="235"/>
      <c r="AJ198" s="231">
        <v>2.09502431724654E-2</v>
      </c>
      <c r="AK198" s="231"/>
      <c r="AL198" s="231"/>
      <c r="AM198" s="231"/>
    </row>
    <row r="199" spans="2:39" s="1" customFormat="1" ht="11.1" customHeight="1" x14ac:dyDescent="0.15">
      <c r="B199" s="230" t="s">
        <v>1121</v>
      </c>
      <c r="C199" s="230"/>
      <c r="D199" s="230"/>
      <c r="E199" s="230"/>
      <c r="F199" s="230"/>
      <c r="G199" s="230"/>
      <c r="H199" s="253">
        <v>53823113.759999901</v>
      </c>
      <c r="I199" s="253"/>
      <c r="J199" s="253"/>
      <c r="K199" s="253"/>
      <c r="L199" s="253"/>
      <c r="M199" s="253"/>
      <c r="N199" s="253"/>
      <c r="O199" s="253"/>
      <c r="P199" s="253"/>
      <c r="Q199" s="253"/>
      <c r="R199" s="231">
        <v>3.52466782704439E-3</v>
      </c>
      <c r="S199" s="231"/>
      <c r="T199" s="231"/>
      <c r="U199" s="231"/>
      <c r="V199" s="231"/>
      <c r="W199" s="231"/>
      <c r="X199" s="231"/>
      <c r="Y199" s="231"/>
      <c r="Z199" s="231"/>
      <c r="AA199" s="235">
        <v>2202</v>
      </c>
      <c r="AB199" s="235"/>
      <c r="AC199" s="235"/>
      <c r="AD199" s="235"/>
      <c r="AE199" s="235"/>
      <c r="AF199" s="235"/>
      <c r="AG199" s="235"/>
      <c r="AH199" s="235"/>
      <c r="AI199" s="235"/>
      <c r="AJ199" s="231">
        <v>9.6916881230606697E-3</v>
      </c>
      <c r="AK199" s="231"/>
      <c r="AL199" s="231"/>
      <c r="AM199" s="231"/>
    </row>
    <row r="200" spans="2:39" s="1" customFormat="1" ht="11.1" customHeight="1" x14ac:dyDescent="0.15">
      <c r="B200" s="230" t="s">
        <v>1122</v>
      </c>
      <c r="C200" s="230"/>
      <c r="D200" s="230"/>
      <c r="E200" s="230"/>
      <c r="F200" s="230"/>
      <c r="G200" s="230"/>
      <c r="H200" s="253">
        <v>22359888.670000002</v>
      </c>
      <c r="I200" s="253"/>
      <c r="J200" s="253"/>
      <c r="K200" s="253"/>
      <c r="L200" s="253"/>
      <c r="M200" s="253"/>
      <c r="N200" s="253"/>
      <c r="O200" s="253"/>
      <c r="P200" s="253"/>
      <c r="Q200" s="253"/>
      <c r="R200" s="231">
        <v>1.46426274337948E-3</v>
      </c>
      <c r="S200" s="231"/>
      <c r="T200" s="231"/>
      <c r="U200" s="231"/>
      <c r="V200" s="231"/>
      <c r="W200" s="231"/>
      <c r="X200" s="231"/>
      <c r="Y200" s="231"/>
      <c r="Z200" s="231"/>
      <c r="AA200" s="235">
        <v>1100</v>
      </c>
      <c r="AB200" s="235"/>
      <c r="AC200" s="235"/>
      <c r="AD200" s="235"/>
      <c r="AE200" s="235"/>
      <c r="AF200" s="235"/>
      <c r="AG200" s="235"/>
      <c r="AH200" s="235"/>
      <c r="AI200" s="235"/>
      <c r="AJ200" s="231">
        <v>4.8414427499394799E-3</v>
      </c>
      <c r="AK200" s="231"/>
      <c r="AL200" s="231"/>
      <c r="AM200" s="231"/>
    </row>
    <row r="201" spans="2:39" s="1" customFormat="1" ht="11.1" customHeight="1" x14ac:dyDescent="0.15">
      <c r="B201" s="230" t="s">
        <v>1123</v>
      </c>
      <c r="C201" s="230"/>
      <c r="D201" s="230"/>
      <c r="E201" s="230"/>
      <c r="F201" s="230"/>
      <c r="G201" s="230"/>
      <c r="H201" s="253">
        <v>9489245.1600000095</v>
      </c>
      <c r="I201" s="253"/>
      <c r="J201" s="253"/>
      <c r="K201" s="253"/>
      <c r="L201" s="253"/>
      <c r="M201" s="253"/>
      <c r="N201" s="253"/>
      <c r="O201" s="253"/>
      <c r="P201" s="253"/>
      <c r="Q201" s="253"/>
      <c r="R201" s="231">
        <v>6.2141401308605398E-4</v>
      </c>
      <c r="S201" s="231"/>
      <c r="T201" s="231"/>
      <c r="U201" s="231"/>
      <c r="V201" s="231"/>
      <c r="W201" s="231"/>
      <c r="X201" s="231"/>
      <c r="Y201" s="231"/>
      <c r="Z201" s="231"/>
      <c r="AA201" s="235">
        <v>604</v>
      </c>
      <c r="AB201" s="235"/>
      <c r="AC201" s="235"/>
      <c r="AD201" s="235"/>
      <c r="AE201" s="235"/>
      <c r="AF201" s="235"/>
      <c r="AG201" s="235"/>
      <c r="AH201" s="235"/>
      <c r="AI201" s="235"/>
      <c r="AJ201" s="231">
        <v>2.6583922008758601E-3</v>
      </c>
      <c r="AK201" s="231"/>
      <c r="AL201" s="231"/>
      <c r="AM201" s="231"/>
    </row>
    <row r="202" spans="2:39" s="1" customFormat="1" ht="11.1" customHeight="1" x14ac:dyDescent="0.15">
      <c r="B202" s="230" t="s">
        <v>1124</v>
      </c>
      <c r="C202" s="230"/>
      <c r="D202" s="230"/>
      <c r="E202" s="230"/>
      <c r="F202" s="230"/>
      <c r="G202" s="230"/>
      <c r="H202" s="253">
        <v>4766752.33</v>
      </c>
      <c r="I202" s="253"/>
      <c r="J202" s="253"/>
      <c r="K202" s="253"/>
      <c r="L202" s="253"/>
      <c r="M202" s="253"/>
      <c r="N202" s="253"/>
      <c r="O202" s="253"/>
      <c r="P202" s="253"/>
      <c r="Q202" s="253"/>
      <c r="R202" s="231">
        <v>3.12156198393824E-4</v>
      </c>
      <c r="S202" s="231"/>
      <c r="T202" s="231"/>
      <c r="U202" s="231"/>
      <c r="V202" s="231"/>
      <c r="W202" s="231"/>
      <c r="X202" s="231"/>
      <c r="Y202" s="231"/>
      <c r="Z202" s="231"/>
      <c r="AA202" s="235">
        <v>261</v>
      </c>
      <c r="AB202" s="235"/>
      <c r="AC202" s="235"/>
      <c r="AD202" s="235"/>
      <c r="AE202" s="235"/>
      <c r="AF202" s="235"/>
      <c r="AG202" s="235"/>
      <c r="AH202" s="235"/>
      <c r="AI202" s="235"/>
      <c r="AJ202" s="231">
        <v>1.1487423252129099E-3</v>
      </c>
      <c r="AK202" s="231"/>
      <c r="AL202" s="231"/>
      <c r="AM202" s="231"/>
    </row>
    <row r="203" spans="2:39" s="1" customFormat="1" ht="11.1" customHeight="1" x14ac:dyDescent="0.15">
      <c r="B203" s="230" t="s">
        <v>1125</v>
      </c>
      <c r="C203" s="230"/>
      <c r="D203" s="230"/>
      <c r="E203" s="230"/>
      <c r="F203" s="230"/>
      <c r="G203" s="230"/>
      <c r="H203" s="253">
        <v>996924.63</v>
      </c>
      <c r="I203" s="253"/>
      <c r="J203" s="253"/>
      <c r="K203" s="253"/>
      <c r="L203" s="253"/>
      <c r="M203" s="253"/>
      <c r="N203" s="253"/>
      <c r="O203" s="253"/>
      <c r="P203" s="253"/>
      <c r="Q203" s="253"/>
      <c r="R203" s="231">
        <v>6.5284743372846806E-5</v>
      </c>
      <c r="S203" s="231"/>
      <c r="T203" s="231"/>
      <c r="U203" s="231"/>
      <c r="V203" s="231"/>
      <c r="W203" s="231"/>
      <c r="X203" s="231"/>
      <c r="Y203" s="231"/>
      <c r="Z203" s="231"/>
      <c r="AA203" s="235">
        <v>92</v>
      </c>
      <c r="AB203" s="235"/>
      <c r="AC203" s="235"/>
      <c r="AD203" s="235"/>
      <c r="AE203" s="235"/>
      <c r="AF203" s="235"/>
      <c r="AG203" s="235"/>
      <c r="AH203" s="235"/>
      <c r="AI203" s="235"/>
      <c r="AJ203" s="231">
        <v>4.04920666358575E-4</v>
      </c>
      <c r="AK203" s="231"/>
      <c r="AL203" s="231"/>
      <c r="AM203" s="231"/>
    </row>
    <row r="204" spans="2:39" s="1" customFormat="1" ht="11.1" customHeight="1" x14ac:dyDescent="0.15">
      <c r="B204" s="230" t="s">
        <v>1126</v>
      </c>
      <c r="C204" s="230"/>
      <c r="D204" s="230"/>
      <c r="E204" s="230"/>
      <c r="F204" s="230"/>
      <c r="G204" s="230"/>
      <c r="H204" s="253">
        <v>171016.79</v>
      </c>
      <c r="I204" s="253"/>
      <c r="J204" s="253"/>
      <c r="K204" s="253"/>
      <c r="L204" s="253"/>
      <c r="M204" s="253"/>
      <c r="N204" s="253"/>
      <c r="O204" s="253"/>
      <c r="P204" s="253"/>
      <c r="Q204" s="253"/>
      <c r="R204" s="231">
        <v>1.1199229020551E-5</v>
      </c>
      <c r="S204" s="231"/>
      <c r="T204" s="231"/>
      <c r="U204" s="231"/>
      <c r="V204" s="231"/>
      <c r="W204" s="231"/>
      <c r="X204" s="231"/>
      <c r="Y204" s="231"/>
      <c r="Z204" s="231"/>
      <c r="AA204" s="235">
        <v>30</v>
      </c>
      <c r="AB204" s="235"/>
      <c r="AC204" s="235"/>
      <c r="AD204" s="235"/>
      <c r="AE204" s="235"/>
      <c r="AF204" s="235"/>
      <c r="AG204" s="235"/>
      <c r="AH204" s="235"/>
      <c r="AI204" s="235"/>
      <c r="AJ204" s="231">
        <v>1.3203934772562201E-4</v>
      </c>
      <c r="AK204" s="231"/>
      <c r="AL204" s="231"/>
      <c r="AM204" s="231"/>
    </row>
    <row r="205" spans="2:39" s="1" customFormat="1" ht="11.1" customHeight="1" x14ac:dyDescent="0.15">
      <c r="B205" s="230" t="s">
        <v>1127</v>
      </c>
      <c r="C205" s="230"/>
      <c r="D205" s="230"/>
      <c r="E205" s="230"/>
      <c r="F205" s="230"/>
      <c r="G205" s="230"/>
      <c r="H205" s="253">
        <v>43216.21</v>
      </c>
      <c r="I205" s="253"/>
      <c r="J205" s="253"/>
      <c r="K205" s="253"/>
      <c r="L205" s="253"/>
      <c r="M205" s="253"/>
      <c r="N205" s="253"/>
      <c r="O205" s="253"/>
      <c r="P205" s="253"/>
      <c r="Q205" s="253"/>
      <c r="R205" s="231">
        <v>2.8300626692281202E-6</v>
      </c>
      <c r="S205" s="231"/>
      <c r="T205" s="231"/>
      <c r="U205" s="231"/>
      <c r="V205" s="231"/>
      <c r="W205" s="231"/>
      <c r="X205" s="231"/>
      <c r="Y205" s="231"/>
      <c r="Z205" s="231"/>
      <c r="AA205" s="235">
        <v>10</v>
      </c>
      <c r="AB205" s="235"/>
      <c r="AC205" s="235"/>
      <c r="AD205" s="235"/>
      <c r="AE205" s="235"/>
      <c r="AF205" s="235"/>
      <c r="AG205" s="235"/>
      <c r="AH205" s="235"/>
      <c r="AI205" s="235"/>
      <c r="AJ205" s="231">
        <v>4.40131159085407E-5</v>
      </c>
      <c r="AK205" s="231"/>
      <c r="AL205" s="231"/>
      <c r="AM205" s="231"/>
    </row>
    <row r="206" spans="2:39" s="1" customFormat="1" ht="11.1" customHeight="1" x14ac:dyDescent="0.15">
      <c r="B206" s="230" t="s">
        <v>1128</v>
      </c>
      <c r="C206" s="230"/>
      <c r="D206" s="230"/>
      <c r="E206" s="230"/>
      <c r="F206" s="230"/>
      <c r="G206" s="230"/>
      <c r="H206" s="253">
        <v>18096.23</v>
      </c>
      <c r="I206" s="253"/>
      <c r="J206" s="253"/>
      <c r="K206" s="253"/>
      <c r="L206" s="253"/>
      <c r="M206" s="253"/>
      <c r="N206" s="253"/>
      <c r="O206" s="253"/>
      <c r="P206" s="253"/>
      <c r="Q206" s="253"/>
      <c r="R206" s="231">
        <v>1.1850522055674501E-6</v>
      </c>
      <c r="S206" s="231"/>
      <c r="T206" s="231"/>
      <c r="U206" s="231"/>
      <c r="V206" s="231"/>
      <c r="W206" s="231"/>
      <c r="X206" s="231"/>
      <c r="Y206" s="231"/>
      <c r="Z206" s="231"/>
      <c r="AA206" s="235">
        <v>1</v>
      </c>
      <c r="AB206" s="235"/>
      <c r="AC206" s="235"/>
      <c r="AD206" s="235"/>
      <c r="AE206" s="235"/>
      <c r="AF206" s="235"/>
      <c r="AG206" s="235"/>
      <c r="AH206" s="235"/>
      <c r="AI206" s="235"/>
      <c r="AJ206" s="231">
        <v>4.4013115908540697E-6</v>
      </c>
      <c r="AK206" s="231"/>
      <c r="AL206" s="231"/>
      <c r="AM206" s="231"/>
    </row>
    <row r="207" spans="2:39" s="1" customFormat="1" ht="11.1" customHeight="1" x14ac:dyDescent="0.15">
      <c r="B207" s="230" t="s">
        <v>1129</v>
      </c>
      <c r="C207" s="230"/>
      <c r="D207" s="230"/>
      <c r="E207" s="230"/>
      <c r="F207" s="230"/>
      <c r="G207" s="230"/>
      <c r="H207" s="253">
        <v>42042.74</v>
      </c>
      <c r="I207" s="253"/>
      <c r="J207" s="253"/>
      <c r="K207" s="253"/>
      <c r="L207" s="253"/>
      <c r="M207" s="253"/>
      <c r="N207" s="253"/>
      <c r="O207" s="253"/>
      <c r="P207" s="253"/>
      <c r="Q207" s="253"/>
      <c r="R207" s="231">
        <v>2.7532166514847998E-6</v>
      </c>
      <c r="S207" s="231"/>
      <c r="T207" s="231"/>
      <c r="U207" s="231"/>
      <c r="V207" s="231"/>
      <c r="W207" s="231"/>
      <c r="X207" s="231"/>
      <c r="Y207" s="231"/>
      <c r="Z207" s="231"/>
      <c r="AA207" s="235">
        <v>2</v>
      </c>
      <c r="AB207" s="235"/>
      <c r="AC207" s="235"/>
      <c r="AD207" s="235"/>
      <c r="AE207" s="235"/>
      <c r="AF207" s="235"/>
      <c r="AG207" s="235"/>
      <c r="AH207" s="235"/>
      <c r="AI207" s="235"/>
      <c r="AJ207" s="231">
        <v>8.8026231817081495E-6</v>
      </c>
      <c r="AK207" s="231"/>
      <c r="AL207" s="231"/>
      <c r="AM207" s="231"/>
    </row>
    <row r="208" spans="2:39" s="1" customFormat="1" ht="11.1" customHeight="1" x14ac:dyDescent="0.15">
      <c r="B208" s="230" t="s">
        <v>1130</v>
      </c>
      <c r="C208" s="230"/>
      <c r="D208" s="230"/>
      <c r="E208" s="230"/>
      <c r="F208" s="230"/>
      <c r="G208" s="230"/>
      <c r="H208" s="253">
        <v>3221.61</v>
      </c>
      <c r="I208" s="253"/>
      <c r="J208" s="253"/>
      <c r="K208" s="253"/>
      <c r="L208" s="253"/>
      <c r="M208" s="253"/>
      <c r="N208" s="253"/>
      <c r="O208" s="253"/>
      <c r="P208" s="253"/>
      <c r="Q208" s="253"/>
      <c r="R208" s="231">
        <v>2.109707953523E-7</v>
      </c>
      <c r="S208" s="231"/>
      <c r="T208" s="231"/>
      <c r="U208" s="231"/>
      <c r="V208" s="231"/>
      <c r="W208" s="231"/>
      <c r="X208" s="231"/>
      <c r="Y208" s="231"/>
      <c r="Z208" s="231"/>
      <c r="AA208" s="235">
        <v>2</v>
      </c>
      <c r="AB208" s="235"/>
      <c r="AC208" s="235"/>
      <c r="AD208" s="235"/>
      <c r="AE208" s="235"/>
      <c r="AF208" s="235"/>
      <c r="AG208" s="235"/>
      <c r="AH208" s="235"/>
      <c r="AI208" s="235"/>
      <c r="AJ208" s="231">
        <v>8.8026231817081495E-6</v>
      </c>
      <c r="AK208" s="231"/>
      <c r="AL208" s="231"/>
      <c r="AM208" s="231"/>
    </row>
    <row r="209" spans="2:41" s="1" customFormat="1" ht="11.1" customHeight="1" x14ac:dyDescent="0.15">
      <c r="B209" s="230" t="s">
        <v>1131</v>
      </c>
      <c r="C209" s="230"/>
      <c r="D209" s="230"/>
      <c r="E209" s="230"/>
      <c r="F209" s="230"/>
      <c r="G209" s="230"/>
      <c r="H209" s="253">
        <v>25086.82</v>
      </c>
      <c r="I209" s="253"/>
      <c r="J209" s="253"/>
      <c r="K209" s="253"/>
      <c r="L209" s="253"/>
      <c r="M209" s="253"/>
      <c r="N209" s="253"/>
      <c r="O209" s="253"/>
      <c r="P209" s="253"/>
      <c r="Q209" s="253"/>
      <c r="R209" s="231">
        <v>1.6428389433419901E-6</v>
      </c>
      <c r="S209" s="231"/>
      <c r="T209" s="231"/>
      <c r="U209" s="231"/>
      <c r="V209" s="231"/>
      <c r="W209" s="231"/>
      <c r="X209" s="231"/>
      <c r="Y209" s="231"/>
      <c r="Z209" s="231"/>
      <c r="AA209" s="235">
        <v>1</v>
      </c>
      <c r="AB209" s="235"/>
      <c r="AC209" s="235"/>
      <c r="AD209" s="235"/>
      <c r="AE209" s="235"/>
      <c r="AF209" s="235"/>
      <c r="AG209" s="235"/>
      <c r="AH209" s="235"/>
      <c r="AI209" s="235"/>
      <c r="AJ209" s="231">
        <v>4.4013115908540697E-6</v>
      </c>
      <c r="AK209" s="231"/>
      <c r="AL209" s="231"/>
      <c r="AM209" s="231"/>
    </row>
    <row r="210" spans="2:41" s="1" customFormat="1" ht="11.1" customHeight="1" x14ac:dyDescent="0.15">
      <c r="B210" s="255"/>
      <c r="C210" s="255"/>
      <c r="D210" s="255"/>
      <c r="E210" s="255"/>
      <c r="F210" s="255"/>
      <c r="G210" s="255"/>
      <c r="H210" s="254">
        <v>15270407425.92</v>
      </c>
      <c r="I210" s="254"/>
      <c r="J210" s="254"/>
      <c r="K210" s="254"/>
      <c r="L210" s="254"/>
      <c r="M210" s="254"/>
      <c r="N210" s="254"/>
      <c r="O210" s="254"/>
      <c r="P210" s="254"/>
      <c r="Q210" s="254"/>
      <c r="R210" s="252">
        <v>1</v>
      </c>
      <c r="S210" s="252"/>
      <c r="T210" s="252"/>
      <c r="U210" s="252"/>
      <c r="V210" s="252"/>
      <c r="W210" s="252"/>
      <c r="X210" s="252"/>
      <c r="Y210" s="252"/>
      <c r="Z210" s="252"/>
      <c r="AA210" s="251">
        <v>227205</v>
      </c>
      <c r="AB210" s="251"/>
      <c r="AC210" s="251"/>
      <c r="AD210" s="251"/>
      <c r="AE210" s="251"/>
      <c r="AF210" s="251"/>
      <c r="AG210" s="251"/>
      <c r="AH210" s="251"/>
      <c r="AI210" s="251"/>
      <c r="AJ210" s="252">
        <v>1</v>
      </c>
      <c r="AK210" s="252"/>
      <c r="AL210" s="252"/>
      <c r="AM210" s="252"/>
    </row>
    <row r="211" spans="2:41" s="1" customFormat="1" ht="9" customHeight="1" x14ac:dyDescent="0.15"/>
    <row r="212" spans="2:41" s="1" customFormat="1" ht="19.149999999999999" customHeight="1" x14ac:dyDescent="0.15">
      <c r="B212" s="217" t="s">
        <v>1191</v>
      </c>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7"/>
      <c r="AN212" s="217"/>
      <c r="AO212" s="217"/>
    </row>
    <row r="213" spans="2:41" s="1" customFormat="1" ht="7.9" customHeight="1" x14ac:dyDescent="0.15"/>
    <row r="214" spans="2:41" s="1" customFormat="1" ht="12.75" customHeight="1" x14ac:dyDescent="0.15">
      <c r="B214" s="255"/>
      <c r="C214" s="255"/>
      <c r="D214" s="255"/>
      <c r="E214" s="255"/>
      <c r="F214" s="255"/>
      <c r="G214" s="215" t="s">
        <v>1060</v>
      </c>
      <c r="H214" s="215"/>
      <c r="I214" s="215"/>
      <c r="J214" s="215"/>
      <c r="K214" s="215"/>
      <c r="L214" s="215"/>
      <c r="M214" s="215"/>
      <c r="N214" s="215"/>
      <c r="O214" s="215"/>
      <c r="P214" s="215"/>
      <c r="Q214" s="215" t="s">
        <v>1061</v>
      </c>
      <c r="R214" s="215"/>
      <c r="S214" s="215"/>
      <c r="T214" s="215"/>
      <c r="U214" s="215"/>
      <c r="V214" s="215"/>
      <c r="W214" s="215"/>
      <c r="X214" s="215"/>
      <c r="Y214" s="215"/>
      <c r="Z214" s="215" t="s">
        <v>1062</v>
      </c>
      <c r="AA214" s="215"/>
      <c r="AB214" s="215"/>
      <c r="AC214" s="215"/>
      <c r="AD214" s="215"/>
      <c r="AE214" s="215"/>
      <c r="AF214" s="215"/>
      <c r="AG214" s="215"/>
      <c r="AH214" s="215" t="s">
        <v>1061</v>
      </c>
      <c r="AI214" s="215"/>
      <c r="AJ214" s="215"/>
      <c r="AK214" s="215"/>
      <c r="AL214" s="215"/>
      <c r="AM214" s="215"/>
    </row>
    <row r="215" spans="2:41" s="1" customFormat="1" ht="11.1" customHeight="1" x14ac:dyDescent="0.15">
      <c r="B215" s="230" t="s">
        <v>924</v>
      </c>
      <c r="C215" s="230"/>
      <c r="D215" s="230"/>
      <c r="E215" s="230"/>
      <c r="F215" s="230"/>
      <c r="G215" s="253">
        <v>12655261340.3899</v>
      </c>
      <c r="H215" s="253"/>
      <c r="I215" s="253"/>
      <c r="J215" s="253"/>
      <c r="K215" s="253"/>
      <c r="L215" s="253"/>
      <c r="M215" s="253"/>
      <c r="N215" s="253"/>
      <c r="O215" s="253"/>
      <c r="P215" s="253"/>
      <c r="Q215" s="231">
        <v>0.82874418392458404</v>
      </c>
      <c r="R215" s="231"/>
      <c r="S215" s="231"/>
      <c r="T215" s="231"/>
      <c r="U215" s="231"/>
      <c r="V215" s="231"/>
      <c r="W215" s="231"/>
      <c r="X215" s="231"/>
      <c r="Y215" s="231"/>
      <c r="Z215" s="235">
        <v>186521</v>
      </c>
      <c r="AA215" s="235"/>
      <c r="AB215" s="235"/>
      <c r="AC215" s="235"/>
      <c r="AD215" s="235"/>
      <c r="AE215" s="235"/>
      <c r="AF215" s="235"/>
      <c r="AG215" s="235"/>
      <c r="AH215" s="231">
        <v>0.82093703923769301</v>
      </c>
      <c r="AI215" s="231"/>
      <c r="AJ215" s="231"/>
      <c r="AK215" s="231"/>
      <c r="AL215" s="231"/>
      <c r="AM215" s="231"/>
    </row>
    <row r="216" spans="2:41" s="1" customFormat="1" ht="11.1" customHeight="1" x14ac:dyDescent="0.15">
      <c r="B216" s="230" t="s">
        <v>1132</v>
      </c>
      <c r="C216" s="230"/>
      <c r="D216" s="230"/>
      <c r="E216" s="230"/>
      <c r="F216" s="230"/>
      <c r="G216" s="253">
        <v>27919729.16</v>
      </c>
      <c r="H216" s="253"/>
      <c r="I216" s="253"/>
      <c r="J216" s="253"/>
      <c r="K216" s="253"/>
      <c r="L216" s="253"/>
      <c r="M216" s="253"/>
      <c r="N216" s="253"/>
      <c r="O216" s="253"/>
      <c r="P216" s="253"/>
      <c r="Q216" s="231">
        <v>1.82835522204923E-3</v>
      </c>
      <c r="R216" s="231"/>
      <c r="S216" s="231"/>
      <c r="T216" s="231"/>
      <c r="U216" s="231"/>
      <c r="V216" s="231"/>
      <c r="W216" s="231"/>
      <c r="X216" s="231"/>
      <c r="Y216" s="231"/>
      <c r="Z216" s="235">
        <v>1418</v>
      </c>
      <c r="AA216" s="235"/>
      <c r="AB216" s="235"/>
      <c r="AC216" s="235"/>
      <c r="AD216" s="235"/>
      <c r="AE216" s="235"/>
      <c r="AF216" s="235"/>
      <c r="AG216" s="235"/>
      <c r="AH216" s="231">
        <v>6.2410598358310799E-3</v>
      </c>
      <c r="AI216" s="231"/>
      <c r="AJ216" s="231"/>
      <c r="AK216" s="231"/>
      <c r="AL216" s="231"/>
      <c r="AM216" s="231"/>
    </row>
    <row r="217" spans="2:41" s="1" customFormat="1" ht="11.1" customHeight="1" x14ac:dyDescent="0.15">
      <c r="B217" s="230" t="s">
        <v>1133</v>
      </c>
      <c r="C217" s="230"/>
      <c r="D217" s="230"/>
      <c r="E217" s="230"/>
      <c r="F217" s="230"/>
      <c r="G217" s="253">
        <v>2587226356.3699999</v>
      </c>
      <c r="H217" s="253"/>
      <c r="I217" s="253"/>
      <c r="J217" s="253"/>
      <c r="K217" s="253"/>
      <c r="L217" s="253"/>
      <c r="M217" s="253"/>
      <c r="N217" s="253"/>
      <c r="O217" s="253"/>
      <c r="P217" s="253"/>
      <c r="Q217" s="231">
        <v>0.16942746085336699</v>
      </c>
      <c r="R217" s="231"/>
      <c r="S217" s="231"/>
      <c r="T217" s="231"/>
      <c r="U217" s="231"/>
      <c r="V217" s="231"/>
      <c r="W217" s="231"/>
      <c r="X217" s="231"/>
      <c r="Y217" s="231"/>
      <c r="Z217" s="235">
        <v>39266</v>
      </c>
      <c r="AA217" s="235"/>
      <c r="AB217" s="235"/>
      <c r="AC217" s="235"/>
      <c r="AD217" s="235"/>
      <c r="AE217" s="235"/>
      <c r="AF217" s="235"/>
      <c r="AG217" s="235"/>
      <c r="AH217" s="231">
        <v>0.17282190092647601</v>
      </c>
      <c r="AI217" s="231"/>
      <c r="AJ217" s="231"/>
      <c r="AK217" s="231"/>
      <c r="AL217" s="231"/>
      <c r="AM217" s="231"/>
    </row>
    <row r="218" spans="2:41" s="1" customFormat="1" ht="12.75" customHeight="1" x14ac:dyDescent="0.15">
      <c r="B218" s="255"/>
      <c r="C218" s="255"/>
      <c r="D218" s="255"/>
      <c r="E218" s="255"/>
      <c r="F218" s="255"/>
      <c r="G218" s="254">
        <v>15270407425.919901</v>
      </c>
      <c r="H218" s="254"/>
      <c r="I218" s="254"/>
      <c r="J218" s="254"/>
      <c r="K218" s="254"/>
      <c r="L218" s="254"/>
      <c r="M218" s="254"/>
      <c r="N218" s="254"/>
      <c r="O218" s="254"/>
      <c r="P218" s="254"/>
      <c r="Q218" s="252">
        <v>1</v>
      </c>
      <c r="R218" s="252"/>
      <c r="S218" s="252"/>
      <c r="T218" s="252"/>
      <c r="U218" s="252"/>
      <c r="V218" s="252"/>
      <c r="W218" s="252"/>
      <c r="X218" s="252"/>
      <c r="Y218" s="252"/>
      <c r="Z218" s="251">
        <v>227205</v>
      </c>
      <c r="AA218" s="251"/>
      <c r="AB218" s="251"/>
      <c r="AC218" s="251"/>
      <c r="AD218" s="251"/>
      <c r="AE218" s="251"/>
      <c r="AF218" s="251"/>
      <c r="AG218" s="251"/>
      <c r="AH218" s="252">
        <v>1</v>
      </c>
      <c r="AI218" s="252"/>
      <c r="AJ218" s="252"/>
      <c r="AK218" s="252"/>
      <c r="AL218" s="252"/>
      <c r="AM218" s="252"/>
    </row>
    <row r="219" spans="2:41" s="1" customFormat="1" ht="9" customHeight="1" x14ac:dyDescent="0.15"/>
    <row r="220" spans="2:41" s="1" customFormat="1" ht="19.149999999999999" customHeight="1" x14ac:dyDescent="0.15">
      <c r="B220" s="217" t="s">
        <v>1192</v>
      </c>
      <c r="C220" s="217"/>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7"/>
      <c r="AB220" s="217"/>
      <c r="AC220" s="217"/>
      <c r="AD220" s="217"/>
      <c r="AE220" s="217"/>
      <c r="AF220" s="217"/>
      <c r="AG220" s="217"/>
      <c r="AH220" s="217"/>
      <c r="AI220" s="217"/>
      <c r="AJ220" s="217"/>
      <c r="AK220" s="217"/>
      <c r="AL220" s="217"/>
      <c r="AM220" s="217"/>
      <c r="AN220" s="217"/>
      <c r="AO220" s="217"/>
    </row>
    <row r="221" spans="2:41" s="1" customFormat="1" ht="7.9" customHeight="1" x14ac:dyDescent="0.15"/>
    <row r="222" spans="2:41" s="1" customFormat="1" ht="12.75" customHeight="1" x14ac:dyDescent="0.15">
      <c r="B222" s="255"/>
      <c r="C222" s="255"/>
      <c r="D222" s="255"/>
      <c r="E222" s="255"/>
      <c r="F222" s="215" t="s">
        <v>1060</v>
      </c>
      <c r="G222" s="215"/>
      <c r="H222" s="215"/>
      <c r="I222" s="215"/>
      <c r="J222" s="215"/>
      <c r="K222" s="215"/>
      <c r="L222" s="215"/>
      <c r="M222" s="215"/>
      <c r="N222" s="215"/>
      <c r="O222" s="215"/>
      <c r="P222" s="215" t="s">
        <v>1061</v>
      </c>
      <c r="Q222" s="215"/>
      <c r="R222" s="215"/>
      <c r="S222" s="215"/>
      <c r="T222" s="215"/>
      <c r="U222" s="215"/>
      <c r="V222" s="215"/>
      <c r="W222" s="215"/>
      <c r="X222" s="215"/>
      <c r="Y222" s="215" t="s">
        <v>1062</v>
      </c>
      <c r="Z222" s="215"/>
      <c r="AA222" s="215"/>
      <c r="AB222" s="215"/>
      <c r="AC222" s="215"/>
      <c r="AD222" s="215"/>
      <c r="AE222" s="215"/>
      <c r="AF222" s="215"/>
      <c r="AG222" s="215"/>
      <c r="AH222" s="215" t="s">
        <v>1061</v>
      </c>
      <c r="AI222" s="215"/>
      <c r="AJ222" s="215"/>
      <c r="AK222" s="215"/>
      <c r="AL222" s="215"/>
      <c r="AM222" s="215"/>
    </row>
    <row r="223" spans="2:41" s="1" customFormat="1" ht="12.2" customHeight="1" x14ac:dyDescent="0.15">
      <c r="B223" s="230" t="s">
        <v>1134</v>
      </c>
      <c r="C223" s="230"/>
      <c r="D223" s="230"/>
      <c r="E223" s="230"/>
      <c r="F223" s="253">
        <v>100070698.7</v>
      </c>
      <c r="G223" s="253"/>
      <c r="H223" s="253"/>
      <c r="I223" s="253"/>
      <c r="J223" s="253"/>
      <c r="K223" s="253"/>
      <c r="L223" s="253"/>
      <c r="M223" s="253"/>
      <c r="N223" s="253"/>
      <c r="O223" s="253"/>
      <c r="P223" s="231">
        <v>6.5532435323330503E-3</v>
      </c>
      <c r="Q223" s="231"/>
      <c r="R223" s="231"/>
      <c r="S223" s="231"/>
      <c r="T223" s="231"/>
      <c r="U223" s="231"/>
      <c r="V223" s="231"/>
      <c r="W223" s="231"/>
      <c r="X223" s="231"/>
      <c r="Y223" s="235">
        <v>1985</v>
      </c>
      <c r="Z223" s="235"/>
      <c r="AA223" s="235"/>
      <c r="AB223" s="235"/>
      <c r="AC223" s="235"/>
      <c r="AD223" s="235"/>
      <c r="AE223" s="235"/>
      <c r="AF223" s="235"/>
      <c r="AG223" s="235"/>
      <c r="AH223" s="231">
        <v>8.7366035078453395E-3</v>
      </c>
      <c r="AI223" s="231"/>
      <c r="AJ223" s="231"/>
      <c r="AK223" s="231"/>
      <c r="AL223" s="231"/>
      <c r="AM223" s="231"/>
    </row>
    <row r="224" spans="2:41" s="1" customFormat="1" ht="12.2" customHeight="1" x14ac:dyDescent="0.15">
      <c r="B224" s="230" t="s">
        <v>1135</v>
      </c>
      <c r="C224" s="230"/>
      <c r="D224" s="230"/>
      <c r="E224" s="230"/>
      <c r="F224" s="253">
        <v>936211803.81999803</v>
      </c>
      <c r="G224" s="253"/>
      <c r="H224" s="253"/>
      <c r="I224" s="253"/>
      <c r="J224" s="253"/>
      <c r="K224" s="253"/>
      <c r="L224" s="253"/>
      <c r="M224" s="253"/>
      <c r="N224" s="253"/>
      <c r="O224" s="253"/>
      <c r="P224" s="231">
        <v>6.13088948911003E-2</v>
      </c>
      <c r="Q224" s="231"/>
      <c r="R224" s="231"/>
      <c r="S224" s="231"/>
      <c r="T224" s="231"/>
      <c r="U224" s="231"/>
      <c r="V224" s="231"/>
      <c r="W224" s="231"/>
      <c r="X224" s="231"/>
      <c r="Y224" s="235">
        <v>19548</v>
      </c>
      <c r="Z224" s="235"/>
      <c r="AA224" s="235"/>
      <c r="AB224" s="235"/>
      <c r="AC224" s="235"/>
      <c r="AD224" s="235"/>
      <c r="AE224" s="235"/>
      <c r="AF224" s="235"/>
      <c r="AG224" s="235"/>
      <c r="AH224" s="231">
        <v>8.6036838978015506E-2</v>
      </c>
      <c r="AI224" s="231"/>
      <c r="AJ224" s="231"/>
      <c r="AK224" s="231"/>
      <c r="AL224" s="231"/>
      <c r="AM224" s="231"/>
    </row>
    <row r="225" spans="2:39" s="1" customFormat="1" ht="12.2" customHeight="1" x14ac:dyDescent="0.15">
      <c r="B225" s="230" t="s">
        <v>1136</v>
      </c>
      <c r="C225" s="230"/>
      <c r="D225" s="230"/>
      <c r="E225" s="230"/>
      <c r="F225" s="253">
        <v>334834467.88</v>
      </c>
      <c r="G225" s="253"/>
      <c r="H225" s="253"/>
      <c r="I225" s="253"/>
      <c r="J225" s="253"/>
      <c r="K225" s="253"/>
      <c r="L225" s="253"/>
      <c r="M225" s="253"/>
      <c r="N225" s="253"/>
      <c r="O225" s="253"/>
      <c r="P225" s="231">
        <v>2.1927015995110599E-2</v>
      </c>
      <c r="Q225" s="231"/>
      <c r="R225" s="231"/>
      <c r="S225" s="231"/>
      <c r="T225" s="231"/>
      <c r="U225" s="231"/>
      <c r="V225" s="231"/>
      <c r="W225" s="231"/>
      <c r="X225" s="231"/>
      <c r="Y225" s="235">
        <v>3744</v>
      </c>
      <c r="Z225" s="235"/>
      <c r="AA225" s="235"/>
      <c r="AB225" s="235"/>
      <c r="AC225" s="235"/>
      <c r="AD225" s="235"/>
      <c r="AE225" s="235"/>
      <c r="AF225" s="235"/>
      <c r="AG225" s="235"/>
      <c r="AH225" s="231">
        <v>1.6478510596157701E-2</v>
      </c>
      <c r="AI225" s="231"/>
      <c r="AJ225" s="231"/>
      <c r="AK225" s="231"/>
      <c r="AL225" s="231"/>
      <c r="AM225" s="231"/>
    </row>
    <row r="226" spans="2:39" s="1" customFormat="1" ht="12.2" customHeight="1" x14ac:dyDescent="0.15">
      <c r="B226" s="230" t="s">
        <v>1137</v>
      </c>
      <c r="C226" s="230"/>
      <c r="D226" s="230"/>
      <c r="E226" s="230"/>
      <c r="F226" s="253">
        <v>264528203.97</v>
      </c>
      <c r="G226" s="253"/>
      <c r="H226" s="253"/>
      <c r="I226" s="253"/>
      <c r="J226" s="253"/>
      <c r="K226" s="253"/>
      <c r="L226" s="253"/>
      <c r="M226" s="253"/>
      <c r="N226" s="253"/>
      <c r="O226" s="253"/>
      <c r="P226" s="231">
        <v>1.7322930331314702E-2</v>
      </c>
      <c r="Q226" s="231"/>
      <c r="R226" s="231"/>
      <c r="S226" s="231"/>
      <c r="T226" s="231"/>
      <c r="U226" s="231"/>
      <c r="V226" s="231"/>
      <c r="W226" s="231"/>
      <c r="X226" s="231"/>
      <c r="Y226" s="235">
        <v>2972</v>
      </c>
      <c r="Z226" s="235"/>
      <c r="AA226" s="235"/>
      <c r="AB226" s="235"/>
      <c r="AC226" s="235"/>
      <c r="AD226" s="235"/>
      <c r="AE226" s="235"/>
      <c r="AF226" s="235"/>
      <c r="AG226" s="235"/>
      <c r="AH226" s="231">
        <v>1.3080698048018299E-2</v>
      </c>
      <c r="AI226" s="231"/>
      <c r="AJ226" s="231"/>
      <c r="AK226" s="231"/>
      <c r="AL226" s="231"/>
      <c r="AM226" s="231"/>
    </row>
    <row r="227" spans="2:39" s="1" customFormat="1" ht="12.2" customHeight="1" x14ac:dyDescent="0.15">
      <c r="B227" s="230" t="s">
        <v>1138</v>
      </c>
      <c r="C227" s="230"/>
      <c r="D227" s="230"/>
      <c r="E227" s="230"/>
      <c r="F227" s="253">
        <v>124910419.06999999</v>
      </c>
      <c r="G227" s="253"/>
      <c r="H227" s="253"/>
      <c r="I227" s="253"/>
      <c r="J227" s="253"/>
      <c r="K227" s="253"/>
      <c r="L227" s="253"/>
      <c r="M227" s="253"/>
      <c r="N227" s="253"/>
      <c r="O227" s="253"/>
      <c r="P227" s="231">
        <v>8.1799008753347495E-3</v>
      </c>
      <c r="Q227" s="231"/>
      <c r="R227" s="231"/>
      <c r="S227" s="231"/>
      <c r="T227" s="231"/>
      <c r="U227" s="231"/>
      <c r="V227" s="231"/>
      <c r="W227" s="231"/>
      <c r="X227" s="231"/>
      <c r="Y227" s="235">
        <v>1693</v>
      </c>
      <c r="Z227" s="235"/>
      <c r="AA227" s="235"/>
      <c r="AB227" s="235"/>
      <c r="AC227" s="235"/>
      <c r="AD227" s="235"/>
      <c r="AE227" s="235"/>
      <c r="AF227" s="235"/>
      <c r="AG227" s="235"/>
      <c r="AH227" s="231">
        <v>7.4514205233159499E-3</v>
      </c>
      <c r="AI227" s="231"/>
      <c r="AJ227" s="231"/>
      <c r="AK227" s="231"/>
      <c r="AL227" s="231"/>
      <c r="AM227" s="231"/>
    </row>
    <row r="228" spans="2:39" s="1" customFormat="1" ht="12.2" customHeight="1" x14ac:dyDescent="0.15">
      <c r="B228" s="230" t="s">
        <v>1139</v>
      </c>
      <c r="C228" s="230"/>
      <c r="D228" s="230"/>
      <c r="E228" s="230"/>
      <c r="F228" s="253">
        <v>178721843.78999999</v>
      </c>
      <c r="G228" s="253"/>
      <c r="H228" s="253"/>
      <c r="I228" s="253"/>
      <c r="J228" s="253"/>
      <c r="K228" s="253"/>
      <c r="L228" s="253"/>
      <c r="M228" s="253"/>
      <c r="N228" s="253"/>
      <c r="O228" s="253"/>
      <c r="P228" s="231">
        <v>1.17038032322988E-2</v>
      </c>
      <c r="Q228" s="231"/>
      <c r="R228" s="231"/>
      <c r="S228" s="231"/>
      <c r="T228" s="231"/>
      <c r="U228" s="231"/>
      <c r="V228" s="231"/>
      <c r="W228" s="231"/>
      <c r="X228" s="231"/>
      <c r="Y228" s="235">
        <v>2167</v>
      </c>
      <c r="Z228" s="235"/>
      <c r="AA228" s="235"/>
      <c r="AB228" s="235"/>
      <c r="AC228" s="235"/>
      <c r="AD228" s="235"/>
      <c r="AE228" s="235"/>
      <c r="AF228" s="235"/>
      <c r="AG228" s="235"/>
      <c r="AH228" s="231">
        <v>9.5376422173807807E-3</v>
      </c>
      <c r="AI228" s="231"/>
      <c r="AJ228" s="231"/>
      <c r="AK228" s="231"/>
      <c r="AL228" s="231"/>
      <c r="AM228" s="231"/>
    </row>
    <row r="229" spans="2:39" s="1" customFormat="1" ht="12.2" customHeight="1" x14ac:dyDescent="0.15">
      <c r="B229" s="230" t="s">
        <v>1140</v>
      </c>
      <c r="C229" s="230"/>
      <c r="D229" s="230"/>
      <c r="E229" s="230"/>
      <c r="F229" s="253">
        <v>79139246.400000006</v>
      </c>
      <c r="G229" s="253"/>
      <c r="H229" s="253"/>
      <c r="I229" s="253"/>
      <c r="J229" s="253"/>
      <c r="K229" s="253"/>
      <c r="L229" s="253"/>
      <c r="M229" s="253"/>
      <c r="N229" s="253"/>
      <c r="O229" s="253"/>
      <c r="P229" s="231">
        <v>5.1825235694543297E-3</v>
      </c>
      <c r="Q229" s="231"/>
      <c r="R229" s="231"/>
      <c r="S229" s="231"/>
      <c r="T229" s="231"/>
      <c r="U229" s="231"/>
      <c r="V229" s="231"/>
      <c r="W229" s="231"/>
      <c r="X229" s="231"/>
      <c r="Y229" s="235">
        <v>886</v>
      </c>
      <c r="Z229" s="235"/>
      <c r="AA229" s="235"/>
      <c r="AB229" s="235"/>
      <c r="AC229" s="235"/>
      <c r="AD229" s="235"/>
      <c r="AE229" s="235"/>
      <c r="AF229" s="235"/>
      <c r="AG229" s="235"/>
      <c r="AH229" s="231">
        <v>3.8995620694967101E-3</v>
      </c>
      <c r="AI229" s="231"/>
      <c r="AJ229" s="231"/>
      <c r="AK229" s="231"/>
      <c r="AL229" s="231"/>
      <c r="AM229" s="231"/>
    </row>
    <row r="230" spans="2:39" s="1" customFormat="1" ht="12.2" customHeight="1" x14ac:dyDescent="0.15">
      <c r="B230" s="230" t="s">
        <v>1141</v>
      </c>
      <c r="C230" s="230"/>
      <c r="D230" s="230"/>
      <c r="E230" s="230"/>
      <c r="F230" s="253">
        <v>46706557.890000001</v>
      </c>
      <c r="G230" s="253"/>
      <c r="H230" s="253"/>
      <c r="I230" s="253"/>
      <c r="J230" s="253"/>
      <c r="K230" s="253"/>
      <c r="L230" s="253"/>
      <c r="M230" s="253"/>
      <c r="N230" s="253"/>
      <c r="O230" s="253"/>
      <c r="P230" s="231">
        <v>3.0586320709898502E-3</v>
      </c>
      <c r="Q230" s="231"/>
      <c r="R230" s="231"/>
      <c r="S230" s="231"/>
      <c r="T230" s="231"/>
      <c r="U230" s="231"/>
      <c r="V230" s="231"/>
      <c r="W230" s="231"/>
      <c r="X230" s="231"/>
      <c r="Y230" s="235">
        <v>545</v>
      </c>
      <c r="Z230" s="235"/>
      <c r="AA230" s="235"/>
      <c r="AB230" s="235"/>
      <c r="AC230" s="235"/>
      <c r="AD230" s="235"/>
      <c r="AE230" s="235"/>
      <c r="AF230" s="235"/>
      <c r="AG230" s="235"/>
      <c r="AH230" s="231">
        <v>2.3987148170154702E-3</v>
      </c>
      <c r="AI230" s="231"/>
      <c r="AJ230" s="231"/>
      <c r="AK230" s="231"/>
      <c r="AL230" s="231"/>
      <c r="AM230" s="231"/>
    </row>
    <row r="231" spans="2:39" s="1" customFormat="1" ht="12.2" customHeight="1" x14ac:dyDescent="0.15">
      <c r="B231" s="230" t="s">
        <v>1142</v>
      </c>
      <c r="C231" s="230"/>
      <c r="D231" s="230"/>
      <c r="E231" s="230"/>
      <c r="F231" s="253">
        <v>93625332.939999893</v>
      </c>
      <c r="G231" s="253"/>
      <c r="H231" s="253"/>
      <c r="I231" s="253"/>
      <c r="J231" s="253"/>
      <c r="K231" s="253"/>
      <c r="L231" s="253"/>
      <c r="M231" s="253"/>
      <c r="N231" s="253"/>
      <c r="O231" s="253"/>
      <c r="P231" s="231">
        <v>6.1311614240940997E-3</v>
      </c>
      <c r="Q231" s="231"/>
      <c r="R231" s="231"/>
      <c r="S231" s="231"/>
      <c r="T231" s="231"/>
      <c r="U231" s="231"/>
      <c r="V231" s="231"/>
      <c r="W231" s="231"/>
      <c r="X231" s="231"/>
      <c r="Y231" s="235">
        <v>873</v>
      </c>
      <c r="Z231" s="235"/>
      <c r="AA231" s="235"/>
      <c r="AB231" s="235"/>
      <c r="AC231" s="235"/>
      <c r="AD231" s="235"/>
      <c r="AE231" s="235"/>
      <c r="AF231" s="235"/>
      <c r="AG231" s="235"/>
      <c r="AH231" s="231">
        <v>3.8423450188156101E-3</v>
      </c>
      <c r="AI231" s="231"/>
      <c r="AJ231" s="231"/>
      <c r="AK231" s="231"/>
      <c r="AL231" s="231"/>
      <c r="AM231" s="231"/>
    </row>
    <row r="232" spans="2:39" s="1" customFormat="1" ht="12.2" customHeight="1" x14ac:dyDescent="0.15">
      <c r="B232" s="230" t="s">
        <v>1143</v>
      </c>
      <c r="C232" s="230"/>
      <c r="D232" s="230"/>
      <c r="E232" s="230"/>
      <c r="F232" s="253">
        <v>10490740.17</v>
      </c>
      <c r="G232" s="253"/>
      <c r="H232" s="253"/>
      <c r="I232" s="253"/>
      <c r="J232" s="253"/>
      <c r="K232" s="253"/>
      <c r="L232" s="253"/>
      <c r="M232" s="253"/>
      <c r="N232" s="253"/>
      <c r="O232" s="253"/>
      <c r="P232" s="231">
        <v>6.8699805299190099E-4</v>
      </c>
      <c r="Q232" s="231"/>
      <c r="R232" s="231"/>
      <c r="S232" s="231"/>
      <c r="T232" s="231"/>
      <c r="U232" s="231"/>
      <c r="V232" s="231"/>
      <c r="W232" s="231"/>
      <c r="X232" s="231"/>
      <c r="Y232" s="235">
        <v>109</v>
      </c>
      <c r="Z232" s="235"/>
      <c r="AA232" s="235"/>
      <c r="AB232" s="235"/>
      <c r="AC232" s="235"/>
      <c r="AD232" s="235"/>
      <c r="AE232" s="235"/>
      <c r="AF232" s="235"/>
      <c r="AG232" s="235"/>
      <c r="AH232" s="231">
        <v>4.7974296340309402E-4</v>
      </c>
      <c r="AI232" s="231"/>
      <c r="AJ232" s="231"/>
      <c r="AK232" s="231"/>
      <c r="AL232" s="231"/>
      <c r="AM232" s="231"/>
    </row>
    <row r="233" spans="2:39" s="1" customFormat="1" ht="12.2" customHeight="1" x14ac:dyDescent="0.15">
      <c r="B233" s="230" t="s">
        <v>1144</v>
      </c>
      <c r="C233" s="230"/>
      <c r="D233" s="230"/>
      <c r="E233" s="230"/>
      <c r="F233" s="253">
        <v>8633255.2200000007</v>
      </c>
      <c r="G233" s="253"/>
      <c r="H233" s="253"/>
      <c r="I233" s="253"/>
      <c r="J233" s="253"/>
      <c r="K233" s="253"/>
      <c r="L233" s="253"/>
      <c r="M233" s="253"/>
      <c r="N233" s="253"/>
      <c r="O233" s="253"/>
      <c r="P233" s="231">
        <v>5.6535853819761101E-4</v>
      </c>
      <c r="Q233" s="231"/>
      <c r="R233" s="231"/>
      <c r="S233" s="231"/>
      <c r="T233" s="231"/>
      <c r="U233" s="231"/>
      <c r="V233" s="231"/>
      <c r="W233" s="231"/>
      <c r="X233" s="231"/>
      <c r="Y233" s="235">
        <v>51</v>
      </c>
      <c r="Z233" s="235"/>
      <c r="AA233" s="235"/>
      <c r="AB233" s="235"/>
      <c r="AC233" s="235"/>
      <c r="AD233" s="235"/>
      <c r="AE233" s="235"/>
      <c r="AF233" s="235"/>
      <c r="AG233" s="235"/>
      <c r="AH233" s="231">
        <v>2.2446689113355799E-4</v>
      </c>
      <c r="AI233" s="231"/>
      <c r="AJ233" s="231"/>
      <c r="AK233" s="231"/>
      <c r="AL233" s="231"/>
      <c r="AM233" s="231"/>
    </row>
    <row r="234" spans="2:39" s="1" customFormat="1" ht="12.2" customHeight="1" x14ac:dyDescent="0.15">
      <c r="B234" s="230" t="s">
        <v>1145</v>
      </c>
      <c r="C234" s="230"/>
      <c r="D234" s="230"/>
      <c r="E234" s="230"/>
      <c r="F234" s="253">
        <v>84538334.159999996</v>
      </c>
      <c r="G234" s="253"/>
      <c r="H234" s="253"/>
      <c r="I234" s="253"/>
      <c r="J234" s="253"/>
      <c r="K234" s="253"/>
      <c r="L234" s="253"/>
      <c r="M234" s="253"/>
      <c r="N234" s="253"/>
      <c r="O234" s="253"/>
      <c r="P234" s="231">
        <v>5.5360889727477302E-3</v>
      </c>
      <c r="Q234" s="231"/>
      <c r="R234" s="231"/>
      <c r="S234" s="231"/>
      <c r="T234" s="231"/>
      <c r="U234" s="231"/>
      <c r="V234" s="231"/>
      <c r="W234" s="231"/>
      <c r="X234" s="231"/>
      <c r="Y234" s="235">
        <v>1087</v>
      </c>
      <c r="Z234" s="235"/>
      <c r="AA234" s="235"/>
      <c r="AB234" s="235"/>
      <c r="AC234" s="235"/>
      <c r="AD234" s="235"/>
      <c r="AE234" s="235"/>
      <c r="AF234" s="235"/>
      <c r="AG234" s="235"/>
      <c r="AH234" s="231">
        <v>4.78422569925838E-3</v>
      </c>
      <c r="AI234" s="231"/>
      <c r="AJ234" s="231"/>
      <c r="AK234" s="231"/>
      <c r="AL234" s="231"/>
      <c r="AM234" s="231"/>
    </row>
    <row r="235" spans="2:39" s="1" customFormat="1" ht="12.2" customHeight="1" x14ac:dyDescent="0.15">
      <c r="B235" s="230" t="s">
        <v>1146</v>
      </c>
      <c r="C235" s="230"/>
      <c r="D235" s="230"/>
      <c r="E235" s="230"/>
      <c r="F235" s="253">
        <v>266746635.06999999</v>
      </c>
      <c r="G235" s="253"/>
      <c r="H235" s="253"/>
      <c r="I235" s="253"/>
      <c r="J235" s="253"/>
      <c r="K235" s="253"/>
      <c r="L235" s="253"/>
      <c r="M235" s="253"/>
      <c r="N235" s="253"/>
      <c r="O235" s="253"/>
      <c r="P235" s="231">
        <v>1.7468206815309101E-2</v>
      </c>
      <c r="Q235" s="231"/>
      <c r="R235" s="231"/>
      <c r="S235" s="231"/>
      <c r="T235" s="231"/>
      <c r="U235" s="231"/>
      <c r="V235" s="231"/>
      <c r="W235" s="231"/>
      <c r="X235" s="231"/>
      <c r="Y235" s="235">
        <v>2780</v>
      </c>
      <c r="Z235" s="235"/>
      <c r="AA235" s="235"/>
      <c r="AB235" s="235"/>
      <c r="AC235" s="235"/>
      <c r="AD235" s="235"/>
      <c r="AE235" s="235"/>
      <c r="AF235" s="235"/>
      <c r="AG235" s="235"/>
      <c r="AH235" s="231">
        <v>1.22356462225743E-2</v>
      </c>
      <c r="AI235" s="231"/>
      <c r="AJ235" s="231"/>
      <c r="AK235" s="231"/>
      <c r="AL235" s="231"/>
      <c r="AM235" s="231"/>
    </row>
    <row r="236" spans="2:39" s="1" customFormat="1" ht="12.2" customHeight="1" x14ac:dyDescent="0.15">
      <c r="B236" s="230" t="s">
        <v>1147</v>
      </c>
      <c r="C236" s="230"/>
      <c r="D236" s="230"/>
      <c r="E236" s="230"/>
      <c r="F236" s="253">
        <v>21633840.52</v>
      </c>
      <c r="G236" s="253"/>
      <c r="H236" s="253"/>
      <c r="I236" s="253"/>
      <c r="J236" s="253"/>
      <c r="K236" s="253"/>
      <c r="L236" s="253"/>
      <c r="M236" s="253"/>
      <c r="N236" s="253"/>
      <c r="O236" s="253"/>
      <c r="P236" s="231">
        <v>1.4167166544147901E-3</v>
      </c>
      <c r="Q236" s="231"/>
      <c r="R236" s="231"/>
      <c r="S236" s="231"/>
      <c r="T236" s="231"/>
      <c r="U236" s="231"/>
      <c r="V236" s="231"/>
      <c r="W236" s="231"/>
      <c r="X236" s="231"/>
      <c r="Y236" s="235">
        <v>192</v>
      </c>
      <c r="Z236" s="235"/>
      <c r="AA236" s="235"/>
      <c r="AB236" s="235"/>
      <c r="AC236" s="235"/>
      <c r="AD236" s="235"/>
      <c r="AE236" s="235"/>
      <c r="AF236" s="235"/>
      <c r="AG236" s="235"/>
      <c r="AH236" s="231">
        <v>8.4505182544398203E-4</v>
      </c>
      <c r="AI236" s="231"/>
      <c r="AJ236" s="231"/>
      <c r="AK236" s="231"/>
      <c r="AL236" s="231"/>
      <c r="AM236" s="231"/>
    </row>
    <row r="237" spans="2:39" s="1" customFormat="1" ht="12.2" customHeight="1" x14ac:dyDescent="0.15">
      <c r="B237" s="230" t="s">
        <v>1148</v>
      </c>
      <c r="C237" s="230"/>
      <c r="D237" s="230"/>
      <c r="E237" s="230"/>
      <c r="F237" s="253">
        <v>4576028.05</v>
      </c>
      <c r="G237" s="253"/>
      <c r="H237" s="253"/>
      <c r="I237" s="253"/>
      <c r="J237" s="253"/>
      <c r="K237" s="253"/>
      <c r="L237" s="253"/>
      <c r="M237" s="253"/>
      <c r="N237" s="253"/>
      <c r="O237" s="253"/>
      <c r="P237" s="231">
        <v>2.9966640197383901E-4</v>
      </c>
      <c r="Q237" s="231"/>
      <c r="R237" s="231"/>
      <c r="S237" s="231"/>
      <c r="T237" s="231"/>
      <c r="U237" s="231"/>
      <c r="V237" s="231"/>
      <c r="W237" s="231"/>
      <c r="X237" s="231"/>
      <c r="Y237" s="235">
        <v>31</v>
      </c>
      <c r="Z237" s="235"/>
      <c r="AA237" s="235"/>
      <c r="AB237" s="235"/>
      <c r="AC237" s="235"/>
      <c r="AD237" s="235"/>
      <c r="AE237" s="235"/>
      <c r="AF237" s="235"/>
      <c r="AG237" s="235"/>
      <c r="AH237" s="231">
        <v>1.36440659316476E-4</v>
      </c>
      <c r="AI237" s="231"/>
      <c r="AJ237" s="231"/>
      <c r="AK237" s="231"/>
      <c r="AL237" s="231"/>
      <c r="AM237" s="231"/>
    </row>
    <row r="238" spans="2:39" s="1" customFormat="1" ht="12.2" customHeight="1" x14ac:dyDescent="0.15">
      <c r="B238" s="230" t="s">
        <v>1149</v>
      </c>
      <c r="C238" s="230"/>
      <c r="D238" s="230"/>
      <c r="E238" s="230"/>
      <c r="F238" s="253">
        <v>12715040018.269899</v>
      </c>
      <c r="G238" s="253"/>
      <c r="H238" s="253"/>
      <c r="I238" s="253"/>
      <c r="J238" s="253"/>
      <c r="K238" s="253"/>
      <c r="L238" s="253"/>
      <c r="M238" s="253"/>
      <c r="N238" s="253"/>
      <c r="O238" s="253"/>
      <c r="P238" s="231">
        <v>0.83265885864233502</v>
      </c>
      <c r="Q238" s="231"/>
      <c r="R238" s="231"/>
      <c r="S238" s="231"/>
      <c r="T238" s="231"/>
      <c r="U238" s="231"/>
      <c r="V238" s="231"/>
      <c r="W238" s="231"/>
      <c r="X238" s="231"/>
      <c r="Y238" s="235">
        <v>188542</v>
      </c>
      <c r="Z238" s="235"/>
      <c r="AA238" s="235"/>
      <c r="AB238" s="235"/>
      <c r="AC238" s="235"/>
      <c r="AD238" s="235"/>
      <c r="AE238" s="235"/>
      <c r="AF238" s="235"/>
      <c r="AG238" s="235"/>
      <c r="AH238" s="231">
        <v>0.82983208996280899</v>
      </c>
      <c r="AI238" s="231"/>
      <c r="AJ238" s="231"/>
      <c r="AK238" s="231"/>
      <c r="AL238" s="231"/>
      <c r="AM238" s="231"/>
    </row>
    <row r="239" spans="2:39" s="1" customFormat="1" ht="12.75" customHeight="1" x14ac:dyDescent="0.15">
      <c r="B239" s="255"/>
      <c r="C239" s="255"/>
      <c r="D239" s="255"/>
      <c r="E239" s="255"/>
      <c r="F239" s="254">
        <v>15270407425.919901</v>
      </c>
      <c r="G239" s="254"/>
      <c r="H239" s="254"/>
      <c r="I239" s="254"/>
      <c r="J239" s="254"/>
      <c r="K239" s="254"/>
      <c r="L239" s="254"/>
      <c r="M239" s="254"/>
      <c r="N239" s="254"/>
      <c r="O239" s="254"/>
      <c r="P239" s="252">
        <v>1</v>
      </c>
      <c r="Q239" s="252"/>
      <c r="R239" s="252"/>
      <c r="S239" s="252"/>
      <c r="T239" s="252"/>
      <c r="U239" s="252"/>
      <c r="V239" s="252"/>
      <c r="W239" s="252"/>
      <c r="X239" s="252"/>
      <c r="Y239" s="251">
        <v>227205</v>
      </c>
      <c r="Z239" s="251"/>
      <c r="AA239" s="251"/>
      <c r="AB239" s="251"/>
      <c r="AC239" s="251"/>
      <c r="AD239" s="251"/>
      <c r="AE239" s="251"/>
      <c r="AF239" s="251"/>
      <c r="AG239" s="251"/>
      <c r="AH239" s="252">
        <v>1</v>
      </c>
      <c r="AI239" s="252"/>
      <c r="AJ239" s="252"/>
      <c r="AK239" s="252"/>
      <c r="AL239" s="252"/>
      <c r="AM239" s="252"/>
    </row>
    <row r="240" spans="2:39" s="1" customFormat="1" ht="9" customHeight="1" x14ac:dyDescent="0.15"/>
    <row r="241" spans="2:41" s="1" customFormat="1" ht="19.149999999999999" customHeight="1" x14ac:dyDescent="0.15">
      <c r="B241" s="217" t="s">
        <v>1193</v>
      </c>
      <c r="C241" s="217"/>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217"/>
      <c r="AC241" s="217"/>
      <c r="AD241" s="217"/>
      <c r="AE241" s="217"/>
      <c r="AF241" s="217"/>
      <c r="AG241" s="217"/>
      <c r="AH241" s="217"/>
      <c r="AI241" s="217"/>
      <c r="AJ241" s="217"/>
      <c r="AK241" s="217"/>
      <c r="AL241" s="217"/>
      <c r="AM241" s="217"/>
      <c r="AN241" s="217"/>
      <c r="AO241" s="217"/>
    </row>
    <row r="242" spans="2:41" s="1" customFormat="1" ht="7.9" customHeight="1" x14ac:dyDescent="0.15"/>
    <row r="243" spans="2:41" s="1" customFormat="1" ht="12.2" customHeight="1" x14ac:dyDescent="0.15">
      <c r="B243" s="255"/>
      <c r="C243" s="255"/>
      <c r="D243" s="255"/>
      <c r="E243" s="215" t="s">
        <v>1060</v>
      </c>
      <c r="F243" s="215"/>
      <c r="G243" s="215"/>
      <c r="H243" s="215"/>
      <c r="I243" s="215"/>
      <c r="J243" s="215"/>
      <c r="K243" s="215"/>
      <c r="L243" s="215"/>
      <c r="M243" s="215"/>
      <c r="N243" s="215"/>
      <c r="O243" s="215" t="s">
        <v>1061</v>
      </c>
      <c r="P243" s="215"/>
      <c r="Q243" s="215"/>
      <c r="R243" s="215"/>
      <c r="S243" s="215"/>
      <c r="T243" s="215"/>
      <c r="U243" s="215"/>
      <c r="V243" s="215"/>
      <c r="W243" s="215"/>
      <c r="X243" s="215" t="s">
        <v>1062</v>
      </c>
      <c r="Y243" s="215"/>
      <c r="Z243" s="215"/>
      <c r="AA243" s="215"/>
      <c r="AB243" s="215"/>
      <c r="AC243" s="215"/>
      <c r="AD243" s="215"/>
      <c r="AE243" s="215"/>
      <c r="AF243" s="215"/>
      <c r="AG243" s="215" t="s">
        <v>1061</v>
      </c>
      <c r="AH243" s="215"/>
      <c r="AI243" s="215"/>
      <c r="AJ243" s="215"/>
      <c r="AK243" s="215"/>
      <c r="AL243" s="215"/>
      <c r="AM243" s="215"/>
    </row>
    <row r="244" spans="2:41" s="1" customFormat="1" ht="12.2" customHeight="1" x14ac:dyDescent="0.15">
      <c r="B244" s="230" t="s">
        <v>1150</v>
      </c>
      <c r="C244" s="230"/>
      <c r="D244" s="230"/>
      <c r="E244" s="253">
        <v>15270274841.1597</v>
      </c>
      <c r="F244" s="253"/>
      <c r="G244" s="253"/>
      <c r="H244" s="253"/>
      <c r="I244" s="253"/>
      <c r="J244" s="253"/>
      <c r="K244" s="253"/>
      <c r="L244" s="253"/>
      <c r="M244" s="253"/>
      <c r="N244" s="253"/>
      <c r="O244" s="231">
        <v>0.99999131753617898</v>
      </c>
      <c r="P244" s="231"/>
      <c r="Q244" s="231"/>
      <c r="R244" s="231"/>
      <c r="S244" s="231"/>
      <c r="T244" s="231"/>
      <c r="U244" s="231"/>
      <c r="V244" s="231"/>
      <c r="W244" s="231"/>
      <c r="X244" s="235">
        <v>227193</v>
      </c>
      <c r="Y244" s="235"/>
      <c r="Z244" s="235"/>
      <c r="AA244" s="235"/>
      <c r="AB244" s="235"/>
      <c r="AC244" s="235"/>
      <c r="AD244" s="235"/>
      <c r="AE244" s="235"/>
      <c r="AF244" s="235"/>
      <c r="AG244" s="231">
        <v>0.99994718426091</v>
      </c>
      <c r="AH244" s="231"/>
      <c r="AI244" s="231"/>
      <c r="AJ244" s="231"/>
      <c r="AK244" s="231"/>
      <c r="AL244" s="231"/>
      <c r="AM244" s="231"/>
    </row>
    <row r="245" spans="2:41" s="1" customFormat="1" ht="12.2" customHeight="1" x14ac:dyDescent="0.15">
      <c r="B245" s="230" t="s">
        <v>1151</v>
      </c>
      <c r="C245" s="230"/>
      <c r="D245" s="230"/>
      <c r="E245" s="253">
        <v>132584.76</v>
      </c>
      <c r="F245" s="253"/>
      <c r="G245" s="253"/>
      <c r="H245" s="253"/>
      <c r="I245" s="253"/>
      <c r="J245" s="253"/>
      <c r="K245" s="253"/>
      <c r="L245" s="253"/>
      <c r="M245" s="253"/>
      <c r="N245" s="253"/>
      <c r="O245" s="231">
        <v>8.6824638205103102E-6</v>
      </c>
      <c r="P245" s="231"/>
      <c r="Q245" s="231"/>
      <c r="R245" s="231"/>
      <c r="S245" s="231"/>
      <c r="T245" s="231"/>
      <c r="U245" s="231"/>
      <c r="V245" s="231"/>
      <c r="W245" s="231"/>
      <c r="X245" s="235">
        <v>12</v>
      </c>
      <c r="Y245" s="235"/>
      <c r="Z245" s="235"/>
      <c r="AA245" s="235"/>
      <c r="AB245" s="235"/>
      <c r="AC245" s="235"/>
      <c r="AD245" s="235"/>
      <c r="AE245" s="235"/>
      <c r="AF245" s="235"/>
      <c r="AG245" s="231">
        <v>5.2815739090248897E-5</v>
      </c>
      <c r="AH245" s="231"/>
      <c r="AI245" s="231"/>
      <c r="AJ245" s="231"/>
      <c r="AK245" s="231"/>
      <c r="AL245" s="231"/>
      <c r="AM245" s="231"/>
    </row>
    <row r="246" spans="2:41" s="1" customFormat="1" ht="12.2" customHeight="1" x14ac:dyDescent="0.15">
      <c r="B246" s="255"/>
      <c r="C246" s="255"/>
      <c r="D246" s="255"/>
      <c r="E246" s="254">
        <v>15270407425.919701</v>
      </c>
      <c r="F246" s="254"/>
      <c r="G246" s="254"/>
      <c r="H246" s="254"/>
      <c r="I246" s="254"/>
      <c r="J246" s="254"/>
      <c r="K246" s="254"/>
      <c r="L246" s="254"/>
      <c r="M246" s="254"/>
      <c r="N246" s="254"/>
      <c r="O246" s="252">
        <v>1</v>
      </c>
      <c r="P246" s="252"/>
      <c r="Q246" s="252"/>
      <c r="R246" s="252"/>
      <c r="S246" s="252"/>
      <c r="T246" s="252"/>
      <c r="U246" s="252"/>
      <c r="V246" s="252"/>
      <c r="W246" s="252"/>
      <c r="X246" s="251">
        <v>227205</v>
      </c>
      <c r="Y246" s="251"/>
      <c r="Z246" s="251"/>
      <c r="AA246" s="251"/>
      <c r="AB246" s="251"/>
      <c r="AC246" s="251"/>
      <c r="AD246" s="251"/>
      <c r="AE246" s="251"/>
      <c r="AF246" s="251"/>
      <c r="AG246" s="252">
        <v>1</v>
      </c>
      <c r="AH246" s="252"/>
      <c r="AI246" s="252"/>
      <c r="AJ246" s="252"/>
      <c r="AK246" s="252"/>
      <c r="AL246" s="252"/>
      <c r="AM246" s="252"/>
    </row>
    <row r="247" spans="2:41" s="1" customFormat="1" ht="17.649999999999999" customHeight="1" x14ac:dyDescent="0.15"/>
    <row r="248" spans="2:41" s="1" customFormat="1" ht="19.149999999999999" customHeight="1" x14ac:dyDescent="0.15">
      <c r="B248" s="217" t="s">
        <v>1194</v>
      </c>
      <c r="C248" s="217"/>
      <c r="D248" s="217"/>
      <c r="E248" s="217"/>
      <c r="F248" s="217"/>
      <c r="G248" s="217"/>
      <c r="H248" s="217"/>
      <c r="I248" s="217"/>
      <c r="J248" s="217"/>
      <c r="K248" s="217"/>
      <c r="L248" s="217"/>
      <c r="M248" s="217"/>
      <c r="N248" s="217"/>
      <c r="O248" s="217"/>
      <c r="P248" s="217"/>
      <c r="Q248" s="217"/>
      <c r="R248" s="217"/>
      <c r="S248" s="217"/>
      <c r="T248" s="217"/>
      <c r="U248" s="217"/>
      <c r="V248" s="217"/>
      <c r="W248" s="217"/>
      <c r="X248" s="217"/>
      <c r="Y248" s="217"/>
      <c r="Z248" s="217"/>
      <c r="AA248" s="217"/>
      <c r="AB248" s="217"/>
      <c r="AC248" s="217"/>
      <c r="AD248" s="217"/>
      <c r="AE248" s="217"/>
      <c r="AF248" s="217"/>
      <c r="AG248" s="217"/>
      <c r="AH248" s="217"/>
      <c r="AI248" s="217"/>
      <c r="AJ248" s="217"/>
      <c r="AK248" s="217"/>
      <c r="AL248" s="217"/>
      <c r="AM248" s="217"/>
      <c r="AN248" s="217"/>
      <c r="AO248" s="217"/>
    </row>
    <row r="249" spans="2:41" s="1" customFormat="1" ht="6.95" customHeight="1" x14ac:dyDescent="0.15"/>
    <row r="250" spans="2:41" s="1" customFormat="1" ht="13.35" customHeight="1" x14ac:dyDescent="0.15">
      <c r="B250" s="255"/>
      <c r="C250" s="255"/>
      <c r="D250" s="215" t="s">
        <v>1060</v>
      </c>
      <c r="E250" s="215"/>
      <c r="F250" s="215"/>
      <c r="G250" s="215"/>
      <c r="H250" s="215"/>
      <c r="I250" s="215"/>
      <c r="J250" s="215"/>
      <c r="K250" s="215"/>
      <c r="L250" s="215"/>
      <c r="M250" s="215"/>
      <c r="N250" s="215" t="s">
        <v>1061</v>
      </c>
      <c r="O250" s="215"/>
      <c r="P250" s="215"/>
      <c r="Q250" s="215"/>
      <c r="R250" s="215"/>
      <c r="S250" s="215"/>
      <c r="T250" s="215"/>
      <c r="U250" s="215"/>
      <c r="V250" s="215"/>
      <c r="W250" s="215" t="s">
        <v>1062</v>
      </c>
      <c r="X250" s="215"/>
      <c r="Y250" s="215"/>
      <c r="Z250" s="215"/>
      <c r="AA250" s="215"/>
      <c r="AB250" s="215"/>
      <c r="AC250" s="215"/>
      <c r="AD250" s="215"/>
      <c r="AE250" s="215" t="s">
        <v>1061</v>
      </c>
      <c r="AF250" s="215"/>
      <c r="AG250" s="215"/>
      <c r="AH250" s="215"/>
      <c r="AI250" s="215"/>
      <c r="AJ250" s="215"/>
      <c r="AK250" s="215"/>
      <c r="AL250" s="215"/>
    </row>
    <row r="251" spans="2:41" s="1" customFormat="1" ht="12.2" customHeight="1" x14ac:dyDescent="0.15">
      <c r="B251" s="230" t="s">
        <v>1152</v>
      </c>
      <c r="C251" s="230"/>
      <c r="D251" s="253">
        <v>14402135456.129801</v>
      </c>
      <c r="E251" s="253"/>
      <c r="F251" s="253"/>
      <c r="G251" s="253"/>
      <c r="H251" s="253"/>
      <c r="I251" s="253"/>
      <c r="J251" s="253"/>
      <c r="K251" s="253"/>
      <c r="L251" s="253"/>
      <c r="M251" s="253"/>
      <c r="N251" s="231">
        <v>0.94314022242024698</v>
      </c>
      <c r="O251" s="231"/>
      <c r="P251" s="231"/>
      <c r="Q251" s="231"/>
      <c r="R251" s="231"/>
      <c r="S251" s="231"/>
      <c r="T251" s="231"/>
      <c r="U251" s="231"/>
      <c r="V251" s="231"/>
      <c r="W251" s="235">
        <v>218704</v>
      </c>
      <c r="X251" s="235"/>
      <c r="Y251" s="235"/>
      <c r="Z251" s="235"/>
      <c r="AA251" s="235"/>
      <c r="AB251" s="235"/>
      <c r="AC251" s="235"/>
      <c r="AD251" s="235"/>
      <c r="AE251" s="231">
        <v>0.96258445016614902</v>
      </c>
      <c r="AF251" s="231"/>
      <c r="AG251" s="231"/>
      <c r="AH251" s="231"/>
      <c r="AI251" s="231"/>
      <c r="AJ251" s="231"/>
      <c r="AK251" s="231"/>
      <c r="AL251" s="231"/>
    </row>
    <row r="252" spans="2:41" s="1" customFormat="1" ht="12.2" customHeight="1" x14ac:dyDescent="0.15">
      <c r="B252" s="230" t="s">
        <v>1153</v>
      </c>
      <c r="C252" s="230"/>
      <c r="D252" s="253">
        <v>717668286.85000002</v>
      </c>
      <c r="E252" s="253"/>
      <c r="F252" s="253"/>
      <c r="G252" s="253"/>
      <c r="H252" s="253"/>
      <c r="I252" s="253"/>
      <c r="J252" s="253"/>
      <c r="K252" s="253"/>
      <c r="L252" s="253"/>
      <c r="M252" s="253"/>
      <c r="N252" s="231">
        <v>4.6997324094433801E-2</v>
      </c>
      <c r="O252" s="231"/>
      <c r="P252" s="231"/>
      <c r="Q252" s="231"/>
      <c r="R252" s="231"/>
      <c r="S252" s="231"/>
      <c r="T252" s="231"/>
      <c r="U252" s="231"/>
      <c r="V252" s="231"/>
      <c r="W252" s="235">
        <v>4788</v>
      </c>
      <c r="X252" s="235"/>
      <c r="Y252" s="235"/>
      <c r="Z252" s="235"/>
      <c r="AA252" s="235"/>
      <c r="AB252" s="235"/>
      <c r="AC252" s="235"/>
      <c r="AD252" s="235"/>
      <c r="AE252" s="231">
        <v>2.1073479897009299E-2</v>
      </c>
      <c r="AF252" s="231"/>
      <c r="AG252" s="231"/>
      <c r="AH252" s="231"/>
      <c r="AI252" s="231"/>
      <c r="AJ252" s="231"/>
      <c r="AK252" s="231"/>
      <c r="AL252" s="231"/>
    </row>
    <row r="253" spans="2:41" s="1" customFormat="1" ht="12.2" customHeight="1" x14ac:dyDescent="0.15">
      <c r="B253" s="230" t="s">
        <v>1154</v>
      </c>
      <c r="C253" s="230"/>
      <c r="D253" s="253">
        <v>150603682.94</v>
      </c>
      <c r="E253" s="253"/>
      <c r="F253" s="253"/>
      <c r="G253" s="253"/>
      <c r="H253" s="253"/>
      <c r="I253" s="253"/>
      <c r="J253" s="253"/>
      <c r="K253" s="253"/>
      <c r="L253" s="253"/>
      <c r="M253" s="253"/>
      <c r="N253" s="231">
        <v>9.8624534853187697E-3</v>
      </c>
      <c r="O253" s="231"/>
      <c r="P253" s="231"/>
      <c r="Q253" s="231"/>
      <c r="R253" s="231"/>
      <c r="S253" s="231"/>
      <c r="T253" s="231"/>
      <c r="U253" s="231"/>
      <c r="V253" s="231"/>
      <c r="W253" s="235">
        <v>3713</v>
      </c>
      <c r="X253" s="235"/>
      <c r="Y253" s="235"/>
      <c r="Z253" s="235"/>
      <c r="AA253" s="235"/>
      <c r="AB253" s="235"/>
      <c r="AC253" s="235"/>
      <c r="AD253" s="235"/>
      <c r="AE253" s="231">
        <v>1.6342069936841199E-2</v>
      </c>
      <c r="AF253" s="231"/>
      <c r="AG253" s="231"/>
      <c r="AH253" s="231"/>
      <c r="AI253" s="231"/>
      <c r="AJ253" s="231"/>
      <c r="AK253" s="231"/>
      <c r="AL253" s="231"/>
    </row>
    <row r="254" spans="2:41" s="1" customFormat="1" ht="12.2" customHeight="1" x14ac:dyDescent="0.15">
      <c r="B254" s="255"/>
      <c r="C254" s="255"/>
      <c r="D254" s="254">
        <v>15270407425.9198</v>
      </c>
      <c r="E254" s="254"/>
      <c r="F254" s="254"/>
      <c r="G254" s="254"/>
      <c r="H254" s="254"/>
      <c r="I254" s="254"/>
      <c r="J254" s="254"/>
      <c r="K254" s="254"/>
      <c r="L254" s="254"/>
      <c r="M254" s="254"/>
      <c r="N254" s="252">
        <v>1</v>
      </c>
      <c r="O254" s="252"/>
      <c r="P254" s="252"/>
      <c r="Q254" s="252"/>
      <c r="R254" s="252"/>
      <c r="S254" s="252"/>
      <c r="T254" s="252"/>
      <c r="U254" s="252"/>
      <c r="V254" s="252"/>
      <c r="W254" s="251">
        <v>227205</v>
      </c>
      <c r="X254" s="251"/>
      <c r="Y254" s="251"/>
      <c r="Z254" s="251"/>
      <c r="AA254" s="251"/>
      <c r="AB254" s="251"/>
      <c r="AC254" s="251"/>
      <c r="AD254" s="251"/>
      <c r="AE254" s="252">
        <v>1</v>
      </c>
      <c r="AF254" s="252"/>
      <c r="AG254" s="252"/>
      <c r="AH254" s="252"/>
      <c r="AI254" s="252"/>
      <c r="AJ254" s="252"/>
      <c r="AK254" s="252"/>
      <c r="AL254" s="252"/>
    </row>
    <row r="255" spans="2:41" s="1" customFormat="1" ht="9" customHeight="1" x14ac:dyDescent="0.15"/>
    <row r="256" spans="2:41" s="1" customFormat="1" ht="19.149999999999999" customHeight="1" x14ac:dyDescent="0.15">
      <c r="B256" s="217" t="s">
        <v>1195</v>
      </c>
      <c r="C256" s="217"/>
      <c r="D256" s="217"/>
      <c r="E256" s="217"/>
      <c r="F256" s="217"/>
      <c r="G256" s="217"/>
      <c r="H256" s="217"/>
      <c r="I256" s="217"/>
      <c r="J256" s="217"/>
      <c r="K256" s="217"/>
      <c r="L256" s="217"/>
      <c r="M256" s="217"/>
      <c r="N256" s="217"/>
      <c r="O256" s="217"/>
      <c r="P256" s="217"/>
      <c r="Q256" s="217"/>
      <c r="R256" s="217"/>
      <c r="S256" s="217"/>
      <c r="T256" s="217"/>
      <c r="U256" s="217"/>
      <c r="V256" s="217"/>
      <c r="W256" s="217"/>
      <c r="X256" s="217"/>
      <c r="Y256" s="217"/>
      <c r="Z256" s="217"/>
      <c r="AA256" s="217"/>
      <c r="AB256" s="217"/>
      <c r="AC256" s="217"/>
      <c r="AD256" s="217"/>
      <c r="AE256" s="217"/>
      <c r="AF256" s="217"/>
      <c r="AG256" s="217"/>
      <c r="AH256" s="217"/>
      <c r="AI256" s="217"/>
      <c r="AJ256" s="217"/>
      <c r="AK256" s="217"/>
      <c r="AL256" s="217"/>
      <c r="AM256" s="217"/>
      <c r="AN256" s="217"/>
      <c r="AO256" s="217"/>
    </row>
    <row r="257" spans="2:38" s="1" customFormat="1" ht="7.9" customHeight="1" x14ac:dyDescent="0.15"/>
    <row r="258" spans="2:38" s="1" customFormat="1" ht="12.75" customHeight="1" x14ac:dyDescent="0.15">
      <c r="B258" s="33"/>
      <c r="C258" s="215" t="s">
        <v>1060</v>
      </c>
      <c r="D258" s="215"/>
      <c r="E258" s="215"/>
      <c r="F258" s="215"/>
      <c r="G258" s="215"/>
      <c r="H258" s="215"/>
      <c r="I258" s="215"/>
      <c r="J258" s="215"/>
      <c r="K258" s="215"/>
      <c r="L258" s="215"/>
      <c r="M258" s="215" t="s">
        <v>1061</v>
      </c>
      <c r="N258" s="215"/>
      <c r="O258" s="215"/>
      <c r="P258" s="215"/>
      <c r="Q258" s="215"/>
      <c r="R258" s="215"/>
      <c r="S258" s="215"/>
      <c r="T258" s="215"/>
      <c r="U258" s="215"/>
      <c r="V258" s="215" t="s">
        <v>1062</v>
      </c>
      <c r="W258" s="215"/>
      <c r="X258" s="215"/>
      <c r="Y258" s="215"/>
      <c r="Z258" s="215"/>
      <c r="AA258" s="215"/>
      <c r="AB258" s="215"/>
      <c r="AC258" s="215"/>
      <c r="AD258" s="215" t="s">
        <v>1061</v>
      </c>
      <c r="AE258" s="215"/>
      <c r="AF258" s="215"/>
      <c r="AG258" s="215"/>
      <c r="AH258" s="215"/>
      <c r="AI258" s="215"/>
      <c r="AJ258" s="215"/>
      <c r="AK258" s="215"/>
      <c r="AL258" s="215"/>
    </row>
    <row r="259" spans="2:38" s="1" customFormat="1" ht="11.1" customHeight="1" x14ac:dyDescent="0.15">
      <c r="B259" s="13" t="s">
        <v>1</v>
      </c>
      <c r="C259" s="253">
        <v>19486753.219999999</v>
      </c>
      <c r="D259" s="253"/>
      <c r="E259" s="253"/>
      <c r="F259" s="253"/>
      <c r="G259" s="253"/>
      <c r="H259" s="253"/>
      <c r="I259" s="253"/>
      <c r="J259" s="253"/>
      <c r="K259" s="253"/>
      <c r="L259" s="253"/>
      <c r="M259" s="231">
        <v>1.2761122003151801E-3</v>
      </c>
      <c r="N259" s="231"/>
      <c r="O259" s="231"/>
      <c r="P259" s="231"/>
      <c r="Q259" s="231"/>
      <c r="R259" s="231"/>
      <c r="S259" s="231"/>
      <c r="T259" s="231"/>
      <c r="U259" s="231"/>
      <c r="V259" s="235">
        <v>1470</v>
      </c>
      <c r="W259" s="235"/>
      <c r="X259" s="235"/>
      <c r="Y259" s="235"/>
      <c r="Z259" s="235"/>
      <c r="AA259" s="235"/>
      <c r="AB259" s="235"/>
      <c r="AC259" s="235"/>
      <c r="AD259" s="231">
        <v>6.4699280385554902E-3</v>
      </c>
      <c r="AE259" s="231"/>
      <c r="AF259" s="231"/>
      <c r="AG259" s="231"/>
      <c r="AH259" s="231"/>
      <c r="AI259" s="231"/>
      <c r="AJ259" s="231"/>
      <c r="AK259" s="231"/>
      <c r="AL259" s="231"/>
    </row>
    <row r="260" spans="2:38" s="1" customFormat="1" ht="11.1" customHeight="1" x14ac:dyDescent="0.15">
      <c r="B260" s="13" t="s">
        <v>1155</v>
      </c>
      <c r="C260" s="253">
        <v>892989339.68999004</v>
      </c>
      <c r="D260" s="253"/>
      <c r="E260" s="253"/>
      <c r="F260" s="253"/>
      <c r="G260" s="253"/>
      <c r="H260" s="253"/>
      <c r="I260" s="253"/>
      <c r="J260" s="253"/>
      <c r="K260" s="253"/>
      <c r="L260" s="253"/>
      <c r="M260" s="231">
        <v>5.8478422663054197E-2</v>
      </c>
      <c r="N260" s="231"/>
      <c r="O260" s="231"/>
      <c r="P260" s="231"/>
      <c r="Q260" s="231"/>
      <c r="R260" s="231"/>
      <c r="S260" s="231"/>
      <c r="T260" s="231"/>
      <c r="U260" s="231"/>
      <c r="V260" s="235">
        <v>22142</v>
      </c>
      <c r="W260" s="235"/>
      <c r="X260" s="235"/>
      <c r="Y260" s="235"/>
      <c r="Z260" s="235"/>
      <c r="AA260" s="235"/>
      <c r="AB260" s="235"/>
      <c r="AC260" s="235"/>
      <c r="AD260" s="231">
        <v>9.7453841244690906E-2</v>
      </c>
      <c r="AE260" s="231"/>
      <c r="AF260" s="231"/>
      <c r="AG260" s="231"/>
      <c r="AH260" s="231"/>
      <c r="AI260" s="231"/>
      <c r="AJ260" s="231"/>
      <c r="AK260" s="231"/>
      <c r="AL260" s="231"/>
    </row>
    <row r="261" spans="2:38" s="1" customFormat="1" ht="11.1" customHeight="1" x14ac:dyDescent="0.15">
      <c r="B261" s="13" t="s">
        <v>1156</v>
      </c>
      <c r="C261" s="253">
        <v>949188310.09999895</v>
      </c>
      <c r="D261" s="253"/>
      <c r="E261" s="253"/>
      <c r="F261" s="253"/>
      <c r="G261" s="253"/>
      <c r="H261" s="253"/>
      <c r="I261" s="253"/>
      <c r="J261" s="253"/>
      <c r="K261" s="253"/>
      <c r="L261" s="253"/>
      <c r="M261" s="231">
        <v>6.2158676165303003E-2</v>
      </c>
      <c r="N261" s="231"/>
      <c r="O261" s="231"/>
      <c r="P261" s="231"/>
      <c r="Q261" s="231"/>
      <c r="R261" s="231"/>
      <c r="S261" s="231"/>
      <c r="T261" s="231"/>
      <c r="U261" s="231"/>
      <c r="V261" s="235">
        <v>23856</v>
      </c>
      <c r="W261" s="235"/>
      <c r="X261" s="235"/>
      <c r="Y261" s="235"/>
      <c r="Z261" s="235"/>
      <c r="AA261" s="235"/>
      <c r="AB261" s="235"/>
      <c r="AC261" s="235"/>
      <c r="AD261" s="231">
        <v>0.104997689311415</v>
      </c>
      <c r="AE261" s="231"/>
      <c r="AF261" s="231"/>
      <c r="AG261" s="231"/>
      <c r="AH261" s="231"/>
      <c r="AI261" s="231"/>
      <c r="AJ261" s="231"/>
      <c r="AK261" s="231"/>
      <c r="AL261" s="231"/>
    </row>
    <row r="262" spans="2:38" s="1" customFormat="1" ht="11.1" customHeight="1" x14ac:dyDescent="0.15">
      <c r="B262" s="13" t="s">
        <v>1157</v>
      </c>
      <c r="C262" s="253">
        <v>1238972703.29</v>
      </c>
      <c r="D262" s="253"/>
      <c r="E262" s="253"/>
      <c r="F262" s="253"/>
      <c r="G262" s="253"/>
      <c r="H262" s="253"/>
      <c r="I262" s="253"/>
      <c r="J262" s="253"/>
      <c r="K262" s="253"/>
      <c r="L262" s="253"/>
      <c r="M262" s="231">
        <v>8.1135536775984604E-2</v>
      </c>
      <c r="N262" s="231"/>
      <c r="O262" s="231"/>
      <c r="P262" s="231"/>
      <c r="Q262" s="231"/>
      <c r="R262" s="231"/>
      <c r="S262" s="231"/>
      <c r="T262" s="231"/>
      <c r="U262" s="231"/>
      <c r="V262" s="235">
        <v>25776</v>
      </c>
      <c r="W262" s="235"/>
      <c r="X262" s="235"/>
      <c r="Y262" s="235"/>
      <c r="Z262" s="235"/>
      <c r="AA262" s="235"/>
      <c r="AB262" s="235"/>
      <c r="AC262" s="235"/>
      <c r="AD262" s="231">
        <v>0.113448207565855</v>
      </c>
      <c r="AE262" s="231"/>
      <c r="AF262" s="231"/>
      <c r="AG262" s="231"/>
      <c r="AH262" s="231"/>
      <c r="AI262" s="231"/>
      <c r="AJ262" s="231"/>
      <c r="AK262" s="231"/>
      <c r="AL262" s="231"/>
    </row>
    <row r="263" spans="2:38" s="1" customFormat="1" ht="11.1" customHeight="1" x14ac:dyDescent="0.15">
      <c r="B263" s="13" t="s">
        <v>1158</v>
      </c>
      <c r="C263" s="253">
        <v>1480494462.1800001</v>
      </c>
      <c r="D263" s="253"/>
      <c r="E263" s="253"/>
      <c r="F263" s="253"/>
      <c r="G263" s="253"/>
      <c r="H263" s="253"/>
      <c r="I263" s="253"/>
      <c r="J263" s="253"/>
      <c r="K263" s="253"/>
      <c r="L263" s="253"/>
      <c r="M263" s="231">
        <v>9.6951863881968997E-2</v>
      </c>
      <c r="N263" s="231"/>
      <c r="O263" s="231"/>
      <c r="P263" s="231"/>
      <c r="Q263" s="231"/>
      <c r="R263" s="231"/>
      <c r="S263" s="231"/>
      <c r="T263" s="231"/>
      <c r="U263" s="231"/>
      <c r="V263" s="235">
        <v>26294</v>
      </c>
      <c r="W263" s="235"/>
      <c r="X263" s="235"/>
      <c r="Y263" s="235"/>
      <c r="Z263" s="235"/>
      <c r="AA263" s="235"/>
      <c r="AB263" s="235"/>
      <c r="AC263" s="235"/>
      <c r="AD263" s="231">
        <v>0.115728086969917</v>
      </c>
      <c r="AE263" s="231"/>
      <c r="AF263" s="231"/>
      <c r="AG263" s="231"/>
      <c r="AH263" s="231"/>
      <c r="AI263" s="231"/>
      <c r="AJ263" s="231"/>
      <c r="AK263" s="231"/>
      <c r="AL263" s="231"/>
    </row>
    <row r="264" spans="2:38" s="1" customFormat="1" ht="11.1" customHeight="1" x14ac:dyDescent="0.15">
      <c r="B264" s="13" t="s">
        <v>1159</v>
      </c>
      <c r="C264" s="253">
        <v>1602784345.5999999</v>
      </c>
      <c r="D264" s="253"/>
      <c r="E264" s="253"/>
      <c r="F264" s="253"/>
      <c r="G264" s="253"/>
      <c r="H264" s="253"/>
      <c r="I264" s="253"/>
      <c r="J264" s="253"/>
      <c r="K264" s="253"/>
      <c r="L264" s="253"/>
      <c r="M264" s="231">
        <v>0.10496015599946799</v>
      </c>
      <c r="N264" s="231"/>
      <c r="O264" s="231"/>
      <c r="P264" s="231"/>
      <c r="Q264" s="231"/>
      <c r="R264" s="231"/>
      <c r="S264" s="231"/>
      <c r="T264" s="231"/>
      <c r="U264" s="231"/>
      <c r="V264" s="235">
        <v>25348</v>
      </c>
      <c r="W264" s="235"/>
      <c r="X264" s="235"/>
      <c r="Y264" s="235"/>
      <c r="Z264" s="235"/>
      <c r="AA264" s="235"/>
      <c r="AB264" s="235"/>
      <c r="AC264" s="235"/>
      <c r="AD264" s="231">
        <v>0.111564446204969</v>
      </c>
      <c r="AE264" s="231"/>
      <c r="AF264" s="231"/>
      <c r="AG264" s="231"/>
      <c r="AH264" s="231"/>
      <c r="AI264" s="231"/>
      <c r="AJ264" s="231"/>
      <c r="AK264" s="231"/>
      <c r="AL264" s="231"/>
    </row>
    <row r="265" spans="2:38" s="1" customFormat="1" ht="11.1" customHeight="1" x14ac:dyDescent="0.15">
      <c r="B265" s="13" t="s">
        <v>1160</v>
      </c>
      <c r="C265" s="253">
        <v>1723932120.98</v>
      </c>
      <c r="D265" s="253"/>
      <c r="E265" s="253"/>
      <c r="F265" s="253"/>
      <c r="G265" s="253"/>
      <c r="H265" s="253"/>
      <c r="I265" s="253"/>
      <c r="J265" s="253"/>
      <c r="K265" s="253"/>
      <c r="L265" s="253"/>
      <c r="M265" s="231">
        <v>0.112893655872848</v>
      </c>
      <c r="N265" s="231"/>
      <c r="O265" s="231"/>
      <c r="P265" s="231"/>
      <c r="Q265" s="231"/>
      <c r="R265" s="231"/>
      <c r="S265" s="231"/>
      <c r="T265" s="231"/>
      <c r="U265" s="231"/>
      <c r="V265" s="235">
        <v>24476</v>
      </c>
      <c r="W265" s="235"/>
      <c r="X265" s="235"/>
      <c r="Y265" s="235"/>
      <c r="Z265" s="235"/>
      <c r="AA265" s="235"/>
      <c r="AB265" s="235"/>
      <c r="AC265" s="235"/>
      <c r="AD265" s="231">
        <v>0.107726502497744</v>
      </c>
      <c r="AE265" s="231"/>
      <c r="AF265" s="231"/>
      <c r="AG265" s="231"/>
      <c r="AH265" s="231"/>
      <c r="AI265" s="231"/>
      <c r="AJ265" s="231"/>
      <c r="AK265" s="231"/>
      <c r="AL265" s="231"/>
    </row>
    <row r="266" spans="2:38" s="1" customFormat="1" ht="11.1" customHeight="1" x14ac:dyDescent="0.15">
      <c r="B266" s="13" t="s">
        <v>1161</v>
      </c>
      <c r="C266" s="253">
        <v>1878995712.0799899</v>
      </c>
      <c r="D266" s="253"/>
      <c r="E266" s="253"/>
      <c r="F266" s="253"/>
      <c r="G266" s="253"/>
      <c r="H266" s="253"/>
      <c r="I266" s="253"/>
      <c r="J266" s="253"/>
      <c r="K266" s="253"/>
      <c r="L266" s="253"/>
      <c r="M266" s="231">
        <v>0.12304817151706</v>
      </c>
      <c r="N266" s="231"/>
      <c r="O266" s="231"/>
      <c r="P266" s="231"/>
      <c r="Q266" s="231"/>
      <c r="R266" s="231"/>
      <c r="S266" s="231"/>
      <c r="T266" s="231"/>
      <c r="U266" s="231"/>
      <c r="V266" s="235">
        <v>23558</v>
      </c>
      <c r="W266" s="235"/>
      <c r="X266" s="235"/>
      <c r="Y266" s="235"/>
      <c r="Z266" s="235"/>
      <c r="AA266" s="235"/>
      <c r="AB266" s="235"/>
      <c r="AC266" s="235"/>
      <c r="AD266" s="231">
        <v>0.10368609845734</v>
      </c>
      <c r="AE266" s="231"/>
      <c r="AF266" s="231"/>
      <c r="AG266" s="231"/>
      <c r="AH266" s="231"/>
      <c r="AI266" s="231"/>
      <c r="AJ266" s="231"/>
      <c r="AK266" s="231"/>
      <c r="AL266" s="231"/>
    </row>
    <row r="267" spans="2:38" s="1" customFormat="1" ht="11.1" customHeight="1" x14ac:dyDescent="0.15">
      <c r="B267" s="13" t="s">
        <v>1162</v>
      </c>
      <c r="C267" s="253">
        <v>2049456801.5900099</v>
      </c>
      <c r="D267" s="253"/>
      <c r="E267" s="253"/>
      <c r="F267" s="253"/>
      <c r="G267" s="253"/>
      <c r="H267" s="253"/>
      <c r="I267" s="253"/>
      <c r="J267" s="253"/>
      <c r="K267" s="253"/>
      <c r="L267" s="253"/>
      <c r="M267" s="231">
        <v>0.134211009858929</v>
      </c>
      <c r="N267" s="231"/>
      <c r="O267" s="231"/>
      <c r="P267" s="231"/>
      <c r="Q267" s="231"/>
      <c r="R267" s="231"/>
      <c r="S267" s="231"/>
      <c r="T267" s="231"/>
      <c r="U267" s="231"/>
      <c r="V267" s="235">
        <v>22929</v>
      </c>
      <c r="W267" s="235"/>
      <c r="X267" s="235"/>
      <c r="Y267" s="235"/>
      <c r="Z267" s="235"/>
      <c r="AA267" s="235"/>
      <c r="AB267" s="235"/>
      <c r="AC267" s="235"/>
      <c r="AD267" s="231">
        <v>0.100917673466693</v>
      </c>
      <c r="AE267" s="231"/>
      <c r="AF267" s="231"/>
      <c r="AG267" s="231"/>
      <c r="AH267" s="231"/>
      <c r="AI267" s="231"/>
      <c r="AJ267" s="231"/>
      <c r="AK267" s="231"/>
      <c r="AL267" s="231"/>
    </row>
    <row r="268" spans="2:38" s="1" customFormat="1" ht="11.1" customHeight="1" x14ac:dyDescent="0.15">
      <c r="B268" s="13" t="s">
        <v>1163</v>
      </c>
      <c r="C268" s="253">
        <v>1971363570.1900001</v>
      </c>
      <c r="D268" s="253"/>
      <c r="E268" s="253"/>
      <c r="F268" s="253"/>
      <c r="G268" s="253"/>
      <c r="H268" s="253"/>
      <c r="I268" s="253"/>
      <c r="J268" s="253"/>
      <c r="K268" s="253"/>
      <c r="L268" s="253"/>
      <c r="M268" s="231">
        <v>0.129096985771565</v>
      </c>
      <c r="N268" s="231"/>
      <c r="O268" s="231"/>
      <c r="P268" s="231"/>
      <c r="Q268" s="231"/>
      <c r="R268" s="231"/>
      <c r="S268" s="231"/>
      <c r="T268" s="231"/>
      <c r="U268" s="231"/>
      <c r="V268" s="235">
        <v>19036</v>
      </c>
      <c r="W268" s="235"/>
      <c r="X268" s="235"/>
      <c r="Y268" s="235"/>
      <c r="Z268" s="235"/>
      <c r="AA268" s="235"/>
      <c r="AB268" s="235"/>
      <c r="AC268" s="235"/>
      <c r="AD268" s="231">
        <v>8.3783367443498194E-2</v>
      </c>
      <c r="AE268" s="231"/>
      <c r="AF268" s="231"/>
      <c r="AG268" s="231"/>
      <c r="AH268" s="231"/>
      <c r="AI268" s="231"/>
      <c r="AJ268" s="231"/>
      <c r="AK268" s="231"/>
      <c r="AL268" s="231"/>
    </row>
    <row r="269" spans="2:38" s="1" customFormat="1" ht="11.1" customHeight="1" x14ac:dyDescent="0.15">
      <c r="B269" s="13" t="s">
        <v>1164</v>
      </c>
      <c r="C269" s="253">
        <v>1070155625.8200001</v>
      </c>
      <c r="D269" s="253"/>
      <c r="E269" s="253"/>
      <c r="F269" s="253"/>
      <c r="G269" s="253"/>
      <c r="H269" s="253"/>
      <c r="I269" s="253"/>
      <c r="J269" s="253"/>
      <c r="K269" s="253"/>
      <c r="L269" s="253"/>
      <c r="M269" s="231">
        <v>7.0080358432579606E-2</v>
      </c>
      <c r="N269" s="231"/>
      <c r="O269" s="231"/>
      <c r="P269" s="231"/>
      <c r="Q269" s="231"/>
      <c r="R269" s="231"/>
      <c r="S269" s="231"/>
      <c r="T269" s="231"/>
      <c r="U269" s="231"/>
      <c r="V269" s="235">
        <v>8467</v>
      </c>
      <c r="W269" s="235"/>
      <c r="X269" s="235"/>
      <c r="Y269" s="235"/>
      <c r="Z269" s="235"/>
      <c r="AA269" s="235"/>
      <c r="AB269" s="235"/>
      <c r="AC269" s="235"/>
      <c r="AD269" s="231">
        <v>3.7265905239761497E-2</v>
      </c>
      <c r="AE269" s="231"/>
      <c r="AF269" s="231"/>
      <c r="AG269" s="231"/>
      <c r="AH269" s="231"/>
      <c r="AI269" s="231"/>
      <c r="AJ269" s="231"/>
      <c r="AK269" s="231"/>
      <c r="AL269" s="231"/>
    </row>
    <row r="270" spans="2:38" s="1" customFormat="1" ht="11.1" customHeight="1" x14ac:dyDescent="0.15">
      <c r="B270" s="13" t="s">
        <v>1165</v>
      </c>
      <c r="C270" s="253">
        <v>83584069.629999995</v>
      </c>
      <c r="D270" s="253"/>
      <c r="E270" s="253"/>
      <c r="F270" s="253"/>
      <c r="G270" s="253"/>
      <c r="H270" s="253"/>
      <c r="I270" s="253"/>
      <c r="J270" s="253"/>
      <c r="K270" s="253"/>
      <c r="L270" s="253"/>
      <c r="M270" s="231">
        <v>5.4735978745481502E-3</v>
      </c>
      <c r="N270" s="231"/>
      <c r="O270" s="231"/>
      <c r="P270" s="231"/>
      <c r="Q270" s="231"/>
      <c r="R270" s="231"/>
      <c r="S270" s="231"/>
      <c r="T270" s="231"/>
      <c r="U270" s="231"/>
      <c r="V270" s="235">
        <v>912</v>
      </c>
      <c r="W270" s="235"/>
      <c r="X270" s="235"/>
      <c r="Y270" s="235"/>
      <c r="Z270" s="235"/>
      <c r="AA270" s="235"/>
      <c r="AB270" s="235"/>
      <c r="AC270" s="235"/>
      <c r="AD270" s="231">
        <v>4.0139961708589196E-3</v>
      </c>
      <c r="AE270" s="231"/>
      <c r="AF270" s="231"/>
      <c r="AG270" s="231"/>
      <c r="AH270" s="231"/>
      <c r="AI270" s="231"/>
      <c r="AJ270" s="231"/>
      <c r="AK270" s="231"/>
      <c r="AL270" s="231"/>
    </row>
    <row r="271" spans="2:38" s="1" customFormat="1" ht="11.1" customHeight="1" x14ac:dyDescent="0.15">
      <c r="B271" s="13" t="s">
        <v>1166</v>
      </c>
      <c r="C271" s="253">
        <v>40380739.100000001</v>
      </c>
      <c r="D271" s="253"/>
      <c r="E271" s="253"/>
      <c r="F271" s="253"/>
      <c r="G271" s="253"/>
      <c r="H271" s="253"/>
      <c r="I271" s="253"/>
      <c r="J271" s="253"/>
      <c r="K271" s="253"/>
      <c r="L271" s="253"/>
      <c r="M271" s="231">
        <v>2.64437863206307E-3</v>
      </c>
      <c r="N271" s="231"/>
      <c r="O271" s="231"/>
      <c r="P271" s="231"/>
      <c r="Q271" s="231"/>
      <c r="R271" s="231"/>
      <c r="S271" s="231"/>
      <c r="T271" s="231"/>
      <c r="U271" s="231"/>
      <c r="V271" s="235">
        <v>419</v>
      </c>
      <c r="W271" s="235"/>
      <c r="X271" s="235"/>
      <c r="Y271" s="235"/>
      <c r="Z271" s="235"/>
      <c r="AA271" s="235"/>
      <c r="AB271" s="235"/>
      <c r="AC271" s="235"/>
      <c r="AD271" s="231">
        <v>1.8441495565678599E-3</v>
      </c>
      <c r="AE271" s="231"/>
      <c r="AF271" s="231"/>
      <c r="AG271" s="231"/>
      <c r="AH271" s="231"/>
      <c r="AI271" s="231"/>
      <c r="AJ271" s="231"/>
      <c r="AK271" s="231"/>
      <c r="AL271" s="231"/>
    </row>
    <row r="272" spans="2:38" s="1" customFormat="1" ht="11.1" customHeight="1" x14ac:dyDescent="0.15">
      <c r="B272" s="13" t="s">
        <v>1167</v>
      </c>
      <c r="C272" s="253">
        <v>268622872.44999897</v>
      </c>
      <c r="D272" s="253"/>
      <c r="E272" s="253"/>
      <c r="F272" s="253"/>
      <c r="G272" s="253"/>
      <c r="H272" s="253"/>
      <c r="I272" s="253"/>
      <c r="J272" s="253"/>
      <c r="K272" s="253"/>
      <c r="L272" s="253"/>
      <c r="M272" s="231">
        <v>1.7591074354312199E-2</v>
      </c>
      <c r="N272" s="231"/>
      <c r="O272" s="231"/>
      <c r="P272" s="231"/>
      <c r="Q272" s="231"/>
      <c r="R272" s="231"/>
      <c r="S272" s="231"/>
      <c r="T272" s="231"/>
      <c r="U272" s="231"/>
      <c r="V272" s="235">
        <v>2522</v>
      </c>
      <c r="W272" s="235"/>
      <c r="X272" s="235"/>
      <c r="Y272" s="235"/>
      <c r="Z272" s="235"/>
      <c r="AA272" s="235"/>
      <c r="AB272" s="235"/>
      <c r="AC272" s="235"/>
      <c r="AD272" s="231">
        <v>1.1100107832134E-2</v>
      </c>
      <c r="AE272" s="231"/>
      <c r="AF272" s="231"/>
      <c r="AG272" s="231"/>
      <c r="AH272" s="231"/>
      <c r="AI272" s="231"/>
      <c r="AJ272" s="231"/>
      <c r="AK272" s="231"/>
      <c r="AL272" s="231"/>
    </row>
    <row r="273" spans="2:41" s="1" customFormat="1" ht="12.75" customHeight="1" x14ac:dyDescent="0.15">
      <c r="B273" s="34"/>
      <c r="C273" s="254">
        <v>15270407425.92</v>
      </c>
      <c r="D273" s="254"/>
      <c r="E273" s="254"/>
      <c r="F273" s="254"/>
      <c r="G273" s="254"/>
      <c r="H273" s="254"/>
      <c r="I273" s="254"/>
      <c r="J273" s="254"/>
      <c r="K273" s="254"/>
      <c r="L273" s="254"/>
      <c r="M273" s="252">
        <v>1</v>
      </c>
      <c r="N273" s="252"/>
      <c r="O273" s="252"/>
      <c r="P273" s="252"/>
      <c r="Q273" s="252"/>
      <c r="R273" s="252"/>
      <c r="S273" s="252"/>
      <c r="T273" s="252"/>
      <c r="U273" s="252"/>
      <c r="V273" s="251">
        <v>227205</v>
      </c>
      <c r="W273" s="251"/>
      <c r="X273" s="251"/>
      <c r="Y273" s="251"/>
      <c r="Z273" s="251"/>
      <c r="AA273" s="251"/>
      <c r="AB273" s="251"/>
      <c r="AC273" s="251"/>
      <c r="AD273" s="252">
        <v>1</v>
      </c>
      <c r="AE273" s="252"/>
      <c r="AF273" s="252"/>
      <c r="AG273" s="252"/>
      <c r="AH273" s="252"/>
      <c r="AI273" s="252"/>
      <c r="AJ273" s="252"/>
      <c r="AK273" s="252"/>
      <c r="AL273" s="252"/>
    </row>
    <row r="274" spans="2:41" s="1" customFormat="1" ht="9" customHeight="1" x14ac:dyDescent="0.15"/>
    <row r="275" spans="2:41" s="1" customFormat="1" ht="19.149999999999999" customHeight="1" x14ac:dyDescent="0.15">
      <c r="B275" s="217" t="s">
        <v>1196</v>
      </c>
      <c r="C275" s="217"/>
      <c r="D275" s="217"/>
      <c r="E275" s="217"/>
      <c r="F275" s="217"/>
      <c r="G275" s="217"/>
      <c r="H275" s="217"/>
      <c r="I275" s="217"/>
      <c r="J275" s="217"/>
      <c r="K275" s="217"/>
      <c r="L275" s="217"/>
      <c r="M275" s="217"/>
      <c r="N275" s="217"/>
      <c r="O275" s="217"/>
      <c r="P275" s="217"/>
      <c r="Q275" s="217"/>
      <c r="R275" s="217"/>
      <c r="S275" s="217"/>
      <c r="T275" s="217"/>
      <c r="U275" s="217"/>
      <c r="V275" s="217"/>
      <c r="W275" s="217"/>
      <c r="X275" s="217"/>
      <c r="Y275" s="217"/>
      <c r="Z275" s="217"/>
      <c r="AA275" s="217"/>
      <c r="AB275" s="217"/>
      <c r="AC275" s="217"/>
      <c r="AD275" s="217"/>
      <c r="AE275" s="217"/>
      <c r="AF275" s="217"/>
      <c r="AG275" s="217"/>
      <c r="AH275" s="217"/>
      <c r="AI275" s="217"/>
      <c r="AJ275" s="217"/>
      <c r="AK275" s="217"/>
      <c r="AL275" s="217"/>
      <c r="AM275" s="217"/>
      <c r="AN275" s="217"/>
      <c r="AO275" s="217"/>
    </row>
    <row r="276" spans="2:41" s="1" customFormat="1" ht="7.9" customHeight="1" x14ac:dyDescent="0.15"/>
    <row r="277" spans="2:41" s="1" customFormat="1" ht="13.35" customHeight="1" x14ac:dyDescent="0.15">
      <c r="B277" s="255"/>
      <c r="C277" s="255"/>
      <c r="D277" s="215" t="s">
        <v>1060</v>
      </c>
      <c r="E277" s="215"/>
      <c r="F277" s="215"/>
      <c r="G277" s="215"/>
      <c r="H277" s="215"/>
      <c r="I277" s="215"/>
      <c r="J277" s="215"/>
      <c r="K277" s="215"/>
      <c r="L277" s="215"/>
      <c r="M277" s="215"/>
      <c r="N277" s="215" t="s">
        <v>1061</v>
      </c>
      <c r="O277" s="215"/>
      <c r="P277" s="215"/>
      <c r="Q277" s="215"/>
      <c r="R277" s="215"/>
      <c r="S277" s="215"/>
      <c r="T277" s="215"/>
      <c r="U277" s="215"/>
      <c r="V277" s="215"/>
      <c r="W277" s="215" t="s">
        <v>1062</v>
      </c>
      <c r="X277" s="215"/>
      <c r="Y277" s="215"/>
      <c r="Z277" s="215"/>
      <c r="AA277" s="215"/>
      <c r="AB277" s="215"/>
      <c r="AC277" s="215"/>
      <c r="AD277" s="215"/>
      <c r="AE277" s="215" t="s">
        <v>1061</v>
      </c>
      <c r="AF277" s="215"/>
      <c r="AG277" s="215"/>
      <c r="AH277" s="215"/>
      <c r="AI277" s="215"/>
      <c r="AJ277" s="215"/>
      <c r="AK277" s="215"/>
      <c r="AL277" s="215"/>
      <c r="AM277" s="35"/>
    </row>
    <row r="278" spans="2:41" s="1" customFormat="1" ht="11.1" customHeight="1" x14ac:dyDescent="0.15">
      <c r="B278" s="230" t="s">
        <v>1168</v>
      </c>
      <c r="C278" s="230"/>
      <c r="D278" s="253">
        <v>239515468.33000001</v>
      </c>
      <c r="E278" s="253"/>
      <c r="F278" s="253"/>
      <c r="G278" s="253"/>
      <c r="H278" s="253"/>
      <c r="I278" s="253"/>
      <c r="J278" s="253"/>
      <c r="K278" s="253"/>
      <c r="L278" s="253"/>
      <c r="M278" s="253"/>
      <c r="N278" s="231">
        <v>1.5684942886556301E-2</v>
      </c>
      <c r="O278" s="231"/>
      <c r="P278" s="231"/>
      <c r="Q278" s="231"/>
      <c r="R278" s="231"/>
      <c r="S278" s="231"/>
      <c r="T278" s="231"/>
      <c r="U278" s="231"/>
      <c r="V278" s="231"/>
      <c r="W278" s="235">
        <v>14163</v>
      </c>
      <c r="X278" s="235"/>
      <c r="Y278" s="235"/>
      <c r="Z278" s="235"/>
      <c r="AA278" s="235"/>
      <c r="AB278" s="235"/>
      <c r="AC278" s="235"/>
      <c r="AD278" s="235"/>
      <c r="AE278" s="231">
        <v>6.23357760612663E-2</v>
      </c>
      <c r="AF278" s="231"/>
      <c r="AG278" s="231"/>
      <c r="AH278" s="231"/>
      <c r="AI278" s="231"/>
      <c r="AJ278" s="231"/>
      <c r="AK278" s="231"/>
      <c r="AL278" s="231"/>
      <c r="AM278" s="36">
        <v>1</v>
      </c>
    </row>
    <row r="279" spans="2:41" s="1" customFormat="1" ht="11.1" customHeight="1" x14ac:dyDescent="0.15">
      <c r="B279" s="230" t="s">
        <v>1169</v>
      </c>
      <c r="C279" s="230"/>
      <c r="D279" s="253">
        <v>336016271.11999899</v>
      </c>
      <c r="E279" s="253"/>
      <c r="F279" s="253"/>
      <c r="G279" s="253"/>
      <c r="H279" s="253"/>
      <c r="I279" s="253"/>
      <c r="J279" s="253"/>
      <c r="K279" s="253"/>
      <c r="L279" s="253"/>
      <c r="M279" s="253"/>
      <c r="N279" s="231">
        <v>2.20044077245539E-2</v>
      </c>
      <c r="O279" s="231"/>
      <c r="P279" s="231"/>
      <c r="Q279" s="231"/>
      <c r="R279" s="231"/>
      <c r="S279" s="231"/>
      <c r="T279" s="231"/>
      <c r="U279" s="231"/>
      <c r="V279" s="231"/>
      <c r="W279" s="235">
        <v>13673</v>
      </c>
      <c r="X279" s="235"/>
      <c r="Y279" s="235"/>
      <c r="Z279" s="235"/>
      <c r="AA279" s="235"/>
      <c r="AB279" s="235"/>
      <c r="AC279" s="235"/>
      <c r="AD279" s="235"/>
      <c r="AE279" s="231">
        <v>6.0179133381747803E-2</v>
      </c>
      <c r="AF279" s="231"/>
      <c r="AG279" s="231"/>
      <c r="AH279" s="231"/>
      <c r="AI279" s="231"/>
      <c r="AJ279" s="231"/>
      <c r="AK279" s="231"/>
      <c r="AL279" s="231"/>
      <c r="AM279" s="36">
        <v>2</v>
      </c>
    </row>
    <row r="280" spans="2:41" s="1" customFormat="1" ht="11.1" customHeight="1" x14ac:dyDescent="0.15">
      <c r="B280" s="230" t="s">
        <v>1170</v>
      </c>
      <c r="C280" s="230"/>
      <c r="D280" s="253">
        <v>725126802.86999905</v>
      </c>
      <c r="E280" s="253"/>
      <c r="F280" s="253"/>
      <c r="G280" s="253"/>
      <c r="H280" s="253"/>
      <c r="I280" s="253"/>
      <c r="J280" s="253"/>
      <c r="K280" s="253"/>
      <c r="L280" s="253"/>
      <c r="M280" s="253"/>
      <c r="N280" s="231">
        <v>4.7485753499881697E-2</v>
      </c>
      <c r="O280" s="231"/>
      <c r="P280" s="231"/>
      <c r="Q280" s="231"/>
      <c r="R280" s="231"/>
      <c r="S280" s="231"/>
      <c r="T280" s="231"/>
      <c r="U280" s="231"/>
      <c r="V280" s="231"/>
      <c r="W280" s="235">
        <v>18674</v>
      </c>
      <c r="X280" s="235"/>
      <c r="Y280" s="235"/>
      <c r="Z280" s="235"/>
      <c r="AA280" s="235"/>
      <c r="AB280" s="235"/>
      <c r="AC280" s="235"/>
      <c r="AD280" s="235"/>
      <c r="AE280" s="231">
        <v>8.2190092647609E-2</v>
      </c>
      <c r="AF280" s="231"/>
      <c r="AG280" s="231"/>
      <c r="AH280" s="231"/>
      <c r="AI280" s="231"/>
      <c r="AJ280" s="231"/>
      <c r="AK280" s="231"/>
      <c r="AL280" s="231"/>
      <c r="AM280" s="36">
        <v>3</v>
      </c>
    </row>
    <row r="281" spans="2:41" s="1" customFormat="1" ht="11.1" customHeight="1" x14ac:dyDescent="0.15">
      <c r="B281" s="230" t="s">
        <v>1171</v>
      </c>
      <c r="C281" s="230"/>
      <c r="D281" s="253">
        <v>1550947952.8199899</v>
      </c>
      <c r="E281" s="253"/>
      <c r="F281" s="253"/>
      <c r="G281" s="253"/>
      <c r="H281" s="253"/>
      <c r="I281" s="253"/>
      <c r="J281" s="253"/>
      <c r="K281" s="253"/>
      <c r="L281" s="253"/>
      <c r="M281" s="253"/>
      <c r="N281" s="231">
        <v>0.101565590855645</v>
      </c>
      <c r="O281" s="231"/>
      <c r="P281" s="231"/>
      <c r="Q281" s="231"/>
      <c r="R281" s="231"/>
      <c r="S281" s="231"/>
      <c r="T281" s="231"/>
      <c r="U281" s="231"/>
      <c r="V281" s="231"/>
      <c r="W281" s="235">
        <v>27105</v>
      </c>
      <c r="X281" s="235"/>
      <c r="Y281" s="235"/>
      <c r="Z281" s="235"/>
      <c r="AA281" s="235"/>
      <c r="AB281" s="235"/>
      <c r="AC281" s="235"/>
      <c r="AD281" s="235"/>
      <c r="AE281" s="231">
        <v>0.11929755067010001</v>
      </c>
      <c r="AF281" s="231"/>
      <c r="AG281" s="231"/>
      <c r="AH281" s="231"/>
      <c r="AI281" s="231"/>
      <c r="AJ281" s="231"/>
      <c r="AK281" s="231"/>
      <c r="AL281" s="231"/>
      <c r="AM281" s="36">
        <v>4</v>
      </c>
    </row>
    <row r="282" spans="2:41" s="1" customFormat="1" ht="11.1" customHeight="1" x14ac:dyDescent="0.15">
      <c r="B282" s="230" t="s">
        <v>1172</v>
      </c>
      <c r="C282" s="230"/>
      <c r="D282" s="253">
        <v>2870385454.0300002</v>
      </c>
      <c r="E282" s="253"/>
      <c r="F282" s="253"/>
      <c r="G282" s="253"/>
      <c r="H282" s="253"/>
      <c r="I282" s="253"/>
      <c r="J282" s="253"/>
      <c r="K282" s="253"/>
      <c r="L282" s="253"/>
      <c r="M282" s="253"/>
      <c r="N282" s="231">
        <v>0.18797045645015401</v>
      </c>
      <c r="O282" s="231"/>
      <c r="P282" s="231"/>
      <c r="Q282" s="231"/>
      <c r="R282" s="231"/>
      <c r="S282" s="231"/>
      <c r="T282" s="231"/>
      <c r="U282" s="231"/>
      <c r="V282" s="231"/>
      <c r="W282" s="235">
        <v>35398</v>
      </c>
      <c r="X282" s="235"/>
      <c r="Y282" s="235"/>
      <c r="Z282" s="235"/>
      <c r="AA282" s="235"/>
      <c r="AB282" s="235"/>
      <c r="AC282" s="235"/>
      <c r="AD282" s="235"/>
      <c r="AE282" s="231">
        <v>0.155797627693053</v>
      </c>
      <c r="AF282" s="231"/>
      <c r="AG282" s="231"/>
      <c r="AH282" s="231"/>
      <c r="AI282" s="231"/>
      <c r="AJ282" s="231"/>
      <c r="AK282" s="231"/>
      <c r="AL282" s="231"/>
      <c r="AM282" s="36">
        <v>5</v>
      </c>
    </row>
    <row r="283" spans="2:41" s="1" customFormat="1" ht="11.1" customHeight="1" x14ac:dyDescent="0.15">
      <c r="B283" s="230" t="s">
        <v>1173</v>
      </c>
      <c r="C283" s="230"/>
      <c r="D283" s="253">
        <v>770332534.90999806</v>
      </c>
      <c r="E283" s="253"/>
      <c r="F283" s="253"/>
      <c r="G283" s="253"/>
      <c r="H283" s="253"/>
      <c r="I283" s="253"/>
      <c r="J283" s="253"/>
      <c r="K283" s="253"/>
      <c r="L283" s="253"/>
      <c r="M283" s="253"/>
      <c r="N283" s="231">
        <v>5.0446102282931601E-2</v>
      </c>
      <c r="O283" s="231"/>
      <c r="P283" s="231"/>
      <c r="Q283" s="231"/>
      <c r="R283" s="231"/>
      <c r="S283" s="231"/>
      <c r="T283" s="231"/>
      <c r="U283" s="231"/>
      <c r="V283" s="231"/>
      <c r="W283" s="235">
        <v>15426</v>
      </c>
      <c r="X283" s="235"/>
      <c r="Y283" s="235"/>
      <c r="Z283" s="235"/>
      <c r="AA283" s="235"/>
      <c r="AB283" s="235"/>
      <c r="AC283" s="235"/>
      <c r="AD283" s="235"/>
      <c r="AE283" s="231">
        <v>6.7894632600514995E-2</v>
      </c>
      <c r="AF283" s="231"/>
      <c r="AG283" s="231"/>
      <c r="AH283" s="231"/>
      <c r="AI283" s="231"/>
      <c r="AJ283" s="231"/>
      <c r="AK283" s="231"/>
      <c r="AL283" s="231"/>
      <c r="AM283" s="36">
        <v>6</v>
      </c>
    </row>
    <row r="284" spans="2:41" s="1" customFormat="1" ht="11.1" customHeight="1" x14ac:dyDescent="0.15">
      <c r="B284" s="230" t="s">
        <v>1174</v>
      </c>
      <c r="C284" s="230"/>
      <c r="D284" s="253">
        <v>740172233.12</v>
      </c>
      <c r="E284" s="253"/>
      <c r="F284" s="253"/>
      <c r="G284" s="253"/>
      <c r="H284" s="253"/>
      <c r="I284" s="253"/>
      <c r="J284" s="253"/>
      <c r="K284" s="253"/>
      <c r="L284" s="253"/>
      <c r="M284" s="253"/>
      <c r="N284" s="231">
        <v>4.8471020613610603E-2</v>
      </c>
      <c r="O284" s="231"/>
      <c r="P284" s="231"/>
      <c r="Q284" s="231"/>
      <c r="R284" s="231"/>
      <c r="S284" s="231"/>
      <c r="T284" s="231"/>
      <c r="U284" s="231"/>
      <c r="V284" s="231"/>
      <c r="W284" s="235">
        <v>12903</v>
      </c>
      <c r="X284" s="235"/>
      <c r="Y284" s="235"/>
      <c r="Z284" s="235"/>
      <c r="AA284" s="235"/>
      <c r="AB284" s="235"/>
      <c r="AC284" s="235"/>
      <c r="AD284" s="235"/>
      <c r="AE284" s="231">
        <v>5.6790123456790097E-2</v>
      </c>
      <c r="AF284" s="231"/>
      <c r="AG284" s="231"/>
      <c r="AH284" s="231"/>
      <c r="AI284" s="231"/>
      <c r="AJ284" s="231"/>
      <c r="AK284" s="231"/>
      <c r="AL284" s="231"/>
      <c r="AM284" s="36">
        <v>7</v>
      </c>
    </row>
    <row r="285" spans="2:41" s="1" customFormat="1" ht="11.1" customHeight="1" x14ac:dyDescent="0.15">
      <c r="B285" s="230" t="s">
        <v>1175</v>
      </c>
      <c r="C285" s="230"/>
      <c r="D285" s="253">
        <v>802683899.12000299</v>
      </c>
      <c r="E285" s="253"/>
      <c r="F285" s="253"/>
      <c r="G285" s="253"/>
      <c r="H285" s="253"/>
      <c r="I285" s="253"/>
      <c r="J285" s="253"/>
      <c r="K285" s="253"/>
      <c r="L285" s="253"/>
      <c r="M285" s="253"/>
      <c r="N285" s="231">
        <v>5.2564668167106497E-2</v>
      </c>
      <c r="O285" s="231"/>
      <c r="P285" s="231"/>
      <c r="Q285" s="231"/>
      <c r="R285" s="231"/>
      <c r="S285" s="231"/>
      <c r="T285" s="231"/>
      <c r="U285" s="231"/>
      <c r="V285" s="231"/>
      <c r="W285" s="235">
        <v>12813</v>
      </c>
      <c r="X285" s="235"/>
      <c r="Y285" s="235"/>
      <c r="Z285" s="235"/>
      <c r="AA285" s="235"/>
      <c r="AB285" s="235"/>
      <c r="AC285" s="235"/>
      <c r="AD285" s="235"/>
      <c r="AE285" s="231">
        <v>5.63940054136133E-2</v>
      </c>
      <c r="AF285" s="231"/>
      <c r="AG285" s="231"/>
      <c r="AH285" s="231"/>
      <c r="AI285" s="231"/>
      <c r="AJ285" s="231"/>
      <c r="AK285" s="231"/>
      <c r="AL285" s="231"/>
      <c r="AM285" s="36">
        <v>8</v>
      </c>
    </row>
    <row r="286" spans="2:41" s="1" customFormat="1" ht="11.1" customHeight="1" x14ac:dyDescent="0.15">
      <c r="B286" s="230" t="s">
        <v>1176</v>
      </c>
      <c r="C286" s="230"/>
      <c r="D286" s="253">
        <v>881963350.23999906</v>
      </c>
      <c r="E286" s="253"/>
      <c r="F286" s="253"/>
      <c r="G286" s="253"/>
      <c r="H286" s="253"/>
      <c r="I286" s="253"/>
      <c r="J286" s="253"/>
      <c r="K286" s="253"/>
      <c r="L286" s="253"/>
      <c r="M286" s="253"/>
      <c r="N286" s="231">
        <v>5.7756373202129202E-2</v>
      </c>
      <c r="O286" s="231"/>
      <c r="P286" s="231"/>
      <c r="Q286" s="231"/>
      <c r="R286" s="231"/>
      <c r="S286" s="231"/>
      <c r="T286" s="231"/>
      <c r="U286" s="231"/>
      <c r="V286" s="231"/>
      <c r="W286" s="235">
        <v>12595</v>
      </c>
      <c r="X286" s="235"/>
      <c r="Y286" s="235"/>
      <c r="Z286" s="235"/>
      <c r="AA286" s="235"/>
      <c r="AB286" s="235"/>
      <c r="AC286" s="235"/>
      <c r="AD286" s="235"/>
      <c r="AE286" s="231">
        <v>5.5434519486807103E-2</v>
      </c>
      <c r="AF286" s="231"/>
      <c r="AG286" s="231"/>
      <c r="AH286" s="231"/>
      <c r="AI286" s="231"/>
      <c r="AJ286" s="231"/>
      <c r="AK286" s="231"/>
      <c r="AL286" s="231"/>
      <c r="AM286" s="36">
        <v>9</v>
      </c>
    </row>
    <row r="287" spans="2:41" s="1" customFormat="1" ht="11.1" customHeight="1" x14ac:dyDescent="0.15">
      <c r="B287" s="230" t="s">
        <v>1177</v>
      </c>
      <c r="C287" s="230"/>
      <c r="D287" s="253">
        <v>917914350.12</v>
      </c>
      <c r="E287" s="253"/>
      <c r="F287" s="253"/>
      <c r="G287" s="253"/>
      <c r="H287" s="253"/>
      <c r="I287" s="253"/>
      <c r="J287" s="253"/>
      <c r="K287" s="253"/>
      <c r="L287" s="253"/>
      <c r="M287" s="253"/>
      <c r="N287" s="231">
        <v>6.01106653226509E-2</v>
      </c>
      <c r="O287" s="231"/>
      <c r="P287" s="231"/>
      <c r="Q287" s="231"/>
      <c r="R287" s="231"/>
      <c r="S287" s="231"/>
      <c r="T287" s="231"/>
      <c r="U287" s="231"/>
      <c r="V287" s="231"/>
      <c r="W287" s="235">
        <v>11118</v>
      </c>
      <c r="X287" s="235"/>
      <c r="Y287" s="235"/>
      <c r="Z287" s="235"/>
      <c r="AA287" s="235"/>
      <c r="AB287" s="235"/>
      <c r="AC287" s="235"/>
      <c r="AD287" s="235"/>
      <c r="AE287" s="231">
        <v>4.8933782267115603E-2</v>
      </c>
      <c r="AF287" s="231"/>
      <c r="AG287" s="231"/>
      <c r="AH287" s="231"/>
      <c r="AI287" s="231"/>
      <c r="AJ287" s="231"/>
      <c r="AK287" s="231"/>
      <c r="AL287" s="231"/>
      <c r="AM287" s="36">
        <v>10</v>
      </c>
    </row>
    <row r="288" spans="2:41" s="1" customFormat="1" ht="11.1" customHeight="1" x14ac:dyDescent="0.15">
      <c r="B288" s="230" t="s">
        <v>1178</v>
      </c>
      <c r="C288" s="230"/>
      <c r="D288" s="253">
        <v>2594715796.0300002</v>
      </c>
      <c r="E288" s="253"/>
      <c r="F288" s="253"/>
      <c r="G288" s="253"/>
      <c r="H288" s="253"/>
      <c r="I288" s="253"/>
      <c r="J288" s="253"/>
      <c r="K288" s="253"/>
      <c r="L288" s="253"/>
      <c r="M288" s="253"/>
      <c r="N288" s="231">
        <v>0.16991791532855399</v>
      </c>
      <c r="O288" s="231"/>
      <c r="P288" s="231"/>
      <c r="Q288" s="231"/>
      <c r="R288" s="231"/>
      <c r="S288" s="231"/>
      <c r="T288" s="231"/>
      <c r="U288" s="231"/>
      <c r="V288" s="231"/>
      <c r="W288" s="235">
        <v>29832</v>
      </c>
      <c r="X288" s="235"/>
      <c r="Y288" s="235"/>
      <c r="Z288" s="235"/>
      <c r="AA288" s="235"/>
      <c r="AB288" s="235"/>
      <c r="AC288" s="235"/>
      <c r="AD288" s="235"/>
      <c r="AE288" s="231">
        <v>0.13129992737835899</v>
      </c>
      <c r="AF288" s="231"/>
      <c r="AG288" s="231"/>
      <c r="AH288" s="231"/>
      <c r="AI288" s="231"/>
      <c r="AJ288" s="231"/>
      <c r="AK288" s="231"/>
      <c r="AL288" s="231"/>
      <c r="AM288" s="36">
        <v>11</v>
      </c>
    </row>
    <row r="289" spans="2:41" s="1" customFormat="1" ht="11.1" customHeight="1" x14ac:dyDescent="0.15">
      <c r="B289" s="230" t="s">
        <v>1179</v>
      </c>
      <c r="C289" s="230"/>
      <c r="D289" s="253">
        <v>1146935209.76</v>
      </c>
      <c r="E289" s="253"/>
      <c r="F289" s="253"/>
      <c r="G289" s="253"/>
      <c r="H289" s="253"/>
      <c r="I289" s="253"/>
      <c r="J289" s="253"/>
      <c r="K289" s="253"/>
      <c r="L289" s="253"/>
      <c r="M289" s="253"/>
      <c r="N289" s="231">
        <v>7.5108356821782907E-2</v>
      </c>
      <c r="O289" s="231"/>
      <c r="P289" s="231"/>
      <c r="Q289" s="231"/>
      <c r="R289" s="231"/>
      <c r="S289" s="231"/>
      <c r="T289" s="231"/>
      <c r="U289" s="231"/>
      <c r="V289" s="231"/>
      <c r="W289" s="235">
        <v>10984</v>
      </c>
      <c r="X289" s="235"/>
      <c r="Y289" s="235"/>
      <c r="Z289" s="235"/>
      <c r="AA289" s="235"/>
      <c r="AB289" s="235"/>
      <c r="AC289" s="235"/>
      <c r="AD289" s="235"/>
      <c r="AE289" s="231">
        <v>4.8344006513941197E-2</v>
      </c>
      <c r="AF289" s="231"/>
      <c r="AG289" s="231"/>
      <c r="AH289" s="231"/>
      <c r="AI289" s="231"/>
      <c r="AJ289" s="231"/>
      <c r="AK289" s="231"/>
      <c r="AL289" s="231"/>
      <c r="AM289" s="36">
        <v>12</v>
      </c>
    </row>
    <row r="290" spans="2:41" s="1" customFormat="1" ht="11.1" customHeight="1" x14ac:dyDescent="0.15">
      <c r="B290" s="230" t="s">
        <v>1180</v>
      </c>
      <c r="C290" s="230"/>
      <c r="D290" s="253">
        <v>474007288</v>
      </c>
      <c r="E290" s="253"/>
      <c r="F290" s="253"/>
      <c r="G290" s="253"/>
      <c r="H290" s="253"/>
      <c r="I290" s="253"/>
      <c r="J290" s="253"/>
      <c r="K290" s="253"/>
      <c r="L290" s="253"/>
      <c r="M290" s="253"/>
      <c r="N290" s="231">
        <v>3.1040906426335401E-2</v>
      </c>
      <c r="O290" s="231"/>
      <c r="P290" s="231"/>
      <c r="Q290" s="231"/>
      <c r="R290" s="231"/>
      <c r="S290" s="231"/>
      <c r="T290" s="231"/>
      <c r="U290" s="231"/>
      <c r="V290" s="231"/>
      <c r="W290" s="235">
        <v>4269</v>
      </c>
      <c r="X290" s="235"/>
      <c r="Y290" s="235"/>
      <c r="Z290" s="235"/>
      <c r="AA290" s="235"/>
      <c r="AB290" s="235"/>
      <c r="AC290" s="235"/>
      <c r="AD290" s="235"/>
      <c r="AE290" s="231">
        <v>1.8789199181355999E-2</v>
      </c>
      <c r="AF290" s="231"/>
      <c r="AG290" s="231"/>
      <c r="AH290" s="231"/>
      <c r="AI290" s="231"/>
      <c r="AJ290" s="231"/>
      <c r="AK290" s="231"/>
      <c r="AL290" s="231"/>
      <c r="AM290" s="36">
        <v>13</v>
      </c>
    </row>
    <row r="291" spans="2:41" s="1" customFormat="1" ht="11.1" customHeight="1" x14ac:dyDescent="0.15">
      <c r="B291" s="230" t="s">
        <v>1181</v>
      </c>
      <c r="C291" s="230"/>
      <c r="D291" s="253">
        <v>1219690815.45</v>
      </c>
      <c r="E291" s="253"/>
      <c r="F291" s="253"/>
      <c r="G291" s="253"/>
      <c r="H291" s="253"/>
      <c r="I291" s="253"/>
      <c r="J291" s="253"/>
      <c r="K291" s="253"/>
      <c r="L291" s="253"/>
      <c r="M291" s="253"/>
      <c r="N291" s="231">
        <v>7.9872840418108201E-2</v>
      </c>
      <c r="O291" s="231"/>
      <c r="P291" s="231"/>
      <c r="Q291" s="231"/>
      <c r="R291" s="231"/>
      <c r="S291" s="231"/>
      <c r="T291" s="231"/>
      <c r="U291" s="231"/>
      <c r="V291" s="231"/>
      <c r="W291" s="235">
        <v>8252</v>
      </c>
      <c r="X291" s="235"/>
      <c r="Y291" s="235"/>
      <c r="Z291" s="235"/>
      <c r="AA291" s="235"/>
      <c r="AB291" s="235"/>
      <c r="AC291" s="235"/>
      <c r="AD291" s="235"/>
      <c r="AE291" s="231">
        <v>3.6319623247727799E-2</v>
      </c>
      <c r="AF291" s="231"/>
      <c r="AG291" s="231"/>
      <c r="AH291" s="231"/>
      <c r="AI291" s="231"/>
      <c r="AJ291" s="231"/>
      <c r="AK291" s="231"/>
      <c r="AL291" s="231"/>
      <c r="AM291" s="36">
        <v>14</v>
      </c>
    </row>
    <row r="292" spans="2:41" s="1" customFormat="1" ht="11.1" customHeight="1" x14ac:dyDescent="0.15">
      <c r="B292" s="255"/>
      <c r="C292" s="255"/>
      <c r="D292" s="254">
        <v>15270407425.92</v>
      </c>
      <c r="E292" s="254"/>
      <c r="F292" s="254"/>
      <c r="G292" s="254"/>
      <c r="H292" s="254"/>
      <c r="I292" s="254"/>
      <c r="J292" s="254"/>
      <c r="K292" s="254"/>
      <c r="L292" s="254"/>
      <c r="M292" s="254"/>
      <c r="N292" s="252">
        <v>1</v>
      </c>
      <c r="O292" s="252"/>
      <c r="P292" s="252"/>
      <c r="Q292" s="252"/>
      <c r="R292" s="252"/>
      <c r="S292" s="252"/>
      <c r="T292" s="252"/>
      <c r="U292" s="252"/>
      <c r="V292" s="252"/>
      <c r="W292" s="251">
        <v>227205</v>
      </c>
      <c r="X292" s="251"/>
      <c r="Y292" s="251"/>
      <c r="Z292" s="251"/>
      <c r="AA292" s="251"/>
      <c r="AB292" s="251"/>
      <c r="AC292" s="251"/>
      <c r="AD292" s="251"/>
      <c r="AE292" s="252">
        <v>1</v>
      </c>
      <c r="AF292" s="252"/>
      <c r="AG292" s="252"/>
      <c r="AH292" s="252"/>
      <c r="AI292" s="252"/>
      <c r="AJ292" s="252"/>
      <c r="AK292" s="252"/>
      <c r="AL292" s="252"/>
      <c r="AM292" s="37"/>
    </row>
    <row r="293" spans="2:41" s="1" customFormat="1" ht="9" customHeight="1" x14ac:dyDescent="0.15"/>
    <row r="294" spans="2:41" s="1" customFormat="1" ht="19.149999999999999" customHeight="1" x14ac:dyDescent="0.15">
      <c r="B294" s="217" t="s">
        <v>1197</v>
      </c>
      <c r="C294" s="217"/>
      <c r="D294" s="217"/>
      <c r="E294" s="217"/>
      <c r="F294" s="217"/>
      <c r="G294" s="217"/>
      <c r="H294" s="217"/>
      <c r="I294" s="217"/>
      <c r="J294" s="217"/>
      <c r="K294" s="217"/>
      <c r="L294" s="217"/>
      <c r="M294" s="217"/>
      <c r="N294" s="217"/>
      <c r="O294" s="217"/>
      <c r="P294" s="217"/>
      <c r="Q294" s="217"/>
      <c r="R294" s="217"/>
      <c r="S294" s="217"/>
      <c r="T294" s="217"/>
      <c r="U294" s="217"/>
      <c r="V294" s="217"/>
      <c r="W294" s="217"/>
      <c r="X294" s="217"/>
      <c r="Y294" s="217"/>
      <c r="Z294" s="217"/>
      <c r="AA294" s="217"/>
      <c r="AB294" s="217"/>
      <c r="AC294" s="217"/>
      <c r="AD294" s="217"/>
      <c r="AE294" s="217"/>
      <c r="AF294" s="217"/>
      <c r="AG294" s="217"/>
      <c r="AH294" s="217"/>
      <c r="AI294" s="217"/>
      <c r="AJ294" s="217"/>
      <c r="AK294" s="217"/>
      <c r="AL294" s="217"/>
      <c r="AM294" s="217"/>
      <c r="AN294" s="217"/>
      <c r="AO294" s="217"/>
    </row>
    <row r="295" spans="2:41" s="1" customFormat="1" ht="7.9" customHeight="1" x14ac:dyDescent="0.15"/>
    <row r="296" spans="2:41" s="1" customFormat="1" ht="10.7" customHeight="1" x14ac:dyDescent="0.15">
      <c r="B296" s="215" t="s">
        <v>1063</v>
      </c>
      <c r="C296" s="215"/>
      <c r="D296" s="215" t="s">
        <v>1060</v>
      </c>
      <c r="E296" s="215"/>
      <c r="F296" s="215"/>
      <c r="G296" s="215"/>
      <c r="H296" s="215"/>
      <c r="I296" s="215"/>
      <c r="J296" s="215"/>
      <c r="K296" s="215"/>
      <c r="L296" s="215"/>
      <c r="M296" s="215"/>
      <c r="N296" s="215" t="s">
        <v>1061</v>
      </c>
      <c r="O296" s="215"/>
      <c r="P296" s="215"/>
      <c r="Q296" s="215"/>
      <c r="R296" s="215"/>
      <c r="S296" s="215"/>
      <c r="T296" s="215"/>
      <c r="U296" s="215"/>
      <c r="V296" s="215"/>
      <c r="W296" s="215" t="s">
        <v>1062</v>
      </c>
      <c r="X296" s="215"/>
      <c r="Y296" s="215"/>
      <c r="Z296" s="215"/>
      <c r="AA296" s="215"/>
      <c r="AB296" s="215"/>
      <c r="AC296" s="215"/>
      <c r="AD296" s="215"/>
      <c r="AE296" s="215" t="s">
        <v>1061</v>
      </c>
      <c r="AF296" s="215"/>
      <c r="AG296" s="215"/>
      <c r="AH296" s="215"/>
      <c r="AI296" s="215"/>
      <c r="AJ296" s="215"/>
      <c r="AK296" s="215"/>
      <c r="AL296" s="215"/>
    </row>
    <row r="297" spans="2:41" s="1" customFormat="1" ht="10.7" customHeight="1" x14ac:dyDescent="0.15">
      <c r="B297" s="230" t="s">
        <v>1182</v>
      </c>
      <c r="C297" s="230"/>
      <c r="D297" s="253">
        <v>329206424.21000099</v>
      </c>
      <c r="E297" s="253"/>
      <c r="F297" s="253"/>
      <c r="G297" s="253"/>
      <c r="H297" s="253"/>
      <c r="I297" s="253"/>
      <c r="J297" s="253"/>
      <c r="K297" s="253"/>
      <c r="L297" s="253"/>
      <c r="M297" s="253"/>
      <c r="N297" s="231">
        <v>2.1558457153618898E-2</v>
      </c>
      <c r="O297" s="231"/>
      <c r="P297" s="231"/>
      <c r="Q297" s="231"/>
      <c r="R297" s="231"/>
      <c r="S297" s="231"/>
      <c r="T297" s="231"/>
      <c r="U297" s="231"/>
      <c r="V297" s="231"/>
      <c r="W297" s="235">
        <v>14408</v>
      </c>
      <c r="X297" s="235"/>
      <c r="Y297" s="235"/>
      <c r="Z297" s="235"/>
      <c r="AA297" s="235"/>
      <c r="AB297" s="235"/>
      <c r="AC297" s="235"/>
      <c r="AD297" s="235"/>
      <c r="AE297" s="231">
        <v>6.3414097401025493E-2</v>
      </c>
      <c r="AF297" s="231"/>
      <c r="AG297" s="231"/>
      <c r="AH297" s="231"/>
      <c r="AI297" s="231"/>
      <c r="AJ297" s="231"/>
      <c r="AK297" s="231"/>
      <c r="AL297" s="231"/>
    </row>
    <row r="298" spans="2:41" s="1" customFormat="1" ht="10.7" customHeight="1" x14ac:dyDescent="0.15">
      <c r="B298" s="230" t="s">
        <v>1065</v>
      </c>
      <c r="C298" s="230"/>
      <c r="D298" s="253">
        <v>464275145.50000101</v>
      </c>
      <c r="E298" s="253"/>
      <c r="F298" s="253"/>
      <c r="G298" s="253"/>
      <c r="H298" s="253"/>
      <c r="I298" s="253"/>
      <c r="J298" s="253"/>
      <c r="K298" s="253"/>
      <c r="L298" s="253"/>
      <c r="M298" s="253"/>
      <c r="N298" s="231">
        <v>3.0403586004649801E-2</v>
      </c>
      <c r="O298" s="231"/>
      <c r="P298" s="231"/>
      <c r="Q298" s="231"/>
      <c r="R298" s="231"/>
      <c r="S298" s="231"/>
      <c r="T298" s="231"/>
      <c r="U298" s="231"/>
      <c r="V298" s="231"/>
      <c r="W298" s="235">
        <v>14098</v>
      </c>
      <c r="X298" s="235"/>
      <c r="Y298" s="235"/>
      <c r="Z298" s="235"/>
      <c r="AA298" s="235"/>
      <c r="AB298" s="235"/>
      <c r="AC298" s="235"/>
      <c r="AD298" s="235"/>
      <c r="AE298" s="231">
        <v>6.20496908078607E-2</v>
      </c>
      <c r="AF298" s="231"/>
      <c r="AG298" s="231"/>
      <c r="AH298" s="231"/>
      <c r="AI298" s="231"/>
      <c r="AJ298" s="231"/>
      <c r="AK298" s="231"/>
      <c r="AL298" s="231"/>
    </row>
    <row r="299" spans="2:41" s="1" customFormat="1" ht="10.7" customHeight="1" x14ac:dyDescent="0.15">
      <c r="B299" s="230" t="s">
        <v>1066</v>
      </c>
      <c r="C299" s="230"/>
      <c r="D299" s="253">
        <v>618247697.07000101</v>
      </c>
      <c r="E299" s="253"/>
      <c r="F299" s="253"/>
      <c r="G299" s="253"/>
      <c r="H299" s="253"/>
      <c r="I299" s="253"/>
      <c r="J299" s="253"/>
      <c r="K299" s="253"/>
      <c r="L299" s="253"/>
      <c r="M299" s="253"/>
      <c r="N299" s="231">
        <v>4.0486653684209298E-2</v>
      </c>
      <c r="O299" s="231"/>
      <c r="P299" s="231"/>
      <c r="Q299" s="231"/>
      <c r="R299" s="231"/>
      <c r="S299" s="231"/>
      <c r="T299" s="231"/>
      <c r="U299" s="231"/>
      <c r="V299" s="231"/>
      <c r="W299" s="235">
        <v>18869</v>
      </c>
      <c r="X299" s="235"/>
      <c r="Y299" s="235"/>
      <c r="Z299" s="235"/>
      <c r="AA299" s="235"/>
      <c r="AB299" s="235"/>
      <c r="AC299" s="235"/>
      <c r="AD299" s="235"/>
      <c r="AE299" s="231">
        <v>8.3048348407825504E-2</v>
      </c>
      <c r="AF299" s="231"/>
      <c r="AG299" s="231"/>
      <c r="AH299" s="231"/>
      <c r="AI299" s="231"/>
      <c r="AJ299" s="231"/>
      <c r="AK299" s="231"/>
      <c r="AL299" s="231"/>
    </row>
    <row r="300" spans="2:41" s="1" customFormat="1" ht="10.7" customHeight="1" x14ac:dyDescent="0.15">
      <c r="B300" s="230" t="s">
        <v>1067</v>
      </c>
      <c r="C300" s="230"/>
      <c r="D300" s="253">
        <v>984619704.56999803</v>
      </c>
      <c r="E300" s="253"/>
      <c r="F300" s="253"/>
      <c r="G300" s="253"/>
      <c r="H300" s="253"/>
      <c r="I300" s="253"/>
      <c r="J300" s="253"/>
      <c r="K300" s="253"/>
      <c r="L300" s="253"/>
      <c r="M300" s="253"/>
      <c r="N300" s="231">
        <v>6.4478941334512402E-2</v>
      </c>
      <c r="O300" s="231"/>
      <c r="P300" s="231"/>
      <c r="Q300" s="231"/>
      <c r="R300" s="231"/>
      <c r="S300" s="231"/>
      <c r="T300" s="231"/>
      <c r="U300" s="231"/>
      <c r="V300" s="231"/>
      <c r="W300" s="235">
        <v>23033</v>
      </c>
      <c r="X300" s="235"/>
      <c r="Y300" s="235"/>
      <c r="Z300" s="235"/>
      <c r="AA300" s="235"/>
      <c r="AB300" s="235"/>
      <c r="AC300" s="235"/>
      <c r="AD300" s="235"/>
      <c r="AE300" s="231">
        <v>0.101375409872142</v>
      </c>
      <c r="AF300" s="231"/>
      <c r="AG300" s="231"/>
      <c r="AH300" s="231"/>
      <c r="AI300" s="231"/>
      <c r="AJ300" s="231"/>
      <c r="AK300" s="231"/>
      <c r="AL300" s="231"/>
    </row>
    <row r="301" spans="2:41" s="1" customFormat="1" ht="10.7" customHeight="1" x14ac:dyDescent="0.15">
      <c r="B301" s="230" t="s">
        <v>1068</v>
      </c>
      <c r="C301" s="230"/>
      <c r="D301" s="253">
        <v>1066547326.85</v>
      </c>
      <c r="E301" s="253"/>
      <c r="F301" s="253"/>
      <c r="G301" s="253"/>
      <c r="H301" s="253"/>
      <c r="I301" s="253"/>
      <c r="J301" s="253"/>
      <c r="K301" s="253"/>
      <c r="L301" s="253"/>
      <c r="M301" s="253"/>
      <c r="N301" s="231">
        <v>6.9844064870177705E-2</v>
      </c>
      <c r="O301" s="231"/>
      <c r="P301" s="231"/>
      <c r="Q301" s="231"/>
      <c r="R301" s="231"/>
      <c r="S301" s="231"/>
      <c r="T301" s="231"/>
      <c r="U301" s="231"/>
      <c r="V301" s="231"/>
      <c r="W301" s="235">
        <v>21494</v>
      </c>
      <c r="X301" s="235"/>
      <c r="Y301" s="235"/>
      <c r="Z301" s="235"/>
      <c r="AA301" s="235"/>
      <c r="AB301" s="235"/>
      <c r="AC301" s="235"/>
      <c r="AD301" s="235"/>
      <c r="AE301" s="231">
        <v>9.4601791333817506E-2</v>
      </c>
      <c r="AF301" s="231"/>
      <c r="AG301" s="231"/>
      <c r="AH301" s="231"/>
      <c r="AI301" s="231"/>
      <c r="AJ301" s="231"/>
      <c r="AK301" s="231"/>
      <c r="AL301" s="231"/>
    </row>
    <row r="302" spans="2:41" s="1" customFormat="1" ht="10.7" customHeight="1" x14ac:dyDescent="0.15">
      <c r="B302" s="230" t="s">
        <v>1069</v>
      </c>
      <c r="C302" s="230"/>
      <c r="D302" s="253">
        <v>1145952551.5899999</v>
      </c>
      <c r="E302" s="253"/>
      <c r="F302" s="253"/>
      <c r="G302" s="253"/>
      <c r="H302" s="253"/>
      <c r="I302" s="253"/>
      <c r="J302" s="253"/>
      <c r="K302" s="253"/>
      <c r="L302" s="253"/>
      <c r="M302" s="253"/>
      <c r="N302" s="231">
        <v>7.5044006333770993E-2</v>
      </c>
      <c r="O302" s="231"/>
      <c r="P302" s="231"/>
      <c r="Q302" s="231"/>
      <c r="R302" s="231"/>
      <c r="S302" s="231"/>
      <c r="T302" s="231"/>
      <c r="U302" s="231"/>
      <c r="V302" s="231"/>
      <c r="W302" s="235">
        <v>18703</v>
      </c>
      <c r="X302" s="235"/>
      <c r="Y302" s="235"/>
      <c r="Z302" s="235"/>
      <c r="AA302" s="235"/>
      <c r="AB302" s="235"/>
      <c r="AC302" s="235"/>
      <c r="AD302" s="235"/>
      <c r="AE302" s="231">
        <v>8.2317730683743803E-2</v>
      </c>
      <c r="AF302" s="231"/>
      <c r="AG302" s="231"/>
      <c r="AH302" s="231"/>
      <c r="AI302" s="231"/>
      <c r="AJ302" s="231"/>
      <c r="AK302" s="231"/>
      <c r="AL302" s="231"/>
    </row>
    <row r="303" spans="2:41" s="1" customFormat="1" ht="10.7" customHeight="1" x14ac:dyDescent="0.15">
      <c r="B303" s="230" t="s">
        <v>1070</v>
      </c>
      <c r="C303" s="230"/>
      <c r="D303" s="253">
        <v>1541162825.3399999</v>
      </c>
      <c r="E303" s="253"/>
      <c r="F303" s="253"/>
      <c r="G303" s="253"/>
      <c r="H303" s="253"/>
      <c r="I303" s="253"/>
      <c r="J303" s="253"/>
      <c r="K303" s="253"/>
      <c r="L303" s="253"/>
      <c r="M303" s="253"/>
      <c r="N303" s="231">
        <v>0.10092480065227501</v>
      </c>
      <c r="O303" s="231"/>
      <c r="P303" s="231"/>
      <c r="Q303" s="231"/>
      <c r="R303" s="231"/>
      <c r="S303" s="231"/>
      <c r="T303" s="231"/>
      <c r="U303" s="231"/>
      <c r="V303" s="231"/>
      <c r="W303" s="235">
        <v>21592</v>
      </c>
      <c r="X303" s="235"/>
      <c r="Y303" s="235"/>
      <c r="Z303" s="235"/>
      <c r="AA303" s="235"/>
      <c r="AB303" s="235"/>
      <c r="AC303" s="235"/>
      <c r="AD303" s="235"/>
      <c r="AE303" s="231">
        <v>9.5033119869721197E-2</v>
      </c>
      <c r="AF303" s="231"/>
      <c r="AG303" s="231"/>
      <c r="AH303" s="231"/>
      <c r="AI303" s="231"/>
      <c r="AJ303" s="231"/>
      <c r="AK303" s="231"/>
      <c r="AL303" s="231"/>
    </row>
    <row r="304" spans="2:41" s="1" customFormat="1" ht="10.7" customHeight="1" x14ac:dyDescent="0.15">
      <c r="B304" s="230" t="s">
        <v>1071</v>
      </c>
      <c r="C304" s="230"/>
      <c r="D304" s="253">
        <v>1247294387.3899901</v>
      </c>
      <c r="E304" s="253"/>
      <c r="F304" s="253"/>
      <c r="G304" s="253"/>
      <c r="H304" s="253"/>
      <c r="I304" s="253"/>
      <c r="J304" s="253"/>
      <c r="K304" s="253"/>
      <c r="L304" s="253"/>
      <c r="M304" s="253"/>
      <c r="N304" s="231">
        <v>8.1680491724983803E-2</v>
      </c>
      <c r="O304" s="231"/>
      <c r="P304" s="231"/>
      <c r="Q304" s="231"/>
      <c r="R304" s="231"/>
      <c r="S304" s="231"/>
      <c r="T304" s="231"/>
      <c r="U304" s="231"/>
      <c r="V304" s="231"/>
      <c r="W304" s="235">
        <v>16129</v>
      </c>
      <c r="X304" s="235"/>
      <c r="Y304" s="235"/>
      <c r="Z304" s="235"/>
      <c r="AA304" s="235"/>
      <c r="AB304" s="235"/>
      <c r="AC304" s="235"/>
      <c r="AD304" s="235"/>
      <c r="AE304" s="231">
        <v>7.0988754648885405E-2</v>
      </c>
      <c r="AF304" s="231"/>
      <c r="AG304" s="231"/>
      <c r="AH304" s="231"/>
      <c r="AI304" s="231"/>
      <c r="AJ304" s="231"/>
      <c r="AK304" s="231"/>
      <c r="AL304" s="231"/>
    </row>
    <row r="305" spans="2:41" s="1" customFormat="1" ht="10.7" customHeight="1" x14ac:dyDescent="0.15">
      <c r="B305" s="230" t="s">
        <v>1072</v>
      </c>
      <c r="C305" s="230"/>
      <c r="D305" s="253">
        <v>1521178939.0899999</v>
      </c>
      <c r="E305" s="253"/>
      <c r="F305" s="253"/>
      <c r="G305" s="253"/>
      <c r="H305" s="253"/>
      <c r="I305" s="253"/>
      <c r="J305" s="253"/>
      <c r="K305" s="253"/>
      <c r="L305" s="253"/>
      <c r="M305" s="253"/>
      <c r="N305" s="231">
        <v>9.9616133130013995E-2</v>
      </c>
      <c r="O305" s="231"/>
      <c r="P305" s="231"/>
      <c r="Q305" s="231"/>
      <c r="R305" s="231"/>
      <c r="S305" s="231"/>
      <c r="T305" s="231"/>
      <c r="U305" s="231"/>
      <c r="V305" s="231"/>
      <c r="W305" s="235">
        <v>17831</v>
      </c>
      <c r="X305" s="235"/>
      <c r="Y305" s="235"/>
      <c r="Z305" s="235"/>
      <c r="AA305" s="235"/>
      <c r="AB305" s="235"/>
      <c r="AC305" s="235"/>
      <c r="AD305" s="235"/>
      <c r="AE305" s="231">
        <v>7.8479786976519E-2</v>
      </c>
      <c r="AF305" s="231"/>
      <c r="AG305" s="231"/>
      <c r="AH305" s="231"/>
      <c r="AI305" s="231"/>
      <c r="AJ305" s="231"/>
      <c r="AK305" s="231"/>
      <c r="AL305" s="231"/>
    </row>
    <row r="306" spans="2:41" s="1" customFormat="1" ht="10.7" customHeight="1" x14ac:dyDescent="0.15">
      <c r="B306" s="230" t="s">
        <v>1073</v>
      </c>
      <c r="C306" s="230"/>
      <c r="D306" s="253">
        <v>2329311428.8099999</v>
      </c>
      <c r="E306" s="253"/>
      <c r="F306" s="253"/>
      <c r="G306" s="253"/>
      <c r="H306" s="253"/>
      <c r="I306" s="253"/>
      <c r="J306" s="253"/>
      <c r="K306" s="253"/>
      <c r="L306" s="253"/>
      <c r="M306" s="253"/>
      <c r="N306" s="231">
        <v>0.15253760845019901</v>
      </c>
      <c r="O306" s="231"/>
      <c r="P306" s="231"/>
      <c r="Q306" s="231"/>
      <c r="R306" s="231"/>
      <c r="S306" s="231"/>
      <c r="T306" s="231"/>
      <c r="U306" s="231"/>
      <c r="V306" s="231"/>
      <c r="W306" s="235">
        <v>25010</v>
      </c>
      <c r="X306" s="235"/>
      <c r="Y306" s="235"/>
      <c r="Z306" s="235"/>
      <c r="AA306" s="235"/>
      <c r="AB306" s="235"/>
      <c r="AC306" s="235"/>
      <c r="AD306" s="235"/>
      <c r="AE306" s="231">
        <v>0.11007680288726</v>
      </c>
      <c r="AF306" s="231"/>
      <c r="AG306" s="231"/>
      <c r="AH306" s="231"/>
      <c r="AI306" s="231"/>
      <c r="AJ306" s="231"/>
      <c r="AK306" s="231"/>
      <c r="AL306" s="231"/>
    </row>
    <row r="307" spans="2:41" s="1" customFormat="1" ht="10.7" customHeight="1" x14ac:dyDescent="0.15">
      <c r="B307" s="230" t="s">
        <v>1074</v>
      </c>
      <c r="C307" s="230"/>
      <c r="D307" s="253">
        <v>986309641.280002</v>
      </c>
      <c r="E307" s="253"/>
      <c r="F307" s="253"/>
      <c r="G307" s="253"/>
      <c r="H307" s="253"/>
      <c r="I307" s="253"/>
      <c r="J307" s="253"/>
      <c r="K307" s="253"/>
      <c r="L307" s="253"/>
      <c r="M307" s="253"/>
      <c r="N307" s="231">
        <v>6.4589608762228606E-2</v>
      </c>
      <c r="O307" s="231"/>
      <c r="P307" s="231"/>
      <c r="Q307" s="231"/>
      <c r="R307" s="231"/>
      <c r="S307" s="231"/>
      <c r="T307" s="231"/>
      <c r="U307" s="231"/>
      <c r="V307" s="231"/>
      <c r="W307" s="235">
        <v>10459</v>
      </c>
      <c r="X307" s="235"/>
      <c r="Y307" s="235"/>
      <c r="Z307" s="235"/>
      <c r="AA307" s="235"/>
      <c r="AB307" s="235"/>
      <c r="AC307" s="235"/>
      <c r="AD307" s="235"/>
      <c r="AE307" s="231">
        <v>4.6033317928742802E-2</v>
      </c>
      <c r="AF307" s="231"/>
      <c r="AG307" s="231"/>
      <c r="AH307" s="231"/>
      <c r="AI307" s="231"/>
      <c r="AJ307" s="231"/>
      <c r="AK307" s="231"/>
      <c r="AL307" s="231"/>
    </row>
    <row r="308" spans="2:41" s="1" customFormat="1" ht="10.7" customHeight="1" x14ac:dyDescent="0.15">
      <c r="B308" s="230" t="s">
        <v>1075</v>
      </c>
      <c r="C308" s="230"/>
      <c r="D308" s="253">
        <v>1159361358.79</v>
      </c>
      <c r="E308" s="253"/>
      <c r="F308" s="253"/>
      <c r="G308" s="253"/>
      <c r="H308" s="253"/>
      <c r="I308" s="253"/>
      <c r="J308" s="253"/>
      <c r="K308" s="253"/>
      <c r="L308" s="253"/>
      <c r="M308" s="253"/>
      <c r="N308" s="231">
        <v>7.5922097325451604E-2</v>
      </c>
      <c r="O308" s="231"/>
      <c r="P308" s="231"/>
      <c r="Q308" s="231"/>
      <c r="R308" s="231"/>
      <c r="S308" s="231"/>
      <c r="T308" s="231"/>
      <c r="U308" s="231"/>
      <c r="V308" s="231"/>
      <c r="W308" s="235">
        <v>11035</v>
      </c>
      <c r="X308" s="235"/>
      <c r="Y308" s="235"/>
      <c r="Z308" s="235"/>
      <c r="AA308" s="235"/>
      <c r="AB308" s="235"/>
      <c r="AC308" s="235"/>
      <c r="AD308" s="235"/>
      <c r="AE308" s="231">
        <v>4.8568473405074697E-2</v>
      </c>
      <c r="AF308" s="231"/>
      <c r="AG308" s="231"/>
      <c r="AH308" s="231"/>
      <c r="AI308" s="231"/>
      <c r="AJ308" s="231"/>
      <c r="AK308" s="231"/>
      <c r="AL308" s="231"/>
    </row>
    <row r="309" spans="2:41" s="1" customFormat="1" ht="10.7" customHeight="1" x14ac:dyDescent="0.15">
      <c r="B309" s="230" t="s">
        <v>1076</v>
      </c>
      <c r="C309" s="230"/>
      <c r="D309" s="253">
        <v>1827450030.3699999</v>
      </c>
      <c r="E309" s="253"/>
      <c r="F309" s="253"/>
      <c r="G309" s="253"/>
      <c r="H309" s="253"/>
      <c r="I309" s="253"/>
      <c r="J309" s="253"/>
      <c r="K309" s="253"/>
      <c r="L309" s="253"/>
      <c r="M309" s="253"/>
      <c r="N309" s="231">
        <v>0.119672643918334</v>
      </c>
      <c r="O309" s="231"/>
      <c r="P309" s="231"/>
      <c r="Q309" s="231"/>
      <c r="R309" s="231"/>
      <c r="S309" s="231"/>
      <c r="T309" s="231"/>
      <c r="U309" s="231"/>
      <c r="V309" s="231"/>
      <c r="W309" s="235">
        <v>14090</v>
      </c>
      <c r="X309" s="235"/>
      <c r="Y309" s="235"/>
      <c r="Z309" s="235"/>
      <c r="AA309" s="235"/>
      <c r="AB309" s="235"/>
      <c r="AC309" s="235"/>
      <c r="AD309" s="235"/>
      <c r="AE309" s="231">
        <v>6.2014480315133902E-2</v>
      </c>
      <c r="AF309" s="231"/>
      <c r="AG309" s="231"/>
      <c r="AH309" s="231"/>
      <c r="AI309" s="231"/>
      <c r="AJ309" s="231"/>
      <c r="AK309" s="231"/>
      <c r="AL309" s="231"/>
    </row>
    <row r="310" spans="2:41" s="1" customFormat="1" ht="10.7" customHeight="1" x14ac:dyDescent="0.15">
      <c r="B310" s="230" t="s">
        <v>1077</v>
      </c>
      <c r="C310" s="230"/>
      <c r="D310" s="253">
        <v>29464666.879999999</v>
      </c>
      <c r="E310" s="253"/>
      <c r="F310" s="253"/>
      <c r="G310" s="253"/>
      <c r="H310" s="253"/>
      <c r="I310" s="253"/>
      <c r="J310" s="253"/>
      <c r="K310" s="253"/>
      <c r="L310" s="253"/>
      <c r="M310" s="253"/>
      <c r="N310" s="231">
        <v>1.92952722597215E-3</v>
      </c>
      <c r="O310" s="231"/>
      <c r="P310" s="231"/>
      <c r="Q310" s="231"/>
      <c r="R310" s="231"/>
      <c r="S310" s="231"/>
      <c r="T310" s="231"/>
      <c r="U310" s="231"/>
      <c r="V310" s="231"/>
      <c r="W310" s="235">
        <v>272</v>
      </c>
      <c r="X310" s="235"/>
      <c r="Y310" s="235"/>
      <c r="Z310" s="235"/>
      <c r="AA310" s="235"/>
      <c r="AB310" s="235"/>
      <c r="AC310" s="235"/>
      <c r="AD310" s="235"/>
      <c r="AE310" s="231">
        <v>1.19715675271231E-3</v>
      </c>
      <c r="AF310" s="231"/>
      <c r="AG310" s="231"/>
      <c r="AH310" s="231"/>
      <c r="AI310" s="231"/>
      <c r="AJ310" s="231"/>
      <c r="AK310" s="231"/>
      <c r="AL310" s="231"/>
    </row>
    <row r="311" spans="2:41" s="1" customFormat="1" ht="10.7" customHeight="1" x14ac:dyDescent="0.15">
      <c r="B311" s="230" t="s">
        <v>1078</v>
      </c>
      <c r="C311" s="230"/>
      <c r="D311" s="253">
        <v>16424090.4</v>
      </c>
      <c r="E311" s="253"/>
      <c r="F311" s="253"/>
      <c r="G311" s="253"/>
      <c r="H311" s="253"/>
      <c r="I311" s="253"/>
      <c r="J311" s="253"/>
      <c r="K311" s="253"/>
      <c r="L311" s="253"/>
      <c r="M311" s="253"/>
      <c r="N311" s="231">
        <v>1.07555024184369E-3</v>
      </c>
      <c r="O311" s="231"/>
      <c r="P311" s="231"/>
      <c r="Q311" s="231"/>
      <c r="R311" s="231"/>
      <c r="S311" s="231"/>
      <c r="T311" s="231"/>
      <c r="U311" s="231"/>
      <c r="V311" s="231"/>
      <c r="W311" s="235">
        <v>148</v>
      </c>
      <c r="X311" s="235"/>
      <c r="Y311" s="235"/>
      <c r="Z311" s="235"/>
      <c r="AA311" s="235"/>
      <c r="AB311" s="235"/>
      <c r="AC311" s="235"/>
      <c r="AD311" s="235"/>
      <c r="AE311" s="231">
        <v>6.51394115446403E-4</v>
      </c>
      <c r="AF311" s="231"/>
      <c r="AG311" s="231"/>
      <c r="AH311" s="231"/>
      <c r="AI311" s="231"/>
      <c r="AJ311" s="231"/>
      <c r="AK311" s="231"/>
      <c r="AL311" s="231"/>
    </row>
    <row r="312" spans="2:41" s="1" customFormat="1" ht="10.7" customHeight="1" x14ac:dyDescent="0.15">
      <c r="B312" s="230" t="s">
        <v>1079</v>
      </c>
      <c r="C312" s="230"/>
      <c r="D312" s="253">
        <v>3010104.42</v>
      </c>
      <c r="E312" s="253"/>
      <c r="F312" s="253"/>
      <c r="G312" s="253"/>
      <c r="H312" s="253"/>
      <c r="I312" s="253"/>
      <c r="J312" s="253"/>
      <c r="K312" s="253"/>
      <c r="L312" s="253"/>
      <c r="M312" s="253"/>
      <c r="N312" s="231">
        <v>1.97120111863594E-4</v>
      </c>
      <c r="O312" s="231"/>
      <c r="P312" s="231"/>
      <c r="Q312" s="231"/>
      <c r="R312" s="231"/>
      <c r="S312" s="231"/>
      <c r="T312" s="231"/>
      <c r="U312" s="231"/>
      <c r="V312" s="231"/>
      <c r="W312" s="235">
        <v>29</v>
      </c>
      <c r="X312" s="235"/>
      <c r="Y312" s="235"/>
      <c r="Z312" s="235"/>
      <c r="AA312" s="235"/>
      <c r="AB312" s="235"/>
      <c r="AC312" s="235"/>
      <c r="AD312" s="235"/>
      <c r="AE312" s="231">
        <v>1.2763803613476799E-4</v>
      </c>
      <c r="AF312" s="231"/>
      <c r="AG312" s="231"/>
      <c r="AH312" s="231"/>
      <c r="AI312" s="231"/>
      <c r="AJ312" s="231"/>
      <c r="AK312" s="231"/>
      <c r="AL312" s="231"/>
    </row>
    <row r="313" spans="2:41" s="1" customFormat="1" ht="10.7" customHeight="1" x14ac:dyDescent="0.15">
      <c r="B313" s="230" t="s">
        <v>1080</v>
      </c>
      <c r="C313" s="230"/>
      <c r="D313" s="253">
        <v>363103.36</v>
      </c>
      <c r="E313" s="253"/>
      <c r="F313" s="253"/>
      <c r="G313" s="253"/>
      <c r="H313" s="253"/>
      <c r="I313" s="253"/>
      <c r="J313" s="253"/>
      <c r="K313" s="253"/>
      <c r="L313" s="253"/>
      <c r="M313" s="253"/>
      <c r="N313" s="231">
        <v>2.3778236550759502E-5</v>
      </c>
      <c r="O313" s="231"/>
      <c r="P313" s="231"/>
      <c r="Q313" s="231"/>
      <c r="R313" s="231"/>
      <c r="S313" s="231"/>
      <c r="T313" s="231"/>
      <c r="U313" s="231"/>
      <c r="V313" s="231"/>
      <c r="W313" s="235">
        <v>3</v>
      </c>
      <c r="X313" s="235"/>
      <c r="Y313" s="235"/>
      <c r="Z313" s="235"/>
      <c r="AA313" s="235"/>
      <c r="AB313" s="235"/>
      <c r="AC313" s="235"/>
      <c r="AD313" s="235"/>
      <c r="AE313" s="231">
        <v>1.3203934772562201E-5</v>
      </c>
      <c r="AF313" s="231"/>
      <c r="AG313" s="231"/>
      <c r="AH313" s="231"/>
      <c r="AI313" s="231"/>
      <c r="AJ313" s="231"/>
      <c r="AK313" s="231"/>
      <c r="AL313" s="231"/>
    </row>
    <row r="314" spans="2:41" s="1" customFormat="1" ht="10.7" customHeight="1" x14ac:dyDescent="0.15">
      <c r="B314" s="230" t="s">
        <v>1086</v>
      </c>
      <c r="C314" s="230"/>
      <c r="D314" s="253">
        <v>228000</v>
      </c>
      <c r="E314" s="253"/>
      <c r="F314" s="253"/>
      <c r="G314" s="253"/>
      <c r="H314" s="253"/>
      <c r="I314" s="253"/>
      <c r="J314" s="253"/>
      <c r="K314" s="253"/>
      <c r="L314" s="253"/>
      <c r="M314" s="253"/>
      <c r="N314" s="231">
        <v>1.4930839344403701E-5</v>
      </c>
      <c r="O314" s="231"/>
      <c r="P314" s="231"/>
      <c r="Q314" s="231"/>
      <c r="R314" s="231"/>
      <c r="S314" s="231"/>
      <c r="T314" s="231"/>
      <c r="U314" s="231"/>
      <c r="V314" s="231"/>
      <c r="W314" s="235">
        <v>2</v>
      </c>
      <c r="X314" s="235"/>
      <c r="Y314" s="235"/>
      <c r="Z314" s="235"/>
      <c r="AA314" s="235"/>
      <c r="AB314" s="235"/>
      <c r="AC314" s="235"/>
      <c r="AD314" s="235"/>
      <c r="AE314" s="231">
        <v>8.8026231817081495E-6</v>
      </c>
      <c r="AF314" s="231"/>
      <c r="AG314" s="231"/>
      <c r="AH314" s="231"/>
      <c r="AI314" s="231"/>
      <c r="AJ314" s="231"/>
      <c r="AK314" s="231"/>
      <c r="AL314" s="231"/>
    </row>
    <row r="315" spans="2:41" s="1" customFormat="1" ht="9.6" customHeight="1" x14ac:dyDescent="0.15">
      <c r="B315" s="255"/>
      <c r="C315" s="255"/>
      <c r="D315" s="254">
        <v>15270407425.92</v>
      </c>
      <c r="E315" s="254"/>
      <c r="F315" s="254"/>
      <c r="G315" s="254"/>
      <c r="H315" s="254"/>
      <c r="I315" s="254"/>
      <c r="J315" s="254"/>
      <c r="K315" s="254"/>
      <c r="L315" s="254"/>
      <c r="M315" s="254"/>
      <c r="N315" s="252">
        <v>1</v>
      </c>
      <c r="O315" s="252"/>
      <c r="P315" s="252"/>
      <c r="Q315" s="252"/>
      <c r="R315" s="252"/>
      <c r="S315" s="252"/>
      <c r="T315" s="252"/>
      <c r="U315" s="252"/>
      <c r="V315" s="252"/>
      <c r="W315" s="251">
        <v>227205</v>
      </c>
      <c r="X315" s="251"/>
      <c r="Y315" s="251"/>
      <c r="Z315" s="251"/>
      <c r="AA315" s="251"/>
      <c r="AB315" s="251"/>
      <c r="AC315" s="251"/>
      <c r="AD315" s="251"/>
      <c r="AE315" s="252">
        <v>1</v>
      </c>
      <c r="AF315" s="252"/>
      <c r="AG315" s="252"/>
      <c r="AH315" s="252"/>
      <c r="AI315" s="252"/>
      <c r="AJ315" s="252"/>
      <c r="AK315" s="252"/>
      <c r="AL315" s="252"/>
    </row>
    <row r="316" spans="2:41" s="1" customFormat="1" ht="9" customHeight="1" x14ac:dyDescent="0.15"/>
    <row r="317" spans="2:41" s="1" customFormat="1" ht="19.149999999999999" customHeight="1" x14ac:dyDescent="0.15">
      <c r="B317" s="217" t="s">
        <v>1198</v>
      </c>
      <c r="C317" s="217"/>
      <c r="D317" s="217"/>
      <c r="E317" s="217"/>
      <c r="F317" s="217"/>
      <c r="G317" s="217"/>
      <c r="H317" s="217"/>
      <c r="I317" s="217"/>
      <c r="J317" s="217"/>
      <c r="K317" s="217"/>
      <c r="L317" s="217"/>
      <c r="M317" s="217"/>
      <c r="N317" s="217"/>
      <c r="O317" s="217"/>
      <c r="P317" s="217"/>
      <c r="Q317" s="217"/>
      <c r="R317" s="217"/>
      <c r="S317" s="217"/>
      <c r="T317" s="217"/>
      <c r="U317" s="217"/>
      <c r="V317" s="217"/>
      <c r="W317" s="217"/>
      <c r="X317" s="217"/>
      <c r="Y317" s="217"/>
      <c r="Z317" s="217"/>
      <c r="AA317" s="217"/>
      <c r="AB317" s="217"/>
      <c r="AC317" s="217"/>
      <c r="AD317" s="217"/>
      <c r="AE317" s="217"/>
      <c r="AF317" s="217"/>
      <c r="AG317" s="217"/>
      <c r="AH317" s="217"/>
      <c r="AI317" s="217"/>
      <c r="AJ317" s="217"/>
      <c r="AK317" s="217"/>
      <c r="AL317" s="217"/>
      <c r="AM317" s="217"/>
      <c r="AN317" s="217"/>
      <c r="AO317" s="217"/>
    </row>
    <row r="318" spans="2:41" s="1" customFormat="1" ht="7.9" customHeight="1" x14ac:dyDescent="0.15"/>
    <row r="319" spans="2:41" s="1" customFormat="1" ht="12.2" customHeight="1" x14ac:dyDescent="0.15">
      <c r="B319" s="215" t="s">
        <v>1063</v>
      </c>
      <c r="C319" s="215"/>
      <c r="D319" s="215" t="s">
        <v>1060</v>
      </c>
      <c r="E319" s="215"/>
      <c r="F319" s="215"/>
      <c r="G319" s="215"/>
      <c r="H319" s="215"/>
      <c r="I319" s="215"/>
      <c r="J319" s="215"/>
      <c r="K319" s="215"/>
      <c r="L319" s="215"/>
      <c r="M319" s="215"/>
      <c r="N319" s="215" t="s">
        <v>1061</v>
      </c>
      <c r="O319" s="215"/>
      <c r="P319" s="215"/>
      <c r="Q319" s="215"/>
      <c r="R319" s="215"/>
      <c r="S319" s="215"/>
      <c r="T319" s="215"/>
      <c r="U319" s="215"/>
      <c r="V319" s="215"/>
      <c r="W319" s="215" t="s">
        <v>1062</v>
      </c>
      <c r="X319" s="215"/>
      <c r="Y319" s="215"/>
      <c r="Z319" s="215"/>
      <c r="AA319" s="215"/>
      <c r="AB319" s="215"/>
      <c r="AC319" s="215"/>
      <c r="AD319" s="215"/>
      <c r="AE319" s="215" t="s">
        <v>1061</v>
      </c>
      <c r="AF319" s="215"/>
      <c r="AG319" s="215"/>
      <c r="AH319" s="215"/>
      <c r="AI319" s="215"/>
      <c r="AJ319" s="215"/>
      <c r="AK319" s="215"/>
      <c r="AL319" s="215"/>
      <c r="AM319" s="215"/>
    </row>
    <row r="320" spans="2:41" s="1" customFormat="1" ht="12.2" customHeight="1" x14ac:dyDescent="0.15">
      <c r="B320" s="230" t="s">
        <v>1149</v>
      </c>
      <c r="C320" s="230"/>
      <c r="D320" s="253">
        <v>12715040018.269899</v>
      </c>
      <c r="E320" s="253"/>
      <c r="F320" s="253"/>
      <c r="G320" s="253"/>
      <c r="H320" s="253"/>
      <c r="I320" s="253"/>
      <c r="J320" s="253"/>
      <c r="K320" s="253"/>
      <c r="L320" s="253"/>
      <c r="M320" s="253"/>
      <c r="N320" s="231">
        <v>0.83265885864233502</v>
      </c>
      <c r="O320" s="231"/>
      <c r="P320" s="231"/>
      <c r="Q320" s="231"/>
      <c r="R320" s="231"/>
      <c r="S320" s="231"/>
      <c r="T320" s="231"/>
      <c r="U320" s="231"/>
      <c r="V320" s="231"/>
      <c r="W320" s="235">
        <v>188542</v>
      </c>
      <c r="X320" s="235"/>
      <c r="Y320" s="235"/>
      <c r="Z320" s="235"/>
      <c r="AA320" s="235"/>
      <c r="AB320" s="235"/>
      <c r="AC320" s="235"/>
      <c r="AD320" s="235"/>
      <c r="AE320" s="231">
        <v>0.82983208996280899</v>
      </c>
      <c r="AF320" s="231"/>
      <c r="AG320" s="231"/>
      <c r="AH320" s="231"/>
      <c r="AI320" s="231"/>
      <c r="AJ320" s="231"/>
      <c r="AK320" s="231"/>
      <c r="AL320" s="231"/>
      <c r="AM320" s="231"/>
    </row>
    <row r="321" spans="2:39" s="1" customFormat="1" ht="12.2" customHeight="1" x14ac:dyDescent="0.15">
      <c r="B321" s="230" t="s">
        <v>1182</v>
      </c>
      <c r="C321" s="230"/>
      <c r="D321" s="253">
        <v>1352559025.22</v>
      </c>
      <c r="E321" s="253"/>
      <c r="F321" s="253"/>
      <c r="G321" s="253"/>
      <c r="H321" s="253"/>
      <c r="I321" s="253"/>
      <c r="J321" s="253"/>
      <c r="K321" s="253"/>
      <c r="L321" s="253"/>
      <c r="M321" s="253"/>
      <c r="N321" s="231">
        <v>8.8573866269224394E-2</v>
      </c>
      <c r="O321" s="231"/>
      <c r="P321" s="231"/>
      <c r="Q321" s="231"/>
      <c r="R321" s="231"/>
      <c r="S321" s="231"/>
      <c r="T321" s="231"/>
      <c r="U321" s="231"/>
      <c r="V321" s="231"/>
      <c r="W321" s="235">
        <v>25248</v>
      </c>
      <c r="X321" s="235"/>
      <c r="Y321" s="235"/>
      <c r="Z321" s="235"/>
      <c r="AA321" s="235"/>
      <c r="AB321" s="235"/>
      <c r="AC321" s="235"/>
      <c r="AD321" s="235"/>
      <c r="AE321" s="231">
        <v>0.11112431504588401</v>
      </c>
      <c r="AF321" s="231"/>
      <c r="AG321" s="231"/>
      <c r="AH321" s="231"/>
      <c r="AI321" s="231"/>
      <c r="AJ321" s="231"/>
      <c r="AK321" s="231"/>
      <c r="AL321" s="231"/>
      <c r="AM321" s="231"/>
    </row>
    <row r="322" spans="2:39" s="1" customFormat="1" ht="12.2" customHeight="1" x14ac:dyDescent="0.15">
      <c r="B322" s="230" t="s">
        <v>1065</v>
      </c>
      <c r="C322" s="230"/>
      <c r="D322" s="253">
        <v>409480285.73000002</v>
      </c>
      <c r="E322" s="253"/>
      <c r="F322" s="253"/>
      <c r="G322" s="253"/>
      <c r="H322" s="253"/>
      <c r="I322" s="253"/>
      <c r="J322" s="253"/>
      <c r="K322" s="253"/>
      <c r="L322" s="253"/>
      <c r="M322" s="253"/>
      <c r="N322" s="231">
        <v>2.68152822848035E-2</v>
      </c>
      <c r="O322" s="231"/>
      <c r="P322" s="231"/>
      <c r="Q322" s="231"/>
      <c r="R322" s="231"/>
      <c r="S322" s="231"/>
      <c r="T322" s="231"/>
      <c r="U322" s="231"/>
      <c r="V322" s="231"/>
      <c r="W322" s="235">
        <v>4768</v>
      </c>
      <c r="X322" s="235"/>
      <c r="Y322" s="235"/>
      <c r="Z322" s="235"/>
      <c r="AA322" s="235"/>
      <c r="AB322" s="235"/>
      <c r="AC322" s="235"/>
      <c r="AD322" s="235"/>
      <c r="AE322" s="231">
        <v>2.0985453665192201E-2</v>
      </c>
      <c r="AF322" s="231"/>
      <c r="AG322" s="231"/>
      <c r="AH322" s="231"/>
      <c r="AI322" s="231"/>
      <c r="AJ322" s="231"/>
      <c r="AK322" s="231"/>
      <c r="AL322" s="231"/>
      <c r="AM322" s="231"/>
    </row>
    <row r="323" spans="2:39" s="1" customFormat="1" ht="12.2" customHeight="1" x14ac:dyDescent="0.15">
      <c r="B323" s="230" t="s">
        <v>1066</v>
      </c>
      <c r="C323" s="230"/>
      <c r="D323" s="253">
        <v>247813989.12</v>
      </c>
      <c r="E323" s="253"/>
      <c r="F323" s="253"/>
      <c r="G323" s="253"/>
      <c r="H323" s="253"/>
      <c r="I323" s="253"/>
      <c r="J323" s="253"/>
      <c r="K323" s="253"/>
      <c r="L323" s="253"/>
      <c r="M323" s="253"/>
      <c r="N323" s="231">
        <v>1.6228380959853302E-2</v>
      </c>
      <c r="O323" s="231"/>
      <c r="P323" s="231"/>
      <c r="Q323" s="231"/>
      <c r="R323" s="231"/>
      <c r="S323" s="231"/>
      <c r="T323" s="231"/>
      <c r="U323" s="231"/>
      <c r="V323" s="231"/>
      <c r="W323" s="235">
        <v>2910</v>
      </c>
      <c r="X323" s="235"/>
      <c r="Y323" s="235"/>
      <c r="Z323" s="235"/>
      <c r="AA323" s="235"/>
      <c r="AB323" s="235"/>
      <c r="AC323" s="235"/>
      <c r="AD323" s="235"/>
      <c r="AE323" s="231">
        <v>1.2807816729385401E-2</v>
      </c>
      <c r="AF323" s="231"/>
      <c r="AG323" s="231"/>
      <c r="AH323" s="231"/>
      <c r="AI323" s="231"/>
      <c r="AJ323" s="231"/>
      <c r="AK323" s="231"/>
      <c r="AL323" s="231"/>
      <c r="AM323" s="231"/>
    </row>
    <row r="324" spans="2:39" s="1" customFormat="1" ht="12.2" customHeight="1" x14ac:dyDescent="0.15">
      <c r="B324" s="230" t="s">
        <v>1067</v>
      </c>
      <c r="C324" s="230"/>
      <c r="D324" s="253">
        <v>111436782.45999999</v>
      </c>
      <c r="E324" s="253"/>
      <c r="F324" s="253"/>
      <c r="G324" s="253"/>
      <c r="H324" s="253"/>
      <c r="I324" s="253"/>
      <c r="J324" s="253"/>
      <c r="K324" s="253"/>
      <c r="L324" s="253"/>
      <c r="M324" s="253"/>
      <c r="N324" s="231">
        <v>7.2975644559979498E-3</v>
      </c>
      <c r="O324" s="231"/>
      <c r="P324" s="231"/>
      <c r="Q324" s="231"/>
      <c r="R324" s="231"/>
      <c r="S324" s="231"/>
      <c r="T324" s="231"/>
      <c r="U324" s="231"/>
      <c r="V324" s="231"/>
      <c r="W324" s="235">
        <v>1185</v>
      </c>
      <c r="X324" s="235"/>
      <c r="Y324" s="235"/>
      <c r="Z324" s="235"/>
      <c r="AA324" s="235"/>
      <c r="AB324" s="235"/>
      <c r="AC324" s="235"/>
      <c r="AD324" s="235"/>
      <c r="AE324" s="231">
        <v>5.2155542351620798E-3</v>
      </c>
      <c r="AF324" s="231"/>
      <c r="AG324" s="231"/>
      <c r="AH324" s="231"/>
      <c r="AI324" s="231"/>
      <c r="AJ324" s="231"/>
      <c r="AK324" s="231"/>
      <c r="AL324" s="231"/>
      <c r="AM324" s="231"/>
    </row>
    <row r="325" spans="2:39" s="1" customFormat="1" ht="12.2" customHeight="1" x14ac:dyDescent="0.15">
      <c r="B325" s="230" t="s">
        <v>1068</v>
      </c>
      <c r="C325" s="230"/>
      <c r="D325" s="253">
        <v>56582487.32</v>
      </c>
      <c r="E325" s="253"/>
      <c r="F325" s="253"/>
      <c r="G325" s="253"/>
      <c r="H325" s="253"/>
      <c r="I325" s="253"/>
      <c r="J325" s="253"/>
      <c r="K325" s="253"/>
      <c r="L325" s="253"/>
      <c r="M325" s="253"/>
      <c r="N325" s="231">
        <v>3.7053685433407202E-3</v>
      </c>
      <c r="O325" s="231"/>
      <c r="P325" s="231"/>
      <c r="Q325" s="231"/>
      <c r="R325" s="231"/>
      <c r="S325" s="231"/>
      <c r="T325" s="231"/>
      <c r="U325" s="231"/>
      <c r="V325" s="231"/>
      <c r="W325" s="235">
        <v>472</v>
      </c>
      <c r="X325" s="235"/>
      <c r="Y325" s="235"/>
      <c r="Z325" s="235"/>
      <c r="AA325" s="235"/>
      <c r="AB325" s="235"/>
      <c r="AC325" s="235"/>
      <c r="AD325" s="235"/>
      <c r="AE325" s="231">
        <v>2.0774190708831202E-3</v>
      </c>
      <c r="AF325" s="231"/>
      <c r="AG325" s="231"/>
      <c r="AH325" s="231"/>
      <c r="AI325" s="231"/>
      <c r="AJ325" s="231"/>
      <c r="AK325" s="231"/>
      <c r="AL325" s="231"/>
      <c r="AM325" s="231"/>
    </row>
    <row r="326" spans="2:39" s="1" customFormat="1" ht="12.2" customHeight="1" x14ac:dyDescent="0.15">
      <c r="B326" s="230" t="s">
        <v>1069</v>
      </c>
      <c r="C326" s="230"/>
      <c r="D326" s="253">
        <v>859090.7</v>
      </c>
      <c r="E326" s="253"/>
      <c r="F326" s="253"/>
      <c r="G326" s="253"/>
      <c r="H326" s="253"/>
      <c r="I326" s="253"/>
      <c r="J326" s="253"/>
      <c r="K326" s="253"/>
      <c r="L326" s="253"/>
      <c r="M326" s="253"/>
      <c r="N326" s="231">
        <v>5.6258531684085101E-5</v>
      </c>
      <c r="O326" s="231"/>
      <c r="P326" s="231"/>
      <c r="Q326" s="231"/>
      <c r="R326" s="231"/>
      <c r="S326" s="231"/>
      <c r="T326" s="231"/>
      <c r="U326" s="231"/>
      <c r="V326" s="231"/>
      <c r="W326" s="235">
        <v>11</v>
      </c>
      <c r="X326" s="235"/>
      <c r="Y326" s="235"/>
      <c r="Z326" s="235"/>
      <c r="AA326" s="235"/>
      <c r="AB326" s="235"/>
      <c r="AC326" s="235"/>
      <c r="AD326" s="235"/>
      <c r="AE326" s="231">
        <v>4.8414427499394799E-5</v>
      </c>
      <c r="AF326" s="231"/>
      <c r="AG326" s="231"/>
      <c r="AH326" s="231"/>
      <c r="AI326" s="231"/>
      <c r="AJ326" s="231"/>
      <c r="AK326" s="231"/>
      <c r="AL326" s="231"/>
      <c r="AM326" s="231"/>
    </row>
    <row r="327" spans="2:39" s="1" customFormat="1" ht="12.2" customHeight="1" x14ac:dyDescent="0.15">
      <c r="B327" s="230" t="s">
        <v>1071</v>
      </c>
      <c r="C327" s="230"/>
      <c r="D327" s="253">
        <v>7518452.2300000004</v>
      </c>
      <c r="E327" s="253"/>
      <c r="F327" s="253"/>
      <c r="G327" s="253"/>
      <c r="H327" s="253"/>
      <c r="I327" s="253"/>
      <c r="J327" s="253"/>
      <c r="K327" s="253"/>
      <c r="L327" s="253"/>
      <c r="M327" s="253"/>
      <c r="N327" s="231">
        <v>4.9235439633642296E-4</v>
      </c>
      <c r="O327" s="231"/>
      <c r="P327" s="231"/>
      <c r="Q327" s="231"/>
      <c r="R327" s="231"/>
      <c r="S327" s="231"/>
      <c r="T327" s="231"/>
      <c r="U327" s="231"/>
      <c r="V327" s="231"/>
      <c r="W327" s="235">
        <v>56</v>
      </c>
      <c r="X327" s="235"/>
      <c r="Y327" s="235"/>
      <c r="Z327" s="235"/>
      <c r="AA327" s="235"/>
      <c r="AB327" s="235"/>
      <c r="AC327" s="235"/>
      <c r="AD327" s="235"/>
      <c r="AE327" s="231">
        <v>2.46473449087828E-4</v>
      </c>
      <c r="AF327" s="231"/>
      <c r="AG327" s="231"/>
      <c r="AH327" s="231"/>
      <c r="AI327" s="231"/>
      <c r="AJ327" s="231"/>
      <c r="AK327" s="231"/>
      <c r="AL327" s="231"/>
      <c r="AM327" s="231"/>
    </row>
    <row r="328" spans="2:39" s="1" customFormat="1" ht="12.2" customHeight="1" x14ac:dyDescent="0.15">
      <c r="B328" s="230" t="s">
        <v>1070</v>
      </c>
      <c r="C328" s="230"/>
      <c r="D328" s="253">
        <v>369117294.87000102</v>
      </c>
      <c r="E328" s="253"/>
      <c r="F328" s="253"/>
      <c r="G328" s="253"/>
      <c r="H328" s="253"/>
      <c r="I328" s="253"/>
      <c r="J328" s="253"/>
      <c r="K328" s="253"/>
      <c r="L328" s="253"/>
      <c r="M328" s="253"/>
      <c r="N328" s="231">
        <v>2.4172065916425001E-2</v>
      </c>
      <c r="O328" s="231"/>
      <c r="P328" s="231"/>
      <c r="Q328" s="231"/>
      <c r="R328" s="231"/>
      <c r="S328" s="231"/>
      <c r="T328" s="231"/>
      <c r="U328" s="231"/>
      <c r="V328" s="231"/>
      <c r="W328" s="235">
        <v>4013</v>
      </c>
      <c r="X328" s="235"/>
      <c r="Y328" s="235"/>
      <c r="Z328" s="235"/>
      <c r="AA328" s="235"/>
      <c r="AB328" s="235"/>
      <c r="AC328" s="235"/>
      <c r="AD328" s="235"/>
      <c r="AE328" s="231">
        <v>1.7662463414097399E-2</v>
      </c>
      <c r="AF328" s="231"/>
      <c r="AG328" s="231"/>
      <c r="AH328" s="231"/>
      <c r="AI328" s="231"/>
      <c r="AJ328" s="231"/>
      <c r="AK328" s="231"/>
      <c r="AL328" s="231"/>
      <c r="AM328" s="231"/>
    </row>
    <row r="329" spans="2:39" s="1" customFormat="1" ht="9.6" customHeight="1" x14ac:dyDescent="0.15">
      <c r="B329" s="255"/>
      <c r="C329" s="255"/>
      <c r="D329" s="254">
        <v>15270407425.919901</v>
      </c>
      <c r="E329" s="254"/>
      <c r="F329" s="254"/>
      <c r="G329" s="254"/>
      <c r="H329" s="254"/>
      <c r="I329" s="254"/>
      <c r="J329" s="254"/>
      <c r="K329" s="254"/>
      <c r="L329" s="254"/>
      <c r="M329" s="254"/>
      <c r="N329" s="252">
        <v>1</v>
      </c>
      <c r="O329" s="252"/>
      <c r="P329" s="252"/>
      <c r="Q329" s="252"/>
      <c r="R329" s="252"/>
      <c r="S329" s="252"/>
      <c r="T329" s="252"/>
      <c r="U329" s="252"/>
      <c r="V329" s="252"/>
      <c r="W329" s="251">
        <v>227205</v>
      </c>
      <c r="X329" s="251"/>
      <c r="Y329" s="251"/>
      <c r="Z329" s="251"/>
      <c r="AA329" s="251"/>
      <c r="AB329" s="251"/>
      <c r="AC329" s="251"/>
      <c r="AD329" s="251"/>
      <c r="AE329" s="252">
        <v>1</v>
      </c>
      <c r="AF329" s="252"/>
      <c r="AG329" s="252"/>
      <c r="AH329" s="252"/>
      <c r="AI329" s="252"/>
      <c r="AJ329" s="252"/>
      <c r="AK329" s="252"/>
      <c r="AL329" s="252"/>
      <c r="AM329" s="252"/>
    </row>
    <row r="330" spans="2:39" s="1" customFormat="1" ht="28.7" customHeight="1" x14ac:dyDescent="0.15"/>
  </sheetData>
  <mergeCells count="1365">
    <mergeCell ref="AA201:AI201"/>
    <mergeCell ref="AA202:AI202"/>
    <mergeCell ref="AA203:AI203"/>
    <mergeCell ref="AA204:AI204"/>
    <mergeCell ref="AA205:AI205"/>
    <mergeCell ref="AA206:AI206"/>
    <mergeCell ref="AA207:AI207"/>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A191:AI191"/>
    <mergeCell ref="AA192:AI192"/>
    <mergeCell ref="AA193:AI193"/>
    <mergeCell ref="AA194:AI194"/>
    <mergeCell ref="AA195:AI195"/>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76:AE176"/>
    <mergeCell ref="AB177:AE177"/>
    <mergeCell ref="AB181:AF181"/>
    <mergeCell ref="AB182:AF182"/>
    <mergeCell ref="AB183:AF183"/>
    <mergeCell ref="AB184:AF184"/>
    <mergeCell ref="AB185:AF185"/>
    <mergeCell ref="AB186:AF186"/>
    <mergeCell ref="AB187:AF187"/>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C35:AJ35"/>
    <mergeCell ref="AC36:AJ36"/>
    <mergeCell ref="AC37:AJ37"/>
    <mergeCell ref="AC38:AJ38"/>
    <mergeCell ref="AC39:AJ39"/>
    <mergeCell ref="AC40:AJ40"/>
    <mergeCell ref="AC41:AJ41"/>
    <mergeCell ref="AC42:AJ42"/>
    <mergeCell ref="AC43:AJ43"/>
    <mergeCell ref="AC44:AJ44"/>
    <mergeCell ref="AC45:AJ45"/>
    <mergeCell ref="AC124:AG124"/>
    <mergeCell ref="AC125:AG125"/>
    <mergeCell ref="AC126:AG126"/>
    <mergeCell ref="AC127:AG127"/>
    <mergeCell ref="AC128:AG128"/>
    <mergeCell ref="AC129:AG129"/>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60:AJ60"/>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97:AG9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D273:AL273"/>
    <mergeCell ref="AE250:AL250"/>
    <mergeCell ref="AE251:AL251"/>
    <mergeCell ref="AE252:AL252"/>
    <mergeCell ref="AE253:AL253"/>
    <mergeCell ref="AE254:AL254"/>
    <mergeCell ref="AF166:AM166"/>
    <mergeCell ref="AF167:AM167"/>
    <mergeCell ref="AF168:AM168"/>
    <mergeCell ref="AF169:AM169"/>
    <mergeCell ref="AF170:AM170"/>
    <mergeCell ref="AF171:AM171"/>
    <mergeCell ref="AF172:AM172"/>
    <mergeCell ref="AF173:AM173"/>
    <mergeCell ref="AF174:AM174"/>
    <mergeCell ref="AF175:AM175"/>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313:AL313"/>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0:AL290"/>
    <mergeCell ref="AE291:AL291"/>
    <mergeCell ref="AE292:AL292"/>
    <mergeCell ref="AE314:AL314"/>
    <mergeCell ref="AE315:AL315"/>
    <mergeCell ref="AE319:AM319"/>
    <mergeCell ref="AE320:AM320"/>
    <mergeCell ref="AE321:AM321"/>
    <mergeCell ref="AE322:AM322"/>
    <mergeCell ref="AE323:AM323"/>
    <mergeCell ref="AE324:AM324"/>
    <mergeCell ref="AE325:AM325"/>
    <mergeCell ref="AE326:AM326"/>
    <mergeCell ref="AE327:AM327"/>
    <mergeCell ref="AE328:AM328"/>
    <mergeCell ref="AE329:AM329"/>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G183:AM183"/>
    <mergeCell ref="AG184:AM184"/>
    <mergeCell ref="AG185:AM185"/>
    <mergeCell ref="AG186:AM186"/>
    <mergeCell ref="AG187:AM187"/>
    <mergeCell ref="AG243:AM243"/>
    <mergeCell ref="AG244:AM244"/>
    <mergeCell ref="AG245:AM245"/>
    <mergeCell ref="AG246:AM246"/>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C140:AG140"/>
    <mergeCell ref="AC141:AG141"/>
    <mergeCell ref="AC142:AG142"/>
    <mergeCell ref="AC143:AG143"/>
    <mergeCell ref="AJ197:AM197"/>
    <mergeCell ref="AJ198:AM198"/>
    <mergeCell ref="AJ199:AM199"/>
    <mergeCell ref="AJ200:AM200"/>
    <mergeCell ref="AJ201:AM201"/>
    <mergeCell ref="AJ202:AM202"/>
    <mergeCell ref="AJ203:AM203"/>
    <mergeCell ref="AJ204:AM204"/>
    <mergeCell ref="AJ205:AM205"/>
    <mergeCell ref="AJ206:AM206"/>
    <mergeCell ref="AJ207:AM207"/>
    <mergeCell ref="AH120:AL120"/>
    <mergeCell ref="AH121:AL121"/>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F176:AM176"/>
    <mergeCell ref="AF177:AM177"/>
    <mergeCell ref="AG181:AM181"/>
    <mergeCell ref="AG182:AM182"/>
    <mergeCell ref="AH233:AM233"/>
    <mergeCell ref="AH234:AM234"/>
    <mergeCell ref="AH235:AM235"/>
    <mergeCell ref="AH236:AM236"/>
    <mergeCell ref="AH237:AM237"/>
    <mergeCell ref="AH238:AM238"/>
    <mergeCell ref="AH239:AM239"/>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137:AL137"/>
    <mergeCell ref="AH138:AL138"/>
    <mergeCell ref="AH139:AL139"/>
    <mergeCell ref="AH140:AL140"/>
    <mergeCell ref="AH141:AL141"/>
    <mergeCell ref="AH142:AL142"/>
    <mergeCell ref="AH89:AN89"/>
    <mergeCell ref="AH90:AN90"/>
    <mergeCell ref="AH91:AN91"/>
    <mergeCell ref="AH92:AN92"/>
    <mergeCell ref="AH93:AN93"/>
    <mergeCell ref="AH94:AN94"/>
    <mergeCell ref="AH95:AN95"/>
    <mergeCell ref="AH96:AN96"/>
    <mergeCell ref="AH97:AN97"/>
    <mergeCell ref="AJ191:AM191"/>
    <mergeCell ref="AJ192:AM192"/>
    <mergeCell ref="AH227:AM227"/>
    <mergeCell ref="AH228:AM228"/>
    <mergeCell ref="AH229:AM229"/>
    <mergeCell ref="AH230:AM230"/>
    <mergeCell ref="AH231:AM231"/>
    <mergeCell ref="AH232:AM232"/>
    <mergeCell ref="AH143:AL143"/>
    <mergeCell ref="AH214:AM214"/>
    <mergeCell ref="AH215:AM215"/>
    <mergeCell ref="AH216:AM216"/>
    <mergeCell ref="AH217:AM217"/>
    <mergeCell ref="AH218:AM218"/>
    <mergeCell ref="AH222:AM222"/>
    <mergeCell ref="AH223:AM223"/>
    <mergeCell ref="AH224:AM224"/>
    <mergeCell ref="AH225:AM225"/>
    <mergeCell ref="AH226:AM226"/>
    <mergeCell ref="AJ193:AM193"/>
    <mergeCell ref="AJ194:AM194"/>
    <mergeCell ref="AJ195:AM195"/>
    <mergeCell ref="AJ196:AM196"/>
    <mergeCell ref="AJ209:AM209"/>
    <mergeCell ref="AJ210:AM210"/>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K58:AL58"/>
    <mergeCell ref="AH83:AN83"/>
    <mergeCell ref="B13:I13"/>
    <mergeCell ref="AK59:AL59"/>
    <mergeCell ref="AK60:AL60"/>
    <mergeCell ref="B1:K3"/>
    <mergeCell ref="B101:I101"/>
    <mergeCell ref="B102:I102"/>
    <mergeCell ref="B103:I103"/>
    <mergeCell ref="B104:I104"/>
    <mergeCell ref="B105:I105"/>
    <mergeCell ref="B106:I106"/>
    <mergeCell ref="B107:I107"/>
    <mergeCell ref="B108:I108"/>
    <mergeCell ref="B109:I109"/>
    <mergeCell ref="B11:AO11"/>
    <mergeCell ref="B110:I110"/>
    <mergeCell ref="B111:I111"/>
    <mergeCell ref="B112:I112"/>
    <mergeCell ref="B5:AO5"/>
    <mergeCell ref="B7:J9"/>
    <mergeCell ref="J13:S13"/>
    <mergeCell ref="K65:S65"/>
    <mergeCell ref="K66:S66"/>
    <mergeCell ref="K67:S67"/>
    <mergeCell ref="K68:S68"/>
    <mergeCell ref="K69:S69"/>
    <mergeCell ref="K70:S70"/>
    <mergeCell ref="K71:S71"/>
    <mergeCell ref="K72:S72"/>
    <mergeCell ref="K73:S73"/>
    <mergeCell ref="K74:S74"/>
    <mergeCell ref="K75:S75"/>
    <mergeCell ref="K76:S76"/>
    <mergeCell ref="B14:I14"/>
    <mergeCell ref="B140:I140"/>
    <mergeCell ref="B141:I141"/>
    <mergeCell ref="B142:I142"/>
    <mergeCell ref="B143:I143"/>
    <mergeCell ref="B145:AO145"/>
    <mergeCell ref="B147:I147"/>
    <mergeCell ref="J14:S14"/>
    <mergeCell ref="J141:S141"/>
    <mergeCell ref="J142:S142"/>
    <mergeCell ref="J143:S143"/>
    <mergeCell ref="J147:Q147"/>
    <mergeCell ref="J52:S52"/>
    <mergeCell ref="J53:S53"/>
    <mergeCell ref="J54:S54"/>
    <mergeCell ref="J55:S55"/>
    <mergeCell ref="J56:S56"/>
    <mergeCell ref="J57:S57"/>
    <mergeCell ref="J58:S58"/>
    <mergeCell ref="J59:S59"/>
    <mergeCell ref="J60:S60"/>
    <mergeCell ref="K64:S64"/>
    <mergeCell ref="B114:I114"/>
    <mergeCell ref="B115:I115"/>
    <mergeCell ref="B116:I116"/>
    <mergeCell ref="B117:I117"/>
    <mergeCell ref="B118:I118"/>
    <mergeCell ref="B119:I119"/>
    <mergeCell ref="B120:I120"/>
    <mergeCell ref="B121:I121"/>
    <mergeCell ref="B122:I122"/>
    <mergeCell ref="B123:I123"/>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30:I130"/>
    <mergeCell ref="B131:I131"/>
    <mergeCell ref="B132:I132"/>
    <mergeCell ref="B133:I133"/>
    <mergeCell ref="B134:I134"/>
    <mergeCell ref="B135:I135"/>
    <mergeCell ref="B136:I136"/>
    <mergeCell ref="B137:I137"/>
    <mergeCell ref="B138:I138"/>
    <mergeCell ref="B139:I139"/>
    <mergeCell ref="B124:I124"/>
    <mergeCell ref="B125:I125"/>
    <mergeCell ref="B126:I126"/>
    <mergeCell ref="B127:I127"/>
    <mergeCell ref="B128:I128"/>
    <mergeCell ref="B129:I129"/>
    <mergeCell ref="B113:I113"/>
    <mergeCell ref="B17:I17"/>
    <mergeCell ref="B170:I170"/>
    <mergeCell ref="B171:I171"/>
    <mergeCell ref="B172:I172"/>
    <mergeCell ref="B173:I173"/>
    <mergeCell ref="B174:I174"/>
    <mergeCell ref="B175:I175"/>
    <mergeCell ref="B176:I176"/>
    <mergeCell ref="B177:I177"/>
    <mergeCell ref="B179:AO179"/>
    <mergeCell ref="B18:I18"/>
    <mergeCell ref="J127:S127"/>
    <mergeCell ref="J128:S128"/>
    <mergeCell ref="J129:S129"/>
    <mergeCell ref="J130:S130"/>
    <mergeCell ref="J131:S131"/>
    <mergeCell ref="J132:S132"/>
    <mergeCell ref="J133:S133"/>
    <mergeCell ref="J134:S134"/>
    <mergeCell ref="J135:S135"/>
    <mergeCell ref="J136:S136"/>
    <mergeCell ref="J137:S137"/>
    <mergeCell ref="J138:S138"/>
    <mergeCell ref="J139:S139"/>
    <mergeCell ref="J140:S140"/>
    <mergeCell ref="B148:I148"/>
    <mergeCell ref="B149:I149"/>
    <mergeCell ref="AH84:AN84"/>
    <mergeCell ref="AH85:AN85"/>
    <mergeCell ref="AH86:AN86"/>
    <mergeCell ref="AH87:AN87"/>
    <mergeCell ref="AH88:AN88"/>
    <mergeCell ref="B19:I19"/>
    <mergeCell ref="B191:G191"/>
    <mergeCell ref="B192:G192"/>
    <mergeCell ref="B193:G193"/>
    <mergeCell ref="B194:G194"/>
    <mergeCell ref="B195:G195"/>
    <mergeCell ref="B196:G196"/>
    <mergeCell ref="B197:G197"/>
    <mergeCell ref="B198:G198"/>
    <mergeCell ref="J112:S112"/>
    <mergeCell ref="J113:S113"/>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B163:I163"/>
    <mergeCell ref="B164:I164"/>
    <mergeCell ref="B165:I165"/>
    <mergeCell ref="B166:I166"/>
    <mergeCell ref="B167:I167"/>
    <mergeCell ref="B168:I168"/>
    <mergeCell ref="B169:I169"/>
    <mergeCell ref="B20:I20"/>
    <mergeCell ref="B200:G200"/>
    <mergeCell ref="B201:G201"/>
    <mergeCell ref="B202:G202"/>
    <mergeCell ref="B203:G203"/>
    <mergeCell ref="B204:G204"/>
    <mergeCell ref="B205:G205"/>
    <mergeCell ref="B206:G206"/>
    <mergeCell ref="B207:G207"/>
    <mergeCell ref="B208:G208"/>
    <mergeCell ref="B209:G209"/>
    <mergeCell ref="B21:I21"/>
    <mergeCell ref="B210:G210"/>
    <mergeCell ref="B212:AO212"/>
    <mergeCell ref="B214:F214"/>
    <mergeCell ref="B215:F215"/>
    <mergeCell ref="I184:R184"/>
    <mergeCell ref="I185:R185"/>
    <mergeCell ref="I186:R186"/>
    <mergeCell ref="I187:R187"/>
    <mergeCell ref="J101:S101"/>
    <mergeCell ref="J102:S102"/>
    <mergeCell ref="J103:S103"/>
    <mergeCell ref="J104:S104"/>
    <mergeCell ref="J105:S105"/>
    <mergeCell ref="J106:S106"/>
    <mergeCell ref="J107:S107"/>
    <mergeCell ref="J108:S108"/>
    <mergeCell ref="J109:S109"/>
    <mergeCell ref="J110:S110"/>
    <mergeCell ref="J111:S111"/>
    <mergeCell ref="B181:H181"/>
    <mergeCell ref="B22:I22"/>
    <mergeCell ref="B220:AO220"/>
    <mergeCell ref="B222:E222"/>
    <mergeCell ref="B223:E223"/>
    <mergeCell ref="B224:E224"/>
    <mergeCell ref="B225:E225"/>
    <mergeCell ref="B226:E226"/>
    <mergeCell ref="B227:E227"/>
    <mergeCell ref="B228:E228"/>
    <mergeCell ref="B229:E229"/>
    <mergeCell ref="B23:I23"/>
    <mergeCell ref="B230:E230"/>
    <mergeCell ref="B231:E231"/>
    <mergeCell ref="B232:E232"/>
    <mergeCell ref="H199:Q199"/>
    <mergeCell ref="H200:Q200"/>
    <mergeCell ref="H201:Q201"/>
    <mergeCell ref="H202:Q202"/>
    <mergeCell ref="H203:Q203"/>
    <mergeCell ref="H204:Q204"/>
    <mergeCell ref="H205:Q205"/>
    <mergeCell ref="H206:Q206"/>
    <mergeCell ref="H207:Q207"/>
    <mergeCell ref="H208:Q208"/>
    <mergeCell ref="H209:Q209"/>
    <mergeCell ref="H210:Q210"/>
    <mergeCell ref="I181:R181"/>
    <mergeCell ref="I182:R182"/>
    <mergeCell ref="I183:R183"/>
    <mergeCell ref="B199:G199"/>
    <mergeCell ref="B182:H182"/>
    <mergeCell ref="B183:H183"/>
    <mergeCell ref="B24:I24"/>
    <mergeCell ref="B241:AO241"/>
    <mergeCell ref="B243:D243"/>
    <mergeCell ref="B244:D244"/>
    <mergeCell ref="B245:D245"/>
    <mergeCell ref="B246:D246"/>
    <mergeCell ref="B248:AO248"/>
    <mergeCell ref="B25:I25"/>
    <mergeCell ref="B250:C250"/>
    <mergeCell ref="B251:C251"/>
    <mergeCell ref="F238:O238"/>
    <mergeCell ref="F239:O239"/>
    <mergeCell ref="G214:P214"/>
    <mergeCell ref="G215:P215"/>
    <mergeCell ref="G216:P216"/>
    <mergeCell ref="G217:P217"/>
    <mergeCell ref="G218:P218"/>
    <mergeCell ref="H191:Q191"/>
    <mergeCell ref="H192:Q192"/>
    <mergeCell ref="H193:Q193"/>
    <mergeCell ref="H194:Q194"/>
    <mergeCell ref="H195:Q195"/>
    <mergeCell ref="H196:Q196"/>
    <mergeCell ref="H197:Q197"/>
    <mergeCell ref="H198:Q198"/>
    <mergeCell ref="B216:F216"/>
    <mergeCell ref="B217:F217"/>
    <mergeCell ref="B218:F218"/>
    <mergeCell ref="B184:H184"/>
    <mergeCell ref="B185:H185"/>
    <mergeCell ref="B186:H186"/>
    <mergeCell ref="B187:H187"/>
    <mergeCell ref="B26:I26"/>
    <mergeCell ref="B275:AO275"/>
    <mergeCell ref="B277:C277"/>
    <mergeCell ref="B278:C278"/>
    <mergeCell ref="B279:C279"/>
    <mergeCell ref="B28:AO28"/>
    <mergeCell ref="B280:C280"/>
    <mergeCell ref="B281:C281"/>
    <mergeCell ref="B282:C282"/>
    <mergeCell ref="B283:C283"/>
    <mergeCell ref="B284:C284"/>
    <mergeCell ref="B285:C285"/>
    <mergeCell ref="B286:C286"/>
    <mergeCell ref="B89:J89"/>
    <mergeCell ref="B90:J90"/>
    <mergeCell ref="B91:J91"/>
    <mergeCell ref="B92:J92"/>
    <mergeCell ref="B93:J93"/>
    <mergeCell ref="B94:J94"/>
    <mergeCell ref="B95:J95"/>
    <mergeCell ref="B96:J96"/>
    <mergeCell ref="B97:J97"/>
    <mergeCell ref="B99:AO99"/>
    <mergeCell ref="C258:L258"/>
    <mergeCell ref="C259:L259"/>
    <mergeCell ref="C260:L260"/>
    <mergeCell ref="C261:L261"/>
    <mergeCell ref="C262:L262"/>
    <mergeCell ref="B233:E233"/>
    <mergeCell ref="B234:E234"/>
    <mergeCell ref="B235:E235"/>
    <mergeCell ref="B236:E236"/>
    <mergeCell ref="B298:C298"/>
    <mergeCell ref="B299:C299"/>
    <mergeCell ref="B30:I30"/>
    <mergeCell ref="B300:C300"/>
    <mergeCell ref="B301:C301"/>
    <mergeCell ref="B302:C302"/>
    <mergeCell ref="B303:C303"/>
    <mergeCell ref="B304:C304"/>
    <mergeCell ref="B74:J74"/>
    <mergeCell ref="B75:J75"/>
    <mergeCell ref="B76:J76"/>
    <mergeCell ref="B77:J77"/>
    <mergeCell ref="B78:J78"/>
    <mergeCell ref="B79:J79"/>
    <mergeCell ref="B80:J80"/>
    <mergeCell ref="B81:J81"/>
    <mergeCell ref="B82:J82"/>
    <mergeCell ref="B83:J83"/>
    <mergeCell ref="B84:J84"/>
    <mergeCell ref="B85:J85"/>
    <mergeCell ref="B86:J86"/>
    <mergeCell ref="B87:J87"/>
    <mergeCell ref="B88:J88"/>
    <mergeCell ref="B252:C252"/>
    <mergeCell ref="B253:C253"/>
    <mergeCell ref="B254:C254"/>
    <mergeCell ref="B256:AO256"/>
    <mergeCell ref="B237:E237"/>
    <mergeCell ref="B238:E238"/>
    <mergeCell ref="B239:E239"/>
    <mergeCell ref="B189:AO189"/>
    <mergeCell ref="AJ208:AM208"/>
    <mergeCell ref="B305:C305"/>
    <mergeCell ref="B306:C306"/>
    <mergeCell ref="B307:C307"/>
    <mergeCell ref="B308:C308"/>
    <mergeCell ref="B309:C309"/>
    <mergeCell ref="B31:I31"/>
    <mergeCell ref="B310:C310"/>
    <mergeCell ref="B311:C311"/>
    <mergeCell ref="B312:C312"/>
    <mergeCell ref="B313:C313"/>
    <mergeCell ref="B314:C314"/>
    <mergeCell ref="B315:C315"/>
    <mergeCell ref="B317:AO317"/>
    <mergeCell ref="B319:C319"/>
    <mergeCell ref="B32:I32"/>
    <mergeCell ref="B320:C320"/>
    <mergeCell ref="B321:C321"/>
    <mergeCell ref="B57:I57"/>
    <mergeCell ref="B58:I58"/>
    <mergeCell ref="B59:I59"/>
    <mergeCell ref="B60:I60"/>
    <mergeCell ref="B62:AO62"/>
    <mergeCell ref="B64:J64"/>
    <mergeCell ref="B65:J65"/>
    <mergeCell ref="B66:J66"/>
    <mergeCell ref="B67:J67"/>
    <mergeCell ref="B68:J68"/>
    <mergeCell ref="B69:J69"/>
    <mergeCell ref="B70:J70"/>
    <mergeCell ref="B71:J71"/>
    <mergeCell ref="B72:J72"/>
    <mergeCell ref="B73:J73"/>
    <mergeCell ref="B322:C322"/>
    <mergeCell ref="B323:C323"/>
    <mergeCell ref="B324:C324"/>
    <mergeCell ref="B325:C325"/>
    <mergeCell ref="B326:C326"/>
    <mergeCell ref="B327:C327"/>
    <mergeCell ref="B328:C328"/>
    <mergeCell ref="B329:C329"/>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D250:M250"/>
    <mergeCell ref="D251:M251"/>
    <mergeCell ref="D252:M252"/>
    <mergeCell ref="D253:M253"/>
    <mergeCell ref="D254:M254"/>
    <mergeCell ref="D277:M277"/>
    <mergeCell ref="M269:U269"/>
    <mergeCell ref="M270:U270"/>
    <mergeCell ref="M271:U271"/>
    <mergeCell ref="M272:U272"/>
    <mergeCell ref="M273:U273"/>
    <mergeCell ref="N277:V277"/>
    <mergeCell ref="V268:AC268"/>
    <mergeCell ref="V269:AC269"/>
    <mergeCell ref="V270:AC270"/>
    <mergeCell ref="V271:AC271"/>
    <mergeCell ref="V272:AC272"/>
    <mergeCell ref="V273:AC273"/>
    <mergeCell ref="W277:AD277"/>
    <mergeCell ref="D288:M288"/>
    <mergeCell ref="D289:M289"/>
    <mergeCell ref="D290:M290"/>
    <mergeCell ref="D291:M291"/>
    <mergeCell ref="D292:M292"/>
    <mergeCell ref="D296:M296"/>
    <mergeCell ref="D297:M297"/>
    <mergeCell ref="C263:L263"/>
    <mergeCell ref="C264:L264"/>
    <mergeCell ref="C265:L265"/>
    <mergeCell ref="C266:L266"/>
    <mergeCell ref="C267:L267"/>
    <mergeCell ref="C268:L268"/>
    <mergeCell ref="C269:L269"/>
    <mergeCell ref="C270:L270"/>
    <mergeCell ref="C271:L271"/>
    <mergeCell ref="C272:L272"/>
    <mergeCell ref="C273:L273"/>
    <mergeCell ref="B287:C287"/>
    <mergeCell ref="B288:C288"/>
    <mergeCell ref="B289:C289"/>
    <mergeCell ref="B290:C290"/>
    <mergeCell ref="B291:C291"/>
    <mergeCell ref="B292:C292"/>
    <mergeCell ref="B294:AO294"/>
    <mergeCell ref="B296:C296"/>
    <mergeCell ref="B297:C297"/>
    <mergeCell ref="AE297:AL297"/>
    <mergeCell ref="AE296:AL296"/>
    <mergeCell ref="D298:M29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314:M314"/>
    <mergeCell ref="D315:M315"/>
    <mergeCell ref="D319:M319"/>
    <mergeCell ref="D320:M320"/>
    <mergeCell ref="D321:M321"/>
    <mergeCell ref="D322:M322"/>
    <mergeCell ref="D323:M323"/>
    <mergeCell ref="D324:M324"/>
    <mergeCell ref="D325:M325"/>
    <mergeCell ref="D326:M326"/>
    <mergeCell ref="D327:M327"/>
    <mergeCell ref="D328:M328"/>
    <mergeCell ref="D329:M329"/>
    <mergeCell ref="E243:N243"/>
    <mergeCell ref="E244:N244"/>
    <mergeCell ref="E245:N245"/>
    <mergeCell ref="E246:N246"/>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J15:S15"/>
    <mergeCell ref="J150:Q150"/>
    <mergeCell ref="J151:Q151"/>
    <mergeCell ref="J152:Q152"/>
    <mergeCell ref="J153:Q153"/>
    <mergeCell ref="J154:Q154"/>
    <mergeCell ref="J155:Q155"/>
    <mergeCell ref="J156:Q156"/>
    <mergeCell ref="J157:Q157"/>
    <mergeCell ref="J158:Q158"/>
    <mergeCell ref="J159:Q159"/>
    <mergeCell ref="J16:S16"/>
    <mergeCell ref="J160:Q160"/>
    <mergeCell ref="J161:Q161"/>
    <mergeCell ref="J162:Q162"/>
    <mergeCell ref="J37:S37"/>
    <mergeCell ref="J38:S38"/>
    <mergeCell ref="J39:S39"/>
    <mergeCell ref="J40:S40"/>
    <mergeCell ref="J41:S41"/>
    <mergeCell ref="J42:S42"/>
    <mergeCell ref="J43:S43"/>
    <mergeCell ref="J44:S44"/>
    <mergeCell ref="J45:S45"/>
    <mergeCell ref="J46:S46"/>
    <mergeCell ref="J47:S47"/>
    <mergeCell ref="J48:S48"/>
    <mergeCell ref="J49:S49"/>
    <mergeCell ref="J50:S50"/>
    <mergeCell ref="J51:S51"/>
    <mergeCell ref="J17:S17"/>
    <mergeCell ref="J170:Q170"/>
    <mergeCell ref="J171:Q171"/>
    <mergeCell ref="J172:Q172"/>
    <mergeCell ref="J173:Q173"/>
    <mergeCell ref="J174:Q174"/>
    <mergeCell ref="J175:Q175"/>
    <mergeCell ref="J176:Q176"/>
    <mergeCell ref="J177:Q17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148:Q148"/>
    <mergeCell ref="J149:Q149"/>
    <mergeCell ref="K81:S81"/>
    <mergeCell ref="K82:S82"/>
    <mergeCell ref="K83:S83"/>
    <mergeCell ref="K84:S84"/>
    <mergeCell ref="K85:S85"/>
    <mergeCell ref="K86:S86"/>
    <mergeCell ref="K87:S87"/>
    <mergeCell ref="K88:S88"/>
    <mergeCell ref="K89:S89"/>
    <mergeCell ref="K90:S90"/>
    <mergeCell ref="K91:S91"/>
    <mergeCell ref="K92:S92"/>
    <mergeCell ref="K93:S93"/>
    <mergeCell ref="J163:Q163"/>
    <mergeCell ref="J164:Q164"/>
    <mergeCell ref="J165:Q165"/>
    <mergeCell ref="J166:Q166"/>
    <mergeCell ref="L2:AO2"/>
    <mergeCell ref="L8:T8"/>
    <mergeCell ref="M258:U258"/>
    <mergeCell ref="M259:U259"/>
    <mergeCell ref="M260:U260"/>
    <mergeCell ref="M261:U261"/>
    <mergeCell ref="M262:U262"/>
    <mergeCell ref="M263:U263"/>
    <mergeCell ref="M264:U264"/>
    <mergeCell ref="M265:U265"/>
    <mergeCell ref="M266:U266"/>
    <mergeCell ref="M267:U267"/>
    <mergeCell ref="M268:U268"/>
    <mergeCell ref="N250:V250"/>
    <mergeCell ref="N251:V251"/>
    <mergeCell ref="N252:V252"/>
    <mergeCell ref="N253:V253"/>
    <mergeCell ref="N254:V254"/>
    <mergeCell ref="P238:X238"/>
    <mergeCell ref="P239:X239"/>
    <mergeCell ref="Q214:Y214"/>
    <mergeCell ref="Q215:Y215"/>
    <mergeCell ref="Q216:Y216"/>
    <mergeCell ref="Q217:Y217"/>
    <mergeCell ref="Q218:Y218"/>
    <mergeCell ref="R147:AA147"/>
    <mergeCell ref="R148:AA148"/>
    <mergeCell ref="R149:AA149"/>
    <mergeCell ref="K77:S77"/>
    <mergeCell ref="K78:S78"/>
    <mergeCell ref="K79:S79"/>
    <mergeCell ref="K80:S80"/>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2:V292"/>
    <mergeCell ref="N296:V296"/>
    <mergeCell ref="N297:V297"/>
    <mergeCell ref="K94:S94"/>
    <mergeCell ref="K95:S95"/>
    <mergeCell ref="K96:S96"/>
    <mergeCell ref="K97:S97"/>
    <mergeCell ref="J167:Q167"/>
    <mergeCell ref="J168:Q168"/>
    <mergeCell ref="J169:Q169"/>
    <mergeCell ref="D278:M278"/>
    <mergeCell ref="D279:M279"/>
    <mergeCell ref="D280:M280"/>
    <mergeCell ref="D281:M281"/>
    <mergeCell ref="D282:M282"/>
    <mergeCell ref="D283:M283"/>
    <mergeCell ref="D284:M284"/>
    <mergeCell ref="D285:M285"/>
    <mergeCell ref="D286:M286"/>
    <mergeCell ref="D287:M287"/>
    <mergeCell ref="N322:V322"/>
    <mergeCell ref="N323:V323"/>
    <mergeCell ref="N324:V324"/>
    <mergeCell ref="N325:V325"/>
    <mergeCell ref="N326:V326"/>
    <mergeCell ref="N327:V327"/>
    <mergeCell ref="N328:V328"/>
    <mergeCell ref="N329:V329"/>
    <mergeCell ref="O243:W243"/>
    <mergeCell ref="O244:W244"/>
    <mergeCell ref="O245:W245"/>
    <mergeCell ref="O246:W246"/>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N298:V298"/>
    <mergeCell ref="N299:V299"/>
    <mergeCell ref="N300:V300"/>
    <mergeCell ref="N301:V301"/>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N315:V315"/>
    <mergeCell ref="N319:V319"/>
    <mergeCell ref="N320:V320"/>
    <mergeCell ref="N321:V32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314:V314"/>
    <mergeCell ref="N278:V278"/>
    <mergeCell ref="N279:V279"/>
    <mergeCell ref="R200:Z200"/>
    <mergeCell ref="R201:Z201"/>
    <mergeCell ref="R202:Z202"/>
    <mergeCell ref="R203:Z203"/>
    <mergeCell ref="R204:Z204"/>
    <mergeCell ref="R205:Z205"/>
    <mergeCell ref="R206:Z206"/>
    <mergeCell ref="R207:Z207"/>
    <mergeCell ref="R208:Z208"/>
    <mergeCell ref="R209:Z209"/>
    <mergeCell ref="R210:Z210"/>
    <mergeCell ref="S181:AA181"/>
    <mergeCell ref="S182:AA182"/>
    <mergeCell ref="S183:AA183"/>
    <mergeCell ref="S184:AA184"/>
    <mergeCell ref="S185:AA185"/>
    <mergeCell ref="S186:AA186"/>
    <mergeCell ref="S187:AA187"/>
    <mergeCell ref="R191:Z191"/>
    <mergeCell ref="R192:Z192"/>
    <mergeCell ref="R193:Z193"/>
    <mergeCell ref="R194:Z194"/>
    <mergeCell ref="R195:Z195"/>
    <mergeCell ref="R196:Z196"/>
    <mergeCell ref="AA208:AI208"/>
    <mergeCell ref="AA209:AI209"/>
    <mergeCell ref="AA210:AI210"/>
    <mergeCell ref="AA196:AI196"/>
    <mergeCell ref="AA197:AI197"/>
    <mergeCell ref="AA198:AI198"/>
    <mergeCell ref="AA199:AI199"/>
    <mergeCell ref="AA200:AI200"/>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R197:Z197"/>
    <mergeCell ref="R198:Z198"/>
    <mergeCell ref="R199:Z199"/>
    <mergeCell ref="R167:AA167"/>
    <mergeCell ref="R168:AA168"/>
    <mergeCell ref="R169:AA169"/>
    <mergeCell ref="R170:AA170"/>
    <mergeCell ref="R171:AA171"/>
    <mergeCell ref="R172:AA172"/>
    <mergeCell ref="R173:AA173"/>
    <mergeCell ref="R174:AA174"/>
    <mergeCell ref="R175:AA175"/>
    <mergeCell ref="R176:AA176"/>
    <mergeCell ref="R177:AA177"/>
    <mergeCell ref="R150:AA150"/>
    <mergeCell ref="R151:AA151"/>
    <mergeCell ref="R152:AA152"/>
    <mergeCell ref="R153:AA153"/>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39:AB39"/>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101:AB101"/>
    <mergeCell ref="T102:AB102"/>
    <mergeCell ref="T103:AB103"/>
    <mergeCell ref="T137:AB137"/>
    <mergeCell ref="T138:AB138"/>
    <mergeCell ref="T139:AB139"/>
    <mergeCell ref="T14:AB14"/>
    <mergeCell ref="T140:AB140"/>
    <mergeCell ref="T141:AB141"/>
    <mergeCell ref="T142:AB142"/>
    <mergeCell ref="T143:AB143"/>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118:AB118"/>
    <mergeCell ref="T119:AB119"/>
    <mergeCell ref="T120:AB120"/>
    <mergeCell ref="T54:AB54"/>
    <mergeCell ref="T55:AB55"/>
    <mergeCell ref="T56:AB56"/>
    <mergeCell ref="T57:AB57"/>
    <mergeCell ref="T58:AB58"/>
    <mergeCell ref="T59:AB59"/>
    <mergeCell ref="T60:AB60"/>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92:AB92"/>
    <mergeCell ref="T93:AB93"/>
    <mergeCell ref="T94:AB94"/>
    <mergeCell ref="T95:AB95"/>
    <mergeCell ref="T96:AB96"/>
    <mergeCell ref="T97:AB97"/>
    <mergeCell ref="V258:AC258"/>
    <mergeCell ref="V259:AC259"/>
    <mergeCell ref="V260:AC260"/>
    <mergeCell ref="V261:AC261"/>
    <mergeCell ref="V262:AC262"/>
    <mergeCell ref="V263:AC263"/>
    <mergeCell ref="V264:AC264"/>
    <mergeCell ref="V265:AC265"/>
    <mergeCell ref="V266:AC266"/>
    <mergeCell ref="V267:AC267"/>
    <mergeCell ref="W250:AD250"/>
    <mergeCell ref="W251:AD251"/>
    <mergeCell ref="W252:AD252"/>
    <mergeCell ref="W253:AD253"/>
    <mergeCell ref="W254:AD254"/>
    <mergeCell ref="Y238:AG238"/>
    <mergeCell ref="Y239:AG239"/>
    <mergeCell ref="Z214:AG214"/>
    <mergeCell ref="Z215:AG215"/>
    <mergeCell ref="Z216:AG216"/>
    <mergeCell ref="Z217:AG217"/>
    <mergeCell ref="Z218:AG218"/>
    <mergeCell ref="T134:AB134"/>
    <mergeCell ref="T135:AB135"/>
    <mergeCell ref="T136:AB136"/>
    <mergeCell ref="W278:AD278"/>
    <mergeCell ref="W279:AD279"/>
    <mergeCell ref="W280:AD280"/>
    <mergeCell ref="W281:AD281"/>
    <mergeCell ref="W282:AD282"/>
    <mergeCell ref="W283:AD283"/>
    <mergeCell ref="W284:AD284"/>
    <mergeCell ref="W285:AD285"/>
    <mergeCell ref="W286:AD286"/>
    <mergeCell ref="W287:AD287"/>
    <mergeCell ref="W288:AD288"/>
    <mergeCell ref="W289:AD289"/>
    <mergeCell ref="W290:AD290"/>
    <mergeCell ref="W291:AD291"/>
    <mergeCell ref="W292:AD292"/>
    <mergeCell ref="W296:AD296"/>
    <mergeCell ref="W297:AD297"/>
    <mergeCell ref="W298:AD298"/>
    <mergeCell ref="W299:AD299"/>
    <mergeCell ref="W300:AD300"/>
    <mergeCell ref="W301:AD301"/>
    <mergeCell ref="W302:AD302"/>
    <mergeCell ref="W303:AD303"/>
    <mergeCell ref="W304:AD304"/>
    <mergeCell ref="W305:AD305"/>
    <mergeCell ref="W306:AD306"/>
    <mergeCell ref="W307:AD307"/>
    <mergeCell ref="W308:AD308"/>
    <mergeCell ref="W309:AD309"/>
    <mergeCell ref="W310:AD310"/>
    <mergeCell ref="W311:AD311"/>
    <mergeCell ref="W312:AD312"/>
    <mergeCell ref="W313:AD313"/>
    <mergeCell ref="W314:AD314"/>
    <mergeCell ref="W315:AD315"/>
    <mergeCell ref="W319:AD319"/>
    <mergeCell ref="W320:AD320"/>
    <mergeCell ref="W321:AD321"/>
    <mergeCell ref="W322:AD322"/>
    <mergeCell ref="W323:AD323"/>
    <mergeCell ref="W324:AD324"/>
    <mergeCell ref="W325:AD325"/>
    <mergeCell ref="W326:AD326"/>
    <mergeCell ref="W327:AD327"/>
    <mergeCell ref="W328:AD328"/>
    <mergeCell ref="W329:AD329"/>
    <mergeCell ref="X243:AF243"/>
    <mergeCell ref="X244:AF244"/>
    <mergeCell ref="X245:AF245"/>
    <mergeCell ref="X246:AF246"/>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s>
  <pageMargins left="0.7" right="0.7" top="0.75" bottom="0.75" header="0.3" footer="0.3"/>
  <pageSetup paperSize="9" scale="83" orientation="portrait" r:id="rId1"/>
  <headerFooter alignWithMargins="0">
    <oddFooter>&amp;R&amp;1#&amp;"Calibri"&amp;10&amp;K0000FFClassification : Internal</oddFooter>
  </headerFooter>
  <rowBreaks count="4" manualBreakCount="4">
    <brk id="61" max="40" man="1"/>
    <brk id="144" max="16383" man="1"/>
    <brk id="219" max="16383" man="1"/>
    <brk id="29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2"/>
  <sheetViews>
    <sheetView zoomScaleNormal="100"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205"/>
      <c r="C1" s="205"/>
    </row>
    <row r="2" spans="2:5" s="1" customFormat="1" ht="22.9" customHeight="1" x14ac:dyDescent="0.15">
      <c r="B2" s="205"/>
      <c r="C2" s="205"/>
      <c r="D2" s="210" t="s">
        <v>0</v>
      </c>
      <c r="E2" s="210"/>
    </row>
    <row r="3" spans="2:5" s="1" customFormat="1" ht="6.4" customHeight="1" x14ac:dyDescent="0.15">
      <c r="B3" s="205"/>
      <c r="C3" s="205"/>
    </row>
    <row r="4" spans="2:5" s="1" customFormat="1" ht="9.6" customHeight="1" x14ac:dyDescent="0.15"/>
    <row r="5" spans="2:5" s="1" customFormat="1" ht="33" customHeight="1" x14ac:dyDescent="0.15">
      <c r="B5" s="206" t="s">
        <v>1183</v>
      </c>
      <c r="C5" s="206"/>
      <c r="D5" s="206"/>
      <c r="E5" s="206"/>
    </row>
    <row r="6" spans="2:5" s="1" customFormat="1" ht="6.95" customHeight="1" x14ac:dyDescent="0.15"/>
    <row r="7" spans="2:5" s="1" customFormat="1" ht="5.25" customHeight="1" x14ac:dyDescent="0.15">
      <c r="B7" s="211" t="s">
        <v>1052</v>
      </c>
    </row>
    <row r="8" spans="2:5" s="1" customFormat="1" ht="21.4" customHeight="1" x14ac:dyDescent="0.15">
      <c r="B8" s="211"/>
      <c r="D8" s="5">
        <v>44530</v>
      </c>
    </row>
    <row r="9" spans="2:5" s="1" customFormat="1" ht="2.65" customHeight="1" x14ac:dyDescent="0.15">
      <c r="B9" s="211"/>
    </row>
    <row r="10" spans="2:5" s="1" customFormat="1" ht="2.1" customHeight="1" x14ac:dyDescent="0.15"/>
    <row r="11" spans="2:5" s="1" customFormat="1" ht="19.149999999999999" customHeight="1" x14ac:dyDescent="0.15">
      <c r="B11" s="217" t="s">
        <v>1184</v>
      </c>
      <c r="C11" s="217"/>
      <c r="D11" s="217"/>
      <c r="E11" s="217"/>
    </row>
    <row r="12" spans="2:5" s="1" customFormat="1" ht="238.35" customHeight="1" x14ac:dyDescent="0.15"/>
    <row r="13" spans="2:5" s="1" customFormat="1" ht="19.149999999999999" customHeight="1" x14ac:dyDescent="0.15">
      <c r="B13" s="217" t="s">
        <v>1185</v>
      </c>
      <c r="C13" s="217"/>
      <c r="D13" s="217"/>
      <c r="E13" s="217"/>
    </row>
    <row r="14" spans="2:5" s="1" customFormat="1" ht="371.1" customHeight="1" x14ac:dyDescent="0.15"/>
    <row r="15" spans="2:5" s="1" customFormat="1" ht="19.149999999999999" customHeight="1" x14ac:dyDescent="0.15">
      <c r="B15" s="217" t="s">
        <v>1186</v>
      </c>
      <c r="C15" s="217"/>
      <c r="D15" s="217"/>
      <c r="E15" s="217"/>
    </row>
    <row r="16" spans="2:5" s="1" customFormat="1" ht="354.6" customHeight="1" x14ac:dyDescent="0.15"/>
    <row r="17" spans="2:5" s="1" customFormat="1" ht="19.149999999999999" customHeight="1" x14ac:dyDescent="0.15">
      <c r="B17" s="217" t="s">
        <v>1187</v>
      </c>
      <c r="C17" s="217"/>
      <c r="D17" s="217"/>
      <c r="E17" s="217"/>
    </row>
    <row r="18" spans="2:5" s="1" customFormat="1" ht="365.25" customHeight="1" x14ac:dyDescent="0.15"/>
    <row r="19" spans="2:5" s="1" customFormat="1" ht="19.149999999999999" customHeight="1" x14ac:dyDescent="0.15">
      <c r="B19" s="217" t="s">
        <v>1188</v>
      </c>
      <c r="C19" s="217"/>
      <c r="D19" s="217"/>
      <c r="E19" s="217"/>
    </row>
    <row r="20" spans="2:5" s="1" customFormat="1" ht="352.5" customHeight="1" x14ac:dyDescent="0.15"/>
    <row r="21" spans="2:5" s="1" customFormat="1" ht="19.149999999999999" customHeight="1" x14ac:dyDescent="0.15">
      <c r="B21" s="217" t="s">
        <v>1189</v>
      </c>
      <c r="C21" s="217"/>
      <c r="D21" s="217"/>
      <c r="E21" s="217"/>
    </row>
    <row r="22" spans="2:5" s="1" customFormat="1" ht="374.85" customHeight="1" x14ac:dyDescent="0.15"/>
    <row r="23" spans="2:5" s="1" customFormat="1" ht="19.7" customHeight="1" x14ac:dyDescent="0.15">
      <c r="B23" s="217" t="s">
        <v>1190</v>
      </c>
      <c r="C23" s="217"/>
      <c r="D23" s="217"/>
      <c r="E23" s="217"/>
    </row>
    <row r="24" spans="2:5" s="1" customFormat="1" ht="233.65" customHeight="1" x14ac:dyDescent="0.15"/>
    <row r="25" spans="2:5" s="1" customFormat="1" ht="19.149999999999999" customHeight="1" x14ac:dyDescent="0.15">
      <c r="B25" s="217" t="s">
        <v>1191</v>
      </c>
      <c r="C25" s="217"/>
      <c r="D25" s="217"/>
      <c r="E25" s="217"/>
    </row>
    <row r="26" spans="2:5" s="1" customFormat="1" ht="175.9" customHeight="1" x14ac:dyDescent="0.15"/>
    <row r="27" spans="2:5" s="1" customFormat="1" ht="19.149999999999999" customHeight="1" x14ac:dyDescent="0.15">
      <c r="B27" s="217" t="s">
        <v>1192</v>
      </c>
      <c r="C27" s="217"/>
      <c r="D27" s="217"/>
      <c r="E27" s="217"/>
    </row>
    <row r="28" spans="2:5" s="1" customFormat="1" ht="256.5" customHeight="1" x14ac:dyDescent="0.15"/>
    <row r="29" spans="2:5" s="1" customFormat="1" ht="19.149999999999999" customHeight="1" x14ac:dyDescent="0.15">
      <c r="B29" s="217" t="s">
        <v>1193</v>
      </c>
      <c r="C29" s="217"/>
      <c r="D29" s="217"/>
      <c r="E29" s="217"/>
    </row>
    <row r="30" spans="2:5" s="1" customFormat="1" ht="195.2" customHeight="1" x14ac:dyDescent="0.15"/>
    <row r="31" spans="2:5" s="1" customFormat="1" ht="19.149999999999999" customHeight="1" x14ac:dyDescent="0.15">
      <c r="B31" s="217" t="s">
        <v>1194</v>
      </c>
      <c r="C31" s="217"/>
      <c r="D31" s="217"/>
      <c r="E31" s="217"/>
    </row>
    <row r="32" spans="2:5" s="1" customFormat="1" ht="193.15" customHeight="1" x14ac:dyDescent="0.15"/>
    <row r="33" spans="2:5" s="1" customFormat="1" ht="19.149999999999999" customHeight="1" x14ac:dyDescent="0.15">
      <c r="B33" s="217" t="s">
        <v>1195</v>
      </c>
      <c r="C33" s="217"/>
      <c r="D33" s="217"/>
      <c r="E33" s="217"/>
    </row>
    <row r="34" spans="2:5" s="1" customFormat="1" ht="318.39999999999998" customHeight="1" x14ac:dyDescent="0.15"/>
    <row r="35" spans="2:5" s="1" customFormat="1" ht="19.149999999999999" customHeight="1" x14ac:dyDescent="0.15">
      <c r="B35" s="217" t="s">
        <v>1196</v>
      </c>
      <c r="C35" s="217"/>
      <c r="D35" s="217"/>
      <c r="E35" s="217"/>
    </row>
    <row r="36" spans="2:5" s="1" customFormat="1" ht="278.85000000000002" customHeight="1" x14ac:dyDescent="0.15"/>
    <row r="37" spans="2:5" s="1" customFormat="1" ht="19.149999999999999" customHeight="1" x14ac:dyDescent="0.15">
      <c r="B37" s="217" t="s">
        <v>1197</v>
      </c>
      <c r="C37" s="217"/>
      <c r="D37" s="217"/>
      <c r="E37" s="217"/>
    </row>
    <row r="38" spans="2:5" s="1" customFormat="1" ht="409.6" customHeight="1" x14ac:dyDescent="0.15"/>
    <row r="39" spans="2:5" s="1" customFormat="1" ht="1.1499999999999999" customHeight="1" x14ac:dyDescent="0.15">
      <c r="B39" s="217" t="s">
        <v>1198</v>
      </c>
      <c r="C39" s="217"/>
      <c r="D39" s="217"/>
      <c r="E39" s="217"/>
    </row>
    <row r="40" spans="2:5" s="1" customFormat="1" ht="19.149999999999999" customHeight="1" x14ac:dyDescent="0.15">
      <c r="B40" s="217"/>
      <c r="C40" s="217"/>
      <c r="D40" s="217"/>
      <c r="E40" s="217"/>
    </row>
    <row r="41" spans="2:5" s="1" customFormat="1" ht="409.6" customHeight="1" x14ac:dyDescent="0.15"/>
    <row r="42" spans="2:5" s="1" customFormat="1" ht="30.4" customHeight="1" x14ac:dyDescent="0.15"/>
  </sheetData>
  <mergeCells count="19">
    <mergeCell ref="B13:E13"/>
    <mergeCell ref="B15:E15"/>
    <mergeCell ref="B17:E17"/>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s>
  <pageMargins left="0.7" right="0.7" top="0.75" bottom="0.75" header="0.3" footer="0.3"/>
  <pageSetup paperSize="9" scale="64" orientation="portrait" r:id="rId1"/>
  <headerFooter alignWithMargins="0">
    <oddFooter>&amp;R&amp;1#&amp;"Calibri"&amp;10&amp;K0000FFClassification : Internal</oddFooter>
  </headerFooter>
  <rowBreaks count="5" manualBreakCount="5">
    <brk id="16" max="7" man="1"/>
    <brk id="22" max="7" man="1"/>
    <brk id="30" max="7" man="1"/>
    <brk id="34" max="7" man="1"/>
    <brk id="41"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205"/>
      <c r="C1" s="205"/>
    </row>
    <row r="2" spans="2:8" s="1" customFormat="1" ht="22.9" customHeight="1" x14ac:dyDescent="0.15">
      <c r="B2" s="205"/>
      <c r="C2" s="205"/>
      <c r="D2" s="210" t="s">
        <v>0</v>
      </c>
      <c r="E2" s="210"/>
      <c r="F2" s="210"/>
      <c r="G2" s="210"/>
      <c r="H2" s="210"/>
    </row>
    <row r="3" spans="2:8" s="1" customFormat="1" ht="6.4" customHeight="1" x14ac:dyDescent="0.15">
      <c r="B3" s="205"/>
      <c r="C3" s="205"/>
    </row>
    <row r="4" spans="2:8" s="1" customFormat="1" ht="9" customHeight="1" x14ac:dyDescent="0.15"/>
    <row r="5" spans="2:8" s="1" customFormat="1" ht="33" customHeight="1" x14ac:dyDescent="0.15">
      <c r="B5" s="206" t="s">
        <v>1204</v>
      </c>
      <c r="C5" s="206"/>
      <c r="D5" s="206"/>
      <c r="E5" s="206"/>
      <c r="F5" s="206"/>
      <c r="G5" s="206"/>
      <c r="H5" s="206"/>
    </row>
    <row r="6" spans="2:8" s="1" customFormat="1" ht="14.45" customHeight="1" x14ac:dyDescent="0.15"/>
    <row r="7" spans="2:8" s="1" customFormat="1" ht="22.9" customHeight="1" x14ac:dyDescent="0.15">
      <c r="B7" s="10" t="s">
        <v>1052</v>
      </c>
      <c r="D7" s="5">
        <v>44530</v>
      </c>
    </row>
    <row r="8" spans="2:8" s="1" customFormat="1" ht="12.75" customHeight="1" x14ac:dyDescent="0.15"/>
    <row r="9" spans="2:8" s="1" customFormat="1" ht="19.149999999999999" customHeight="1" x14ac:dyDescent="0.15">
      <c r="B9" s="261" t="s">
        <v>1205</v>
      </c>
      <c r="C9" s="261"/>
      <c r="D9" s="261"/>
      <c r="E9" s="261"/>
      <c r="F9" s="261"/>
      <c r="G9" s="261"/>
    </row>
    <row r="10" spans="2:8" s="1" customFormat="1" ht="14.85" customHeight="1" x14ac:dyDescent="0.15"/>
    <row r="11" spans="2:8" s="1" customFormat="1" ht="14.85" customHeight="1" x14ac:dyDescent="0.15">
      <c r="B11" s="6"/>
      <c r="C11" s="262" t="s">
        <v>1060</v>
      </c>
      <c r="D11" s="262"/>
      <c r="E11" s="25" t="s">
        <v>1061</v>
      </c>
      <c r="F11" s="25" t="s">
        <v>1062</v>
      </c>
      <c r="G11" s="25" t="s">
        <v>1061</v>
      </c>
    </row>
    <row r="12" spans="2:8" s="1" customFormat="1" ht="14.85" customHeight="1" x14ac:dyDescent="0.15">
      <c r="B12" s="9" t="s">
        <v>1199</v>
      </c>
      <c r="C12" s="259">
        <v>15246539653.919701</v>
      </c>
      <c r="D12" s="259"/>
      <c r="E12" s="38">
        <v>0.99843699180156997</v>
      </c>
      <c r="F12" s="39">
        <v>226962</v>
      </c>
      <c r="G12" s="38">
        <v>0.99893048128342199</v>
      </c>
    </row>
    <row r="13" spans="2:8" s="1" customFormat="1" ht="2.65" customHeight="1" x14ac:dyDescent="0.15"/>
    <row r="14" spans="2:8" s="1" customFormat="1" ht="14.85" customHeight="1" x14ac:dyDescent="0.15">
      <c r="B14" s="9" t="s">
        <v>1200</v>
      </c>
      <c r="C14" s="259">
        <v>16674067.640000001</v>
      </c>
      <c r="D14" s="259"/>
      <c r="E14" s="38">
        <v>1.09192028574809E-3</v>
      </c>
      <c r="F14" s="39">
        <v>173</v>
      </c>
      <c r="G14" s="38">
        <v>7.6142690521775497E-4</v>
      </c>
    </row>
    <row r="15" spans="2:8" s="1" customFormat="1" ht="16.5" customHeight="1" x14ac:dyDescent="0.15">
      <c r="B15" s="9" t="s">
        <v>1201</v>
      </c>
      <c r="C15" s="259">
        <v>4269527.92</v>
      </c>
      <c r="D15" s="259"/>
      <c r="E15" s="38">
        <v>2.7959489232441697E-4</v>
      </c>
      <c r="F15" s="39">
        <v>37</v>
      </c>
      <c r="G15" s="38">
        <v>1.6284852886160099E-4</v>
      </c>
    </row>
    <row r="16" spans="2:8" s="1" customFormat="1" ht="17.649999999999999" customHeight="1" x14ac:dyDescent="0.15">
      <c r="B16" s="9" t="s">
        <v>1202</v>
      </c>
      <c r="C16" s="259">
        <v>2717848.5</v>
      </c>
      <c r="D16" s="259"/>
      <c r="E16" s="38">
        <v>1.7798140050846099E-4</v>
      </c>
      <c r="F16" s="39">
        <v>32</v>
      </c>
      <c r="G16" s="38">
        <v>1.4084197090733001E-4</v>
      </c>
    </row>
    <row r="17" spans="2:7" s="1" customFormat="1" ht="17.649999999999999" customHeight="1" x14ac:dyDescent="0.15">
      <c r="B17" s="9" t="s">
        <v>1203</v>
      </c>
      <c r="C17" s="259">
        <v>206327.94</v>
      </c>
      <c r="D17" s="259"/>
      <c r="E17" s="38">
        <v>1.35116198438676E-5</v>
      </c>
      <c r="F17" s="39">
        <v>1</v>
      </c>
      <c r="G17" s="38">
        <v>4.4013115908540697E-6</v>
      </c>
    </row>
    <row r="18" spans="2:7" s="1" customFormat="1" ht="16.5" customHeight="1" x14ac:dyDescent="0.15">
      <c r="B18" s="7" t="s">
        <v>69</v>
      </c>
      <c r="C18" s="260">
        <v>15270407425.9198</v>
      </c>
      <c r="D18" s="260"/>
      <c r="E18" s="40">
        <v>1</v>
      </c>
      <c r="F18" s="41">
        <v>227205</v>
      </c>
      <c r="G18" s="40">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505"/>
  <sheetViews>
    <sheetView zoomScaleNormal="100" workbookViewId="0"/>
  </sheetViews>
  <sheetFormatPr defaultRowHeight="12.7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205"/>
      <c r="C1" s="205"/>
      <c r="D1" s="205"/>
      <c r="E1" s="205"/>
      <c r="F1" s="205"/>
    </row>
    <row r="2" spans="2:13" s="1" customFormat="1" ht="22.9" customHeight="1" x14ac:dyDescent="0.15">
      <c r="B2" s="205"/>
      <c r="C2" s="205"/>
      <c r="D2" s="205"/>
      <c r="E2" s="205"/>
      <c r="F2" s="205"/>
      <c r="H2" s="210" t="s">
        <v>0</v>
      </c>
      <c r="I2" s="210"/>
      <c r="J2" s="210"/>
      <c r="K2" s="210"/>
      <c r="L2" s="210"/>
      <c r="M2" s="210"/>
    </row>
    <row r="3" spans="2:13" s="1" customFormat="1" ht="5.85" customHeight="1" x14ac:dyDescent="0.15">
      <c r="B3" s="205"/>
      <c r="C3" s="205"/>
      <c r="D3" s="205"/>
      <c r="E3" s="205"/>
      <c r="F3" s="205"/>
    </row>
    <row r="4" spans="2:13" s="1" customFormat="1" ht="2.1" customHeight="1" x14ac:dyDescent="0.15"/>
    <row r="5" spans="2:13" s="1" customFormat="1" ht="31.9" customHeight="1" x14ac:dyDescent="0.15">
      <c r="B5" s="206" t="s">
        <v>1215</v>
      </c>
      <c r="C5" s="206"/>
      <c r="D5" s="206"/>
      <c r="E5" s="206"/>
      <c r="F5" s="206"/>
      <c r="G5" s="206"/>
      <c r="H5" s="206"/>
      <c r="I5" s="206"/>
      <c r="J5" s="206"/>
      <c r="K5" s="206"/>
      <c r="L5" s="206"/>
      <c r="M5" s="206"/>
    </row>
    <row r="6" spans="2:13" s="1" customFormat="1" ht="2.1" customHeight="1" x14ac:dyDescent="0.15"/>
    <row r="7" spans="2:13" s="1" customFormat="1" ht="2.1" customHeight="1" x14ac:dyDescent="0.15">
      <c r="B7" s="211" t="s">
        <v>1052</v>
      </c>
      <c r="C7" s="211"/>
      <c r="D7" s="211"/>
    </row>
    <row r="8" spans="2:13" s="1" customFormat="1" ht="20.25" customHeight="1" x14ac:dyDescent="0.15">
      <c r="B8" s="211"/>
      <c r="C8" s="211"/>
      <c r="D8" s="211"/>
      <c r="G8" s="269">
        <v>44501</v>
      </c>
      <c r="H8" s="269"/>
    </row>
    <row r="9" spans="2:13" s="1" customFormat="1" ht="5.25" customHeight="1" x14ac:dyDescent="0.15"/>
    <row r="10" spans="2:13" s="1" customFormat="1" ht="17.649999999999999" customHeight="1" x14ac:dyDescent="0.15">
      <c r="B10" s="267" t="s">
        <v>1216</v>
      </c>
      <c r="C10" s="267"/>
      <c r="D10" s="267"/>
      <c r="E10" s="267"/>
      <c r="F10" s="268" t="s">
        <v>1217</v>
      </c>
      <c r="G10" s="268"/>
      <c r="H10" s="270" t="s">
        <v>1218</v>
      </c>
      <c r="I10" s="270"/>
      <c r="J10" s="270"/>
      <c r="K10" s="270"/>
      <c r="L10" s="270"/>
    </row>
    <row r="11" spans="2:13" s="1" customFormat="1" ht="27.2" customHeight="1" x14ac:dyDescent="0.15">
      <c r="B11" s="42" t="s">
        <v>1206</v>
      </c>
      <c r="C11" s="7" t="s">
        <v>1207</v>
      </c>
      <c r="D11" s="25" t="s">
        <v>1208</v>
      </c>
      <c r="E11" s="42" t="s">
        <v>1209</v>
      </c>
      <c r="F11" s="266" t="s">
        <v>1210</v>
      </c>
      <c r="G11" s="266"/>
      <c r="H11" s="262" t="s">
        <v>1211</v>
      </c>
      <c r="I11" s="262"/>
      <c r="J11" s="25" t="s">
        <v>1212</v>
      </c>
      <c r="K11" s="25" t="s">
        <v>1213</v>
      </c>
      <c r="L11" s="25" t="s">
        <v>1214</v>
      </c>
    </row>
    <row r="12" spans="2:13" s="1" customFormat="1" ht="12.75" customHeight="1" x14ac:dyDescent="0.15">
      <c r="B12" s="43">
        <v>44501</v>
      </c>
      <c r="C12" s="44">
        <v>44531</v>
      </c>
      <c r="D12" s="14">
        <v>1</v>
      </c>
      <c r="E12" s="45">
        <v>30</v>
      </c>
      <c r="F12" s="264">
        <v>11500000000</v>
      </c>
      <c r="G12" s="264"/>
      <c r="H12" s="235">
        <v>14599286082.4387</v>
      </c>
      <c r="I12" s="235"/>
      <c r="J12" s="14">
        <v>14575322714.0431</v>
      </c>
      <c r="K12" s="14">
        <v>14539448939.3594</v>
      </c>
      <c r="L12" s="14">
        <v>14479848904.266701</v>
      </c>
    </row>
    <row r="13" spans="2:13" s="1" customFormat="1" ht="12.75" customHeight="1" x14ac:dyDescent="0.15">
      <c r="B13" s="43">
        <v>44501</v>
      </c>
      <c r="C13" s="44">
        <v>44562</v>
      </c>
      <c r="D13" s="14">
        <v>2</v>
      </c>
      <c r="E13" s="45">
        <v>61</v>
      </c>
      <c r="F13" s="264">
        <v>11500000000</v>
      </c>
      <c r="G13" s="264"/>
      <c r="H13" s="235">
        <v>14505703515.811899</v>
      </c>
      <c r="I13" s="235"/>
      <c r="J13" s="14">
        <v>14457331390.988001</v>
      </c>
      <c r="K13" s="14">
        <v>14385070551.278</v>
      </c>
      <c r="L13" s="14">
        <v>14265424488.3916</v>
      </c>
    </row>
    <row r="14" spans="2:13" s="1" customFormat="1" ht="12.75" customHeight="1" x14ac:dyDescent="0.15">
      <c r="B14" s="43">
        <v>44501</v>
      </c>
      <c r="C14" s="44">
        <v>44593</v>
      </c>
      <c r="D14" s="14">
        <v>3</v>
      </c>
      <c r="E14" s="45">
        <v>92</v>
      </c>
      <c r="F14" s="264">
        <v>11500000000</v>
      </c>
      <c r="G14" s="264"/>
      <c r="H14" s="235">
        <v>14411540461.778999</v>
      </c>
      <c r="I14" s="235"/>
      <c r="J14" s="14">
        <v>14339120813.2236</v>
      </c>
      <c r="K14" s="14">
        <v>14231165751.5772</v>
      </c>
      <c r="L14" s="14">
        <v>14053024374.983801</v>
      </c>
    </row>
    <row r="15" spans="2:13" s="1" customFormat="1" ht="12.75" customHeight="1" x14ac:dyDescent="0.15">
      <c r="B15" s="43">
        <v>44501</v>
      </c>
      <c r="C15" s="44">
        <v>44621</v>
      </c>
      <c r="D15" s="14">
        <v>4</v>
      </c>
      <c r="E15" s="45">
        <v>120</v>
      </c>
      <c r="F15" s="264">
        <v>11500000000</v>
      </c>
      <c r="G15" s="264"/>
      <c r="H15" s="235">
        <v>14314988787.248501</v>
      </c>
      <c r="I15" s="235"/>
      <c r="J15" s="14">
        <v>14221233056.75</v>
      </c>
      <c r="K15" s="14">
        <v>14081740048.2078</v>
      </c>
      <c r="L15" s="14">
        <v>13852260710.3901</v>
      </c>
    </row>
    <row r="16" spans="2:13" s="1" customFormat="1" ht="12.75" customHeight="1" x14ac:dyDescent="0.15">
      <c r="B16" s="43">
        <v>44501</v>
      </c>
      <c r="C16" s="44">
        <v>44652</v>
      </c>
      <c r="D16" s="14">
        <v>5</v>
      </c>
      <c r="E16" s="45">
        <v>151</v>
      </c>
      <c r="F16" s="264">
        <v>11500000000</v>
      </c>
      <c r="G16" s="264"/>
      <c r="H16" s="235">
        <v>14219063918.172199</v>
      </c>
      <c r="I16" s="235"/>
      <c r="J16" s="14">
        <v>14101977812.111799</v>
      </c>
      <c r="K16" s="14">
        <v>13928142105.238001</v>
      </c>
      <c r="L16" s="14">
        <v>13643133931.534401</v>
      </c>
    </row>
    <row r="17" spans="2:12" s="1" customFormat="1" ht="12.75" customHeight="1" x14ac:dyDescent="0.15">
      <c r="B17" s="43">
        <v>44501</v>
      </c>
      <c r="C17" s="44">
        <v>44682</v>
      </c>
      <c r="D17" s="14">
        <v>6</v>
      </c>
      <c r="E17" s="45">
        <v>181</v>
      </c>
      <c r="F17" s="264">
        <v>11500000000</v>
      </c>
      <c r="G17" s="264"/>
      <c r="H17" s="235">
        <v>14126663176.5863</v>
      </c>
      <c r="I17" s="235"/>
      <c r="J17" s="14">
        <v>13987341274.5205</v>
      </c>
      <c r="K17" s="14">
        <v>13780916480.690701</v>
      </c>
      <c r="L17" s="14">
        <v>13443586240.971399</v>
      </c>
    </row>
    <row r="18" spans="2:12" s="1" customFormat="1" ht="12.75" customHeight="1" x14ac:dyDescent="0.15">
      <c r="B18" s="43">
        <v>44501</v>
      </c>
      <c r="C18" s="44">
        <v>44713</v>
      </c>
      <c r="D18" s="14">
        <v>7</v>
      </c>
      <c r="E18" s="45">
        <v>212</v>
      </c>
      <c r="F18" s="264">
        <v>11500000000</v>
      </c>
      <c r="G18" s="264"/>
      <c r="H18" s="235">
        <v>14029335784.689899</v>
      </c>
      <c r="I18" s="235"/>
      <c r="J18" s="14">
        <v>13867413638.635099</v>
      </c>
      <c r="K18" s="14">
        <v>13628011526.205099</v>
      </c>
      <c r="L18" s="14">
        <v>13238114973.5902</v>
      </c>
    </row>
    <row r="19" spans="2:12" s="1" customFormat="1" ht="12.75" customHeight="1" x14ac:dyDescent="0.15">
      <c r="B19" s="43">
        <v>44501</v>
      </c>
      <c r="C19" s="44">
        <v>44743</v>
      </c>
      <c r="D19" s="14">
        <v>8</v>
      </c>
      <c r="E19" s="45">
        <v>242</v>
      </c>
      <c r="F19" s="264">
        <v>11500000000</v>
      </c>
      <c r="G19" s="264"/>
      <c r="H19" s="235">
        <v>13934443286.8015</v>
      </c>
      <c r="I19" s="235"/>
      <c r="J19" s="14">
        <v>13751008251.429501</v>
      </c>
      <c r="K19" s="14">
        <v>13480355091.0474</v>
      </c>
      <c r="L19" s="14">
        <v>13041005321.931</v>
      </c>
    </row>
    <row r="20" spans="2:12" s="1" customFormat="1" ht="12.75" customHeight="1" x14ac:dyDescent="0.15">
      <c r="B20" s="43">
        <v>44501</v>
      </c>
      <c r="C20" s="44">
        <v>44774</v>
      </c>
      <c r="D20" s="14">
        <v>9</v>
      </c>
      <c r="E20" s="45">
        <v>273</v>
      </c>
      <c r="F20" s="264">
        <v>11500000000</v>
      </c>
      <c r="G20" s="264"/>
      <c r="H20" s="235">
        <v>13841288326.4055</v>
      </c>
      <c r="I20" s="235"/>
      <c r="J20" s="14">
        <v>13635912786.669001</v>
      </c>
      <c r="K20" s="14">
        <v>13333528616.771799</v>
      </c>
      <c r="L20" s="14">
        <v>12844330051.8531</v>
      </c>
    </row>
    <row r="21" spans="2:12" s="1" customFormat="1" ht="12.75" customHeight="1" x14ac:dyDescent="0.15">
      <c r="B21" s="43">
        <v>44501</v>
      </c>
      <c r="C21" s="44">
        <v>44805</v>
      </c>
      <c r="D21" s="14">
        <v>10</v>
      </c>
      <c r="E21" s="45">
        <v>304</v>
      </c>
      <c r="F21" s="264">
        <v>11500000000</v>
      </c>
      <c r="G21" s="264"/>
      <c r="H21" s="235">
        <v>13745553286.437901</v>
      </c>
      <c r="I21" s="235"/>
      <c r="J21" s="14">
        <v>13518630700.132999</v>
      </c>
      <c r="K21" s="14">
        <v>13185229078.371901</v>
      </c>
      <c r="L21" s="14">
        <v>12647673874.075701</v>
      </c>
    </row>
    <row r="22" spans="2:12" s="1" customFormat="1" ht="12.75" customHeight="1" x14ac:dyDescent="0.15">
      <c r="B22" s="43">
        <v>44501</v>
      </c>
      <c r="C22" s="44">
        <v>44835</v>
      </c>
      <c r="D22" s="14">
        <v>11</v>
      </c>
      <c r="E22" s="45">
        <v>334</v>
      </c>
      <c r="F22" s="264">
        <v>11500000000</v>
      </c>
      <c r="G22" s="264"/>
      <c r="H22" s="235">
        <v>13651680770.9569</v>
      </c>
      <c r="I22" s="235"/>
      <c r="J22" s="14">
        <v>13404269873.242901</v>
      </c>
      <c r="K22" s="14">
        <v>13041510810.8577</v>
      </c>
      <c r="L22" s="14">
        <v>12458534758.863899</v>
      </c>
    </row>
    <row r="23" spans="2:12" s="1" customFormat="1" ht="12.75" customHeight="1" x14ac:dyDescent="0.15">
      <c r="B23" s="43">
        <v>44501</v>
      </c>
      <c r="C23" s="44">
        <v>44866</v>
      </c>
      <c r="D23" s="14">
        <v>12</v>
      </c>
      <c r="E23" s="45">
        <v>365</v>
      </c>
      <c r="F23" s="264">
        <v>11500000000</v>
      </c>
      <c r="G23" s="264"/>
      <c r="H23" s="235">
        <v>13557239024.118999</v>
      </c>
      <c r="I23" s="235"/>
      <c r="J23" s="14">
        <v>13288962348.0525</v>
      </c>
      <c r="K23" s="14">
        <v>12896441915.800699</v>
      </c>
      <c r="L23" s="14">
        <v>12267768966.611601</v>
      </c>
    </row>
    <row r="24" spans="2:12" s="1" customFormat="1" ht="12.75" customHeight="1" x14ac:dyDescent="0.15">
      <c r="B24" s="43">
        <v>44501</v>
      </c>
      <c r="C24" s="44">
        <v>44896</v>
      </c>
      <c r="D24" s="14">
        <v>13</v>
      </c>
      <c r="E24" s="45">
        <v>395</v>
      </c>
      <c r="F24" s="264">
        <v>11500000000</v>
      </c>
      <c r="G24" s="264"/>
      <c r="H24" s="235">
        <v>13460953370.980101</v>
      </c>
      <c r="I24" s="235"/>
      <c r="J24" s="14">
        <v>13172924360.7111</v>
      </c>
      <c r="K24" s="14">
        <v>12752366946.008801</v>
      </c>
      <c r="L24" s="14">
        <v>12080991157.403799</v>
      </c>
    </row>
    <row r="25" spans="2:12" s="1" customFormat="1" ht="12.75" customHeight="1" x14ac:dyDescent="0.15">
      <c r="B25" s="43">
        <v>44501</v>
      </c>
      <c r="C25" s="44">
        <v>44927</v>
      </c>
      <c r="D25" s="14">
        <v>14</v>
      </c>
      <c r="E25" s="45">
        <v>426</v>
      </c>
      <c r="F25" s="264">
        <v>11500000000</v>
      </c>
      <c r="G25" s="264"/>
      <c r="H25" s="235">
        <v>13368283925.530701</v>
      </c>
      <c r="I25" s="235"/>
      <c r="J25" s="14">
        <v>13060049354.329901</v>
      </c>
      <c r="K25" s="14">
        <v>12610941581.3004</v>
      </c>
      <c r="L25" s="14">
        <v>11896409331.0888</v>
      </c>
    </row>
    <row r="26" spans="2:12" s="1" customFormat="1" ht="12.75" customHeight="1" x14ac:dyDescent="0.15">
      <c r="B26" s="43">
        <v>44501</v>
      </c>
      <c r="C26" s="44">
        <v>44958</v>
      </c>
      <c r="D26" s="14">
        <v>15</v>
      </c>
      <c r="E26" s="45">
        <v>457</v>
      </c>
      <c r="F26" s="264">
        <v>11500000000</v>
      </c>
      <c r="G26" s="264"/>
      <c r="H26" s="235">
        <v>13273464915.280701</v>
      </c>
      <c r="I26" s="235"/>
      <c r="J26" s="14">
        <v>12945422902.362301</v>
      </c>
      <c r="K26" s="14">
        <v>12468466167.3046</v>
      </c>
      <c r="L26" s="14">
        <v>11712188024.6943</v>
      </c>
    </row>
    <row r="27" spans="2:12" s="1" customFormat="1" ht="12.75" customHeight="1" x14ac:dyDescent="0.15">
      <c r="B27" s="43">
        <v>44501</v>
      </c>
      <c r="C27" s="44">
        <v>44986</v>
      </c>
      <c r="D27" s="14">
        <v>16</v>
      </c>
      <c r="E27" s="45">
        <v>485</v>
      </c>
      <c r="F27" s="264">
        <v>11500000000</v>
      </c>
      <c r="G27" s="264"/>
      <c r="H27" s="235">
        <v>13178381139.8629</v>
      </c>
      <c r="I27" s="235"/>
      <c r="J27" s="14">
        <v>12832997901.6791</v>
      </c>
      <c r="K27" s="14">
        <v>12331787375.1884</v>
      </c>
      <c r="L27" s="14">
        <v>11539474821.4133</v>
      </c>
    </row>
    <row r="28" spans="2:12" s="1" customFormat="1" ht="12.75" customHeight="1" x14ac:dyDescent="0.15">
      <c r="B28" s="43">
        <v>44501</v>
      </c>
      <c r="C28" s="44">
        <v>45017</v>
      </c>
      <c r="D28" s="14">
        <v>17</v>
      </c>
      <c r="E28" s="45">
        <v>516</v>
      </c>
      <c r="F28" s="264">
        <v>11500000000</v>
      </c>
      <c r="G28" s="264"/>
      <c r="H28" s="235">
        <v>13086171444.9692</v>
      </c>
      <c r="I28" s="235"/>
      <c r="J28" s="14">
        <v>12721591449.555901</v>
      </c>
      <c r="K28" s="14">
        <v>12193642046.996401</v>
      </c>
      <c r="L28" s="14">
        <v>11361876839.4328</v>
      </c>
    </row>
    <row r="29" spans="2:12" s="1" customFormat="1" ht="12.75" customHeight="1" x14ac:dyDescent="0.15">
      <c r="B29" s="43">
        <v>44501</v>
      </c>
      <c r="C29" s="44">
        <v>45047</v>
      </c>
      <c r="D29" s="14">
        <v>18</v>
      </c>
      <c r="E29" s="45">
        <v>546</v>
      </c>
      <c r="F29" s="264">
        <v>11500000000</v>
      </c>
      <c r="G29" s="264"/>
      <c r="H29" s="235">
        <v>12989154717.521999</v>
      </c>
      <c r="I29" s="235"/>
      <c r="J29" s="14">
        <v>12606551102.501801</v>
      </c>
      <c r="K29" s="14">
        <v>12053635478.8416</v>
      </c>
      <c r="L29" s="14">
        <v>11185380760.8603</v>
      </c>
    </row>
    <row r="30" spans="2:12" s="1" customFormat="1" ht="12.75" customHeight="1" x14ac:dyDescent="0.15">
      <c r="B30" s="43">
        <v>44501</v>
      </c>
      <c r="C30" s="44">
        <v>45078</v>
      </c>
      <c r="D30" s="14">
        <v>19</v>
      </c>
      <c r="E30" s="45">
        <v>577</v>
      </c>
      <c r="F30" s="264">
        <v>11500000000</v>
      </c>
      <c r="G30" s="264"/>
      <c r="H30" s="235">
        <v>12892651670.124901</v>
      </c>
      <c r="I30" s="235"/>
      <c r="J30" s="14">
        <v>12491667823.812201</v>
      </c>
      <c r="K30" s="14">
        <v>11913415392.1429</v>
      </c>
      <c r="L30" s="14">
        <v>11008436036.289301</v>
      </c>
    </row>
    <row r="31" spans="2:12" s="1" customFormat="1" ht="12.75" customHeight="1" x14ac:dyDescent="0.15">
      <c r="B31" s="43">
        <v>44501</v>
      </c>
      <c r="C31" s="44">
        <v>45108</v>
      </c>
      <c r="D31" s="14">
        <v>20</v>
      </c>
      <c r="E31" s="45">
        <v>607</v>
      </c>
      <c r="F31" s="264">
        <v>11500000000</v>
      </c>
      <c r="G31" s="264"/>
      <c r="H31" s="235">
        <v>12798190615.373199</v>
      </c>
      <c r="I31" s="235"/>
      <c r="J31" s="14">
        <v>12379790989.2432</v>
      </c>
      <c r="K31" s="14">
        <v>11777657958.5375</v>
      </c>
      <c r="L31" s="14">
        <v>10838379649.3123</v>
      </c>
    </row>
    <row r="32" spans="2:12" s="1" customFormat="1" ht="12.75" customHeight="1" x14ac:dyDescent="0.15">
      <c r="B32" s="43">
        <v>44501</v>
      </c>
      <c r="C32" s="44">
        <v>45139</v>
      </c>
      <c r="D32" s="14">
        <v>21</v>
      </c>
      <c r="E32" s="45">
        <v>638</v>
      </c>
      <c r="F32" s="264">
        <v>11500000000</v>
      </c>
      <c r="G32" s="264"/>
      <c r="H32" s="235">
        <v>12705328190.520399</v>
      </c>
      <c r="I32" s="235"/>
      <c r="J32" s="14">
        <v>12269119742.1786</v>
      </c>
      <c r="K32" s="14">
        <v>11642684344.0352</v>
      </c>
      <c r="L32" s="14">
        <v>10668789946.1038</v>
      </c>
    </row>
    <row r="33" spans="2:12" s="1" customFormat="1" ht="12.75" customHeight="1" x14ac:dyDescent="0.15">
      <c r="B33" s="43">
        <v>44501</v>
      </c>
      <c r="C33" s="44">
        <v>45170</v>
      </c>
      <c r="D33" s="14">
        <v>22</v>
      </c>
      <c r="E33" s="45">
        <v>669</v>
      </c>
      <c r="F33" s="264">
        <v>11500000000</v>
      </c>
      <c r="G33" s="264"/>
      <c r="H33" s="235">
        <v>12609256555.626499</v>
      </c>
      <c r="I33" s="235"/>
      <c r="J33" s="14">
        <v>12155694522.871799</v>
      </c>
      <c r="K33" s="14">
        <v>11505714370.318501</v>
      </c>
      <c r="L33" s="14">
        <v>10498620795.5425</v>
      </c>
    </row>
    <row r="34" spans="2:12" s="1" customFormat="1" ht="12.75" customHeight="1" x14ac:dyDescent="0.15">
      <c r="B34" s="43">
        <v>44501</v>
      </c>
      <c r="C34" s="44">
        <v>45200</v>
      </c>
      <c r="D34" s="14">
        <v>23</v>
      </c>
      <c r="E34" s="45">
        <v>699</v>
      </c>
      <c r="F34" s="264">
        <v>11500000000</v>
      </c>
      <c r="G34" s="264"/>
      <c r="H34" s="235">
        <v>12516633634.1245</v>
      </c>
      <c r="I34" s="235"/>
      <c r="J34" s="14">
        <v>12046597422.6138</v>
      </c>
      <c r="K34" s="14">
        <v>11374386341.3339</v>
      </c>
      <c r="L34" s="14">
        <v>10336243216.128401</v>
      </c>
    </row>
    <row r="35" spans="2:12" s="1" customFormat="1" ht="12.75" customHeight="1" x14ac:dyDescent="0.15">
      <c r="B35" s="43">
        <v>44501</v>
      </c>
      <c r="C35" s="44">
        <v>45231</v>
      </c>
      <c r="D35" s="14">
        <v>24</v>
      </c>
      <c r="E35" s="45">
        <v>730</v>
      </c>
      <c r="F35" s="264">
        <v>11500000000</v>
      </c>
      <c r="G35" s="264"/>
      <c r="H35" s="235">
        <v>12421274794.7197</v>
      </c>
      <c r="I35" s="235"/>
      <c r="J35" s="14">
        <v>11934543327.9112</v>
      </c>
      <c r="K35" s="14">
        <v>11239926636.2265</v>
      </c>
      <c r="L35" s="14">
        <v>10170793590.2698</v>
      </c>
    </row>
    <row r="36" spans="2:12" s="1" customFormat="1" ht="12.75" customHeight="1" x14ac:dyDescent="0.15">
      <c r="B36" s="43">
        <v>44501</v>
      </c>
      <c r="C36" s="44">
        <v>45261</v>
      </c>
      <c r="D36" s="14">
        <v>25</v>
      </c>
      <c r="E36" s="45">
        <v>760</v>
      </c>
      <c r="F36" s="264">
        <v>11500000000</v>
      </c>
      <c r="G36" s="264"/>
      <c r="H36" s="235">
        <v>12325321044.105</v>
      </c>
      <c r="I36" s="235"/>
      <c r="J36" s="14">
        <v>11822911440.624001</v>
      </c>
      <c r="K36" s="14">
        <v>11107386263.873301</v>
      </c>
      <c r="L36" s="14">
        <v>10009659919.0415</v>
      </c>
    </row>
    <row r="37" spans="2:12" s="1" customFormat="1" ht="12.75" customHeight="1" x14ac:dyDescent="0.15">
      <c r="B37" s="43">
        <v>44501</v>
      </c>
      <c r="C37" s="44">
        <v>45292</v>
      </c>
      <c r="D37" s="14">
        <v>26</v>
      </c>
      <c r="E37" s="45">
        <v>791</v>
      </c>
      <c r="F37" s="264">
        <v>11500000000</v>
      </c>
      <c r="G37" s="264"/>
      <c r="H37" s="235">
        <v>12233228183.1626</v>
      </c>
      <c r="I37" s="235"/>
      <c r="J37" s="14">
        <v>11714669801.895599</v>
      </c>
      <c r="K37" s="14">
        <v>10977705684.200001</v>
      </c>
      <c r="L37" s="14">
        <v>9850894096.7066002</v>
      </c>
    </row>
    <row r="38" spans="2:12" s="1" customFormat="1" ht="12.75" customHeight="1" x14ac:dyDescent="0.15">
      <c r="B38" s="43">
        <v>44501</v>
      </c>
      <c r="C38" s="44">
        <v>45323</v>
      </c>
      <c r="D38" s="14">
        <v>27</v>
      </c>
      <c r="E38" s="45">
        <v>822</v>
      </c>
      <c r="F38" s="264">
        <v>11500000000</v>
      </c>
      <c r="G38" s="264"/>
      <c r="H38" s="235">
        <v>12137717987.181</v>
      </c>
      <c r="I38" s="235"/>
      <c r="J38" s="14">
        <v>11603494398.1222</v>
      </c>
      <c r="K38" s="14">
        <v>10845870660.377501</v>
      </c>
      <c r="L38" s="14">
        <v>9691368510.5512791</v>
      </c>
    </row>
    <row r="39" spans="2:12" s="1" customFormat="1" ht="12.75" customHeight="1" x14ac:dyDescent="0.15">
      <c r="B39" s="43">
        <v>44501</v>
      </c>
      <c r="C39" s="44">
        <v>45352</v>
      </c>
      <c r="D39" s="14">
        <v>28</v>
      </c>
      <c r="E39" s="45">
        <v>851</v>
      </c>
      <c r="F39" s="264">
        <v>11500000000</v>
      </c>
      <c r="G39" s="264"/>
      <c r="H39" s="235">
        <v>12044015042.545099</v>
      </c>
      <c r="I39" s="235"/>
      <c r="J39" s="14">
        <v>11495646096.196699</v>
      </c>
      <c r="K39" s="14">
        <v>10719498085.6544</v>
      </c>
      <c r="L39" s="14">
        <v>9540490097.3958607</v>
      </c>
    </row>
    <row r="40" spans="2:12" s="1" customFormat="1" ht="12.75" customHeight="1" x14ac:dyDescent="0.15">
      <c r="B40" s="43">
        <v>44501</v>
      </c>
      <c r="C40" s="44">
        <v>45383</v>
      </c>
      <c r="D40" s="14">
        <v>29</v>
      </c>
      <c r="E40" s="45">
        <v>882</v>
      </c>
      <c r="F40" s="264">
        <v>11500000000</v>
      </c>
      <c r="G40" s="264"/>
      <c r="H40" s="235">
        <v>11950287453.0984</v>
      </c>
      <c r="I40" s="235"/>
      <c r="J40" s="14">
        <v>11386840226.8806</v>
      </c>
      <c r="K40" s="14">
        <v>10591034571.869101</v>
      </c>
      <c r="L40" s="14">
        <v>9386231023.3885098</v>
      </c>
    </row>
    <row r="41" spans="2:12" s="1" customFormat="1" ht="12.75" customHeight="1" x14ac:dyDescent="0.15">
      <c r="B41" s="43">
        <v>44501</v>
      </c>
      <c r="C41" s="44">
        <v>45413</v>
      </c>
      <c r="D41" s="14">
        <v>30</v>
      </c>
      <c r="E41" s="45">
        <v>912</v>
      </c>
      <c r="F41" s="264">
        <v>11500000000</v>
      </c>
      <c r="G41" s="264"/>
      <c r="H41" s="235">
        <v>11856619821.251801</v>
      </c>
      <c r="I41" s="235"/>
      <c r="J41" s="14">
        <v>11279045014.622101</v>
      </c>
      <c r="K41" s="14">
        <v>10464952368.5968</v>
      </c>
      <c r="L41" s="14">
        <v>9236473595.5971508</v>
      </c>
    </row>
    <row r="42" spans="2:12" s="1" customFormat="1" ht="12.75" customHeight="1" x14ac:dyDescent="0.15">
      <c r="B42" s="43">
        <v>44501</v>
      </c>
      <c r="C42" s="44">
        <v>45444</v>
      </c>
      <c r="D42" s="14">
        <v>31</v>
      </c>
      <c r="E42" s="45">
        <v>943</v>
      </c>
      <c r="F42" s="264">
        <v>11500000000</v>
      </c>
      <c r="G42" s="264"/>
      <c r="H42" s="235">
        <v>11755317012.4471</v>
      </c>
      <c r="I42" s="235"/>
      <c r="J42" s="14">
        <v>11163710349.8846</v>
      </c>
      <c r="K42" s="14">
        <v>10331599886.3346</v>
      </c>
      <c r="L42" s="14">
        <v>9080152352.9571609</v>
      </c>
    </row>
    <row r="43" spans="2:12" s="1" customFormat="1" ht="12.75" customHeight="1" x14ac:dyDescent="0.15">
      <c r="B43" s="43">
        <v>44501</v>
      </c>
      <c r="C43" s="44">
        <v>45474</v>
      </c>
      <c r="D43" s="14">
        <v>32</v>
      </c>
      <c r="E43" s="45">
        <v>973</v>
      </c>
      <c r="F43" s="264">
        <v>11500000000</v>
      </c>
      <c r="G43" s="264"/>
      <c r="H43" s="235">
        <v>11658815118.9718</v>
      </c>
      <c r="I43" s="235"/>
      <c r="J43" s="14">
        <v>11053891317.493099</v>
      </c>
      <c r="K43" s="14">
        <v>10204787756.292999</v>
      </c>
      <c r="L43" s="14">
        <v>8931936288.6124401</v>
      </c>
    </row>
    <row r="44" spans="2:12" s="1" customFormat="1" ht="12.75" customHeight="1" x14ac:dyDescent="0.15">
      <c r="B44" s="43">
        <v>44501</v>
      </c>
      <c r="C44" s="44">
        <v>45505</v>
      </c>
      <c r="D44" s="14">
        <v>33</v>
      </c>
      <c r="E44" s="45">
        <v>1004</v>
      </c>
      <c r="F44" s="264">
        <v>11500000000</v>
      </c>
      <c r="G44" s="264"/>
      <c r="H44" s="235">
        <v>11568312972.341</v>
      </c>
      <c r="I44" s="235"/>
      <c r="J44" s="14">
        <v>10949482239.017</v>
      </c>
      <c r="K44" s="14">
        <v>10082691112.154301</v>
      </c>
      <c r="L44" s="14">
        <v>8787689882.1185894</v>
      </c>
    </row>
    <row r="45" spans="2:12" s="1" customFormat="1" ht="12.75" customHeight="1" x14ac:dyDescent="0.15">
      <c r="B45" s="43">
        <v>44501</v>
      </c>
      <c r="C45" s="44">
        <v>45536</v>
      </c>
      <c r="D45" s="14">
        <v>34</v>
      </c>
      <c r="E45" s="45">
        <v>1035</v>
      </c>
      <c r="F45" s="264">
        <v>11500000000</v>
      </c>
      <c r="G45" s="264"/>
      <c r="H45" s="235">
        <v>11473606457.5555</v>
      </c>
      <c r="I45" s="235"/>
      <c r="J45" s="14">
        <v>10841422821.3277</v>
      </c>
      <c r="K45" s="14">
        <v>9957796678.6296291</v>
      </c>
      <c r="L45" s="14">
        <v>8642077043.7786198</v>
      </c>
    </row>
    <row r="46" spans="2:12" s="1" customFormat="1" ht="12.75" customHeight="1" x14ac:dyDescent="0.15">
      <c r="B46" s="43">
        <v>44501</v>
      </c>
      <c r="C46" s="44">
        <v>45566</v>
      </c>
      <c r="D46" s="14">
        <v>35</v>
      </c>
      <c r="E46" s="45">
        <v>1065</v>
      </c>
      <c r="F46" s="264">
        <v>11500000000</v>
      </c>
      <c r="G46" s="264"/>
      <c r="H46" s="235">
        <v>11373988565.9765</v>
      </c>
      <c r="I46" s="235"/>
      <c r="J46" s="14">
        <v>10729653088.923201</v>
      </c>
      <c r="K46" s="14">
        <v>9830880564.6629009</v>
      </c>
      <c r="L46" s="14">
        <v>8496956259.1749802</v>
      </c>
    </row>
    <row r="47" spans="2:12" s="1" customFormat="1" ht="12.75" customHeight="1" x14ac:dyDescent="0.15">
      <c r="B47" s="43">
        <v>44501</v>
      </c>
      <c r="C47" s="44">
        <v>45597</v>
      </c>
      <c r="D47" s="14">
        <v>36</v>
      </c>
      <c r="E47" s="45">
        <v>1096</v>
      </c>
      <c r="F47" s="264">
        <v>11500000000</v>
      </c>
      <c r="G47" s="264"/>
      <c r="H47" s="235">
        <v>11276273821.769199</v>
      </c>
      <c r="I47" s="235"/>
      <c r="J47" s="14">
        <v>10619431933.7089</v>
      </c>
      <c r="K47" s="14">
        <v>9705146998.59272</v>
      </c>
      <c r="L47" s="14">
        <v>8352754173.7717695</v>
      </c>
    </row>
    <row r="48" spans="2:12" s="1" customFormat="1" ht="12.75" customHeight="1" x14ac:dyDescent="0.15">
      <c r="B48" s="43">
        <v>44501</v>
      </c>
      <c r="C48" s="44">
        <v>45627</v>
      </c>
      <c r="D48" s="14">
        <v>37</v>
      </c>
      <c r="E48" s="45">
        <v>1126</v>
      </c>
      <c r="F48" s="264">
        <v>11500000000</v>
      </c>
      <c r="G48" s="264"/>
      <c r="H48" s="235">
        <v>11175265287.823099</v>
      </c>
      <c r="I48" s="235"/>
      <c r="J48" s="14">
        <v>10507032467.3701</v>
      </c>
      <c r="K48" s="14">
        <v>9578790476.6555099</v>
      </c>
      <c r="L48" s="14">
        <v>8210211396.3873796</v>
      </c>
    </row>
    <row r="49" spans="2:12" s="1" customFormat="1" ht="12.75" customHeight="1" x14ac:dyDescent="0.15">
      <c r="B49" s="43">
        <v>44501</v>
      </c>
      <c r="C49" s="44">
        <v>45658</v>
      </c>
      <c r="D49" s="14">
        <v>38</v>
      </c>
      <c r="E49" s="45">
        <v>1157</v>
      </c>
      <c r="F49" s="264">
        <v>11500000000</v>
      </c>
      <c r="G49" s="264"/>
      <c r="H49" s="235">
        <v>11079869942.660801</v>
      </c>
      <c r="I49" s="235"/>
      <c r="J49" s="14">
        <v>10399672771.893801</v>
      </c>
      <c r="K49" s="14">
        <v>9456803535.9409409</v>
      </c>
      <c r="L49" s="14">
        <v>8071321599.7164497</v>
      </c>
    </row>
    <row r="50" spans="2:12" s="1" customFormat="1" ht="12.75" customHeight="1" x14ac:dyDescent="0.15">
      <c r="B50" s="43">
        <v>44501</v>
      </c>
      <c r="C50" s="44">
        <v>45689</v>
      </c>
      <c r="D50" s="14">
        <v>39</v>
      </c>
      <c r="E50" s="45">
        <v>1188</v>
      </c>
      <c r="F50" s="264">
        <v>11500000000</v>
      </c>
      <c r="G50" s="264"/>
      <c r="H50" s="235">
        <v>10984459650.0748</v>
      </c>
      <c r="I50" s="235"/>
      <c r="J50" s="14">
        <v>10292633025.1598</v>
      </c>
      <c r="K50" s="14">
        <v>9335665317.5918808</v>
      </c>
      <c r="L50" s="14">
        <v>7934182372.1095505</v>
      </c>
    </row>
    <row r="51" spans="2:12" s="1" customFormat="1" ht="12.75" customHeight="1" x14ac:dyDescent="0.15">
      <c r="B51" s="43">
        <v>44501</v>
      </c>
      <c r="C51" s="44">
        <v>45717</v>
      </c>
      <c r="D51" s="14">
        <v>40</v>
      </c>
      <c r="E51" s="45">
        <v>1216</v>
      </c>
      <c r="F51" s="264">
        <v>11500000000</v>
      </c>
      <c r="G51" s="264"/>
      <c r="H51" s="235">
        <v>10892775174.3305</v>
      </c>
      <c r="I51" s="235"/>
      <c r="J51" s="14">
        <v>10191085700.383699</v>
      </c>
      <c r="K51" s="14">
        <v>9222323560.3341293</v>
      </c>
      <c r="L51" s="14">
        <v>7807864560.8772097</v>
      </c>
    </row>
    <row r="52" spans="2:12" s="1" customFormat="1" ht="12.75" customHeight="1" x14ac:dyDescent="0.15">
      <c r="B52" s="43">
        <v>44501</v>
      </c>
      <c r="C52" s="44">
        <v>45748</v>
      </c>
      <c r="D52" s="14">
        <v>41</v>
      </c>
      <c r="E52" s="45">
        <v>1247</v>
      </c>
      <c r="F52" s="264">
        <v>11500000000</v>
      </c>
      <c r="G52" s="264"/>
      <c r="H52" s="235">
        <v>10804131968.9923</v>
      </c>
      <c r="I52" s="235"/>
      <c r="J52" s="14">
        <v>10091008527.321899</v>
      </c>
      <c r="K52" s="14">
        <v>9108535754.8481598</v>
      </c>
      <c r="L52" s="14">
        <v>7678866249.6169205</v>
      </c>
    </row>
    <row r="53" spans="2:12" s="1" customFormat="1" ht="12.75" customHeight="1" x14ac:dyDescent="0.15">
      <c r="B53" s="43">
        <v>44501</v>
      </c>
      <c r="C53" s="44">
        <v>45778</v>
      </c>
      <c r="D53" s="14">
        <v>42</v>
      </c>
      <c r="E53" s="45">
        <v>1277</v>
      </c>
      <c r="F53" s="264">
        <v>11500000000</v>
      </c>
      <c r="G53" s="264"/>
      <c r="H53" s="235">
        <v>10710064944.0783</v>
      </c>
      <c r="I53" s="235"/>
      <c r="J53" s="14">
        <v>9986731128.0694695</v>
      </c>
      <c r="K53" s="14">
        <v>8992224048.3502693</v>
      </c>
      <c r="L53" s="14">
        <v>7549735527.7088699</v>
      </c>
    </row>
    <row r="54" spans="2:12" s="1" customFormat="1" ht="12.75" customHeight="1" x14ac:dyDescent="0.15">
      <c r="B54" s="43">
        <v>44501</v>
      </c>
      <c r="C54" s="44">
        <v>45809</v>
      </c>
      <c r="D54" s="14">
        <v>43</v>
      </c>
      <c r="E54" s="45">
        <v>1308</v>
      </c>
      <c r="F54" s="264">
        <v>11500000000</v>
      </c>
      <c r="G54" s="264"/>
      <c r="H54" s="235">
        <v>10615080777.203199</v>
      </c>
      <c r="I54" s="235"/>
      <c r="J54" s="14">
        <v>9881373964.0401802</v>
      </c>
      <c r="K54" s="14">
        <v>8874730836.0986404</v>
      </c>
      <c r="L54" s="14">
        <v>7419530574.1155596</v>
      </c>
    </row>
    <row r="55" spans="2:12" s="1" customFormat="1" ht="12.75" customHeight="1" x14ac:dyDescent="0.15">
      <c r="B55" s="43">
        <v>44501</v>
      </c>
      <c r="C55" s="44">
        <v>45839</v>
      </c>
      <c r="D55" s="14">
        <v>44</v>
      </c>
      <c r="E55" s="45">
        <v>1338</v>
      </c>
      <c r="F55" s="264">
        <v>11500000000</v>
      </c>
      <c r="G55" s="264"/>
      <c r="H55" s="235">
        <v>10522255434.722601</v>
      </c>
      <c r="I55" s="235"/>
      <c r="J55" s="14">
        <v>9778887120.8286591</v>
      </c>
      <c r="K55" s="14">
        <v>8761068073.3025608</v>
      </c>
      <c r="L55" s="14">
        <v>7294480656.3295898</v>
      </c>
    </row>
    <row r="56" spans="2:12" s="1" customFormat="1" ht="12.75" customHeight="1" x14ac:dyDescent="0.15">
      <c r="B56" s="43">
        <v>44501</v>
      </c>
      <c r="C56" s="44">
        <v>45870</v>
      </c>
      <c r="D56" s="14">
        <v>45</v>
      </c>
      <c r="E56" s="45">
        <v>1369</v>
      </c>
      <c r="F56" s="264">
        <v>11500000000</v>
      </c>
      <c r="G56" s="264"/>
      <c r="H56" s="235">
        <v>10433534683.661301</v>
      </c>
      <c r="I56" s="235"/>
      <c r="J56" s="14">
        <v>9679988375.9992409</v>
      </c>
      <c r="K56" s="14">
        <v>8650407179.9417801</v>
      </c>
      <c r="L56" s="14">
        <v>7171838349.5433502</v>
      </c>
    </row>
    <row r="57" spans="2:12" s="1" customFormat="1" ht="12.75" customHeight="1" x14ac:dyDescent="0.15">
      <c r="B57" s="43">
        <v>44501</v>
      </c>
      <c r="C57" s="44">
        <v>45901</v>
      </c>
      <c r="D57" s="14">
        <v>46</v>
      </c>
      <c r="E57" s="45">
        <v>1400</v>
      </c>
      <c r="F57" s="264">
        <v>11500000000</v>
      </c>
      <c r="G57" s="264"/>
      <c r="H57" s="235">
        <v>10336655516.7899</v>
      </c>
      <c r="I57" s="235"/>
      <c r="J57" s="14">
        <v>9573840631.1160793</v>
      </c>
      <c r="K57" s="14">
        <v>8533790979.3993301</v>
      </c>
      <c r="L57" s="14">
        <v>7045187609.8228397</v>
      </c>
    </row>
    <row r="58" spans="2:12" s="1" customFormat="1" ht="12.75" customHeight="1" x14ac:dyDescent="0.15">
      <c r="B58" s="43">
        <v>44501</v>
      </c>
      <c r="C58" s="44">
        <v>45931</v>
      </c>
      <c r="D58" s="14">
        <v>47</v>
      </c>
      <c r="E58" s="45">
        <v>1430</v>
      </c>
      <c r="F58" s="264">
        <v>11500000000</v>
      </c>
      <c r="G58" s="264"/>
      <c r="H58" s="235">
        <v>10249831359.8923</v>
      </c>
      <c r="I58" s="235"/>
      <c r="J58" s="14">
        <v>9477841271.4953804</v>
      </c>
      <c r="K58" s="14">
        <v>8427427130.5551205</v>
      </c>
      <c r="L58" s="14">
        <v>6928857836.4182396</v>
      </c>
    </row>
    <row r="59" spans="2:12" s="1" customFormat="1" ht="12.75" customHeight="1" x14ac:dyDescent="0.15">
      <c r="B59" s="43">
        <v>44501</v>
      </c>
      <c r="C59" s="44">
        <v>45962</v>
      </c>
      <c r="D59" s="14">
        <v>48</v>
      </c>
      <c r="E59" s="45">
        <v>1461</v>
      </c>
      <c r="F59" s="264">
        <v>11500000000</v>
      </c>
      <c r="G59" s="264"/>
      <c r="H59" s="235">
        <v>10163634040.834101</v>
      </c>
      <c r="I59" s="235"/>
      <c r="J59" s="14">
        <v>9382196171.3703403</v>
      </c>
      <c r="K59" s="14">
        <v>8321165830.5330296</v>
      </c>
      <c r="L59" s="14">
        <v>6812514526.8577003</v>
      </c>
    </row>
    <row r="60" spans="2:12" s="1" customFormat="1" ht="12.75" customHeight="1" x14ac:dyDescent="0.15">
      <c r="B60" s="43">
        <v>44501</v>
      </c>
      <c r="C60" s="44">
        <v>45992</v>
      </c>
      <c r="D60" s="14">
        <v>49</v>
      </c>
      <c r="E60" s="45">
        <v>1491</v>
      </c>
      <c r="F60" s="264">
        <v>11500000000</v>
      </c>
      <c r="G60" s="264"/>
      <c r="H60" s="235">
        <v>10065475954.550301</v>
      </c>
      <c r="I60" s="235"/>
      <c r="J60" s="14">
        <v>9276333764.4009991</v>
      </c>
      <c r="K60" s="14">
        <v>8207025848.8527098</v>
      </c>
      <c r="L60" s="14">
        <v>6691525681.01548</v>
      </c>
    </row>
    <row r="61" spans="2:12" s="1" customFormat="1" ht="12.75" customHeight="1" x14ac:dyDescent="0.15">
      <c r="B61" s="43">
        <v>44501</v>
      </c>
      <c r="C61" s="44">
        <v>46023</v>
      </c>
      <c r="D61" s="14">
        <v>50</v>
      </c>
      <c r="E61" s="45">
        <v>1522</v>
      </c>
      <c r="F61" s="264">
        <v>11500000000</v>
      </c>
      <c r="G61" s="264"/>
      <c r="H61" s="235">
        <v>9979327709.3071194</v>
      </c>
      <c r="I61" s="235"/>
      <c r="J61" s="14">
        <v>9181340927.3642902</v>
      </c>
      <c r="K61" s="14">
        <v>8102324673.6079397</v>
      </c>
      <c r="L61" s="14">
        <v>6578177825.6895599</v>
      </c>
    </row>
    <row r="62" spans="2:12" s="1" customFormat="1" ht="12.75" customHeight="1" x14ac:dyDescent="0.15">
      <c r="B62" s="43">
        <v>44501</v>
      </c>
      <c r="C62" s="44">
        <v>46054</v>
      </c>
      <c r="D62" s="14">
        <v>51</v>
      </c>
      <c r="E62" s="45">
        <v>1553</v>
      </c>
      <c r="F62" s="264">
        <v>9000000000</v>
      </c>
      <c r="G62" s="264"/>
      <c r="H62" s="235">
        <v>9893908363.3744907</v>
      </c>
      <c r="I62" s="235"/>
      <c r="J62" s="14">
        <v>9087313111.3755093</v>
      </c>
      <c r="K62" s="14">
        <v>7998952412.7709398</v>
      </c>
      <c r="L62" s="14">
        <v>6466744464.7538404</v>
      </c>
    </row>
    <row r="63" spans="2:12" s="1" customFormat="1" ht="12.75" customHeight="1" x14ac:dyDescent="0.15">
      <c r="B63" s="43">
        <v>44501</v>
      </c>
      <c r="C63" s="44">
        <v>46082</v>
      </c>
      <c r="D63" s="14">
        <v>52</v>
      </c>
      <c r="E63" s="45">
        <v>1581</v>
      </c>
      <c r="F63" s="264">
        <v>9000000000</v>
      </c>
      <c r="G63" s="264"/>
      <c r="H63" s="235">
        <v>9805901913.7998905</v>
      </c>
      <c r="I63" s="235"/>
      <c r="J63" s="14">
        <v>8992682835.2410698</v>
      </c>
      <c r="K63" s="14">
        <v>7897470519.5587397</v>
      </c>
      <c r="L63" s="14">
        <v>6360270867.8650904</v>
      </c>
    </row>
    <row r="64" spans="2:12" s="1" customFormat="1" ht="12.75" customHeight="1" x14ac:dyDescent="0.15">
      <c r="B64" s="43">
        <v>44501</v>
      </c>
      <c r="C64" s="44">
        <v>46113</v>
      </c>
      <c r="D64" s="14">
        <v>53</v>
      </c>
      <c r="E64" s="45">
        <v>1612</v>
      </c>
      <c r="F64" s="264">
        <v>9000000000</v>
      </c>
      <c r="G64" s="264"/>
      <c r="H64" s="235">
        <v>9720502400.7452602</v>
      </c>
      <c r="I64" s="235"/>
      <c r="J64" s="14">
        <v>8899246216.1448898</v>
      </c>
      <c r="K64" s="14">
        <v>7795537273.5629501</v>
      </c>
      <c r="L64" s="14">
        <v>6251586866.5881701</v>
      </c>
    </row>
    <row r="65" spans="2:12" s="1" customFormat="1" ht="12.75" customHeight="1" x14ac:dyDescent="0.15">
      <c r="B65" s="43">
        <v>44501</v>
      </c>
      <c r="C65" s="44">
        <v>46143</v>
      </c>
      <c r="D65" s="14">
        <v>54</v>
      </c>
      <c r="E65" s="45">
        <v>1642</v>
      </c>
      <c r="F65" s="264">
        <v>9000000000</v>
      </c>
      <c r="G65" s="264"/>
      <c r="H65" s="235">
        <v>9634064657.4519196</v>
      </c>
      <c r="I65" s="235"/>
      <c r="J65" s="14">
        <v>8805633948.0430508</v>
      </c>
      <c r="K65" s="14">
        <v>7694549979.27178</v>
      </c>
      <c r="L65" s="14">
        <v>6145306184.2690001</v>
      </c>
    </row>
    <row r="66" spans="2:12" s="1" customFormat="1" ht="12.75" customHeight="1" x14ac:dyDescent="0.15">
      <c r="B66" s="43">
        <v>44501</v>
      </c>
      <c r="C66" s="44">
        <v>46174</v>
      </c>
      <c r="D66" s="14">
        <v>55</v>
      </c>
      <c r="E66" s="45">
        <v>1673</v>
      </c>
      <c r="F66" s="264">
        <v>9000000000</v>
      </c>
      <c r="G66" s="264"/>
      <c r="H66" s="235">
        <v>9546912783.4022503</v>
      </c>
      <c r="I66" s="235"/>
      <c r="J66" s="14">
        <v>8711176339.4889107</v>
      </c>
      <c r="K66" s="14">
        <v>7592652004.2541504</v>
      </c>
      <c r="L66" s="14">
        <v>6038240627.9411097</v>
      </c>
    </row>
    <row r="67" spans="2:12" s="1" customFormat="1" ht="12.75" customHeight="1" x14ac:dyDescent="0.15">
      <c r="B67" s="43">
        <v>44501</v>
      </c>
      <c r="C67" s="44">
        <v>46204</v>
      </c>
      <c r="D67" s="14">
        <v>56</v>
      </c>
      <c r="E67" s="45">
        <v>1703</v>
      </c>
      <c r="F67" s="264">
        <v>9000000000</v>
      </c>
      <c r="G67" s="264"/>
      <c r="H67" s="235">
        <v>9463489103.6047592</v>
      </c>
      <c r="I67" s="235"/>
      <c r="J67" s="14">
        <v>8620881926.5061798</v>
      </c>
      <c r="K67" s="14">
        <v>7495457642.2316399</v>
      </c>
      <c r="L67" s="14">
        <v>5936509381.4131002</v>
      </c>
    </row>
    <row r="68" spans="2:12" s="1" customFormat="1" ht="12.75" customHeight="1" x14ac:dyDescent="0.15">
      <c r="B68" s="43">
        <v>44501</v>
      </c>
      <c r="C68" s="44">
        <v>46235</v>
      </c>
      <c r="D68" s="14">
        <v>57</v>
      </c>
      <c r="E68" s="45">
        <v>1734</v>
      </c>
      <c r="F68" s="264">
        <v>9000000000</v>
      </c>
      <c r="G68" s="264"/>
      <c r="H68" s="235">
        <v>9380443624.8923397</v>
      </c>
      <c r="I68" s="235"/>
      <c r="J68" s="14">
        <v>8530737281.5985899</v>
      </c>
      <c r="K68" s="14">
        <v>7398217884.0893803</v>
      </c>
      <c r="L68" s="14">
        <v>5834675954.9983196</v>
      </c>
    </row>
    <row r="69" spans="2:12" s="1" customFormat="1" ht="12.75" customHeight="1" x14ac:dyDescent="0.15">
      <c r="B69" s="43">
        <v>44501</v>
      </c>
      <c r="C69" s="44">
        <v>46266</v>
      </c>
      <c r="D69" s="14">
        <v>58</v>
      </c>
      <c r="E69" s="45">
        <v>1765</v>
      </c>
      <c r="F69" s="264">
        <v>9000000000</v>
      </c>
      <c r="G69" s="264"/>
      <c r="H69" s="235">
        <v>9297143577.75033</v>
      </c>
      <c r="I69" s="235"/>
      <c r="J69" s="14">
        <v>8440642504.9956503</v>
      </c>
      <c r="K69" s="14">
        <v>7301467385.46768</v>
      </c>
      <c r="L69" s="14">
        <v>5733982893.5813398</v>
      </c>
    </row>
    <row r="70" spans="2:12" s="1" customFormat="1" ht="12.75" customHeight="1" x14ac:dyDescent="0.15">
      <c r="B70" s="43">
        <v>44501</v>
      </c>
      <c r="C70" s="44">
        <v>46296</v>
      </c>
      <c r="D70" s="14">
        <v>59</v>
      </c>
      <c r="E70" s="45">
        <v>1795</v>
      </c>
      <c r="F70" s="264">
        <v>9000000000</v>
      </c>
      <c r="G70" s="264"/>
      <c r="H70" s="235">
        <v>9214812560.7894707</v>
      </c>
      <c r="I70" s="235"/>
      <c r="J70" s="14">
        <v>8352164408.6782799</v>
      </c>
      <c r="K70" s="14">
        <v>7207148075.5899096</v>
      </c>
      <c r="L70" s="14">
        <v>5636711040.8834</v>
      </c>
    </row>
    <row r="71" spans="2:12" s="1" customFormat="1" ht="12.75" customHeight="1" x14ac:dyDescent="0.15">
      <c r="B71" s="43">
        <v>44501</v>
      </c>
      <c r="C71" s="44">
        <v>46327</v>
      </c>
      <c r="D71" s="14">
        <v>60</v>
      </c>
      <c r="E71" s="45">
        <v>1826</v>
      </c>
      <c r="F71" s="264">
        <v>9000000000</v>
      </c>
      <c r="G71" s="264"/>
      <c r="H71" s="235">
        <v>9130504321.8332405</v>
      </c>
      <c r="I71" s="235"/>
      <c r="J71" s="14">
        <v>8261712435.0526104</v>
      </c>
      <c r="K71" s="14">
        <v>7110965599.9600296</v>
      </c>
      <c r="L71" s="14">
        <v>5537930792.5292301</v>
      </c>
    </row>
    <row r="72" spans="2:12" s="1" customFormat="1" ht="12.75" customHeight="1" x14ac:dyDescent="0.15">
      <c r="B72" s="43">
        <v>44501</v>
      </c>
      <c r="C72" s="44">
        <v>46357</v>
      </c>
      <c r="D72" s="14">
        <v>61</v>
      </c>
      <c r="E72" s="45">
        <v>1856</v>
      </c>
      <c r="F72" s="264">
        <v>9000000000</v>
      </c>
      <c r="G72" s="264"/>
      <c r="H72" s="235">
        <v>9048535244.3577499</v>
      </c>
      <c r="I72" s="235"/>
      <c r="J72" s="14">
        <v>8174103845.1772499</v>
      </c>
      <c r="K72" s="14">
        <v>7018243325.6314697</v>
      </c>
      <c r="L72" s="14">
        <v>5443314797.6237497</v>
      </c>
    </row>
    <row r="73" spans="2:12" s="1" customFormat="1" ht="12.75" customHeight="1" x14ac:dyDescent="0.15">
      <c r="B73" s="43">
        <v>44501</v>
      </c>
      <c r="C73" s="44">
        <v>46388</v>
      </c>
      <c r="D73" s="14">
        <v>62</v>
      </c>
      <c r="E73" s="45">
        <v>1887</v>
      </c>
      <c r="F73" s="264">
        <v>9000000000</v>
      </c>
      <c r="G73" s="264"/>
      <c r="H73" s="235">
        <v>8966220242.9589996</v>
      </c>
      <c r="I73" s="235"/>
      <c r="J73" s="14">
        <v>8086005827.7146196</v>
      </c>
      <c r="K73" s="14">
        <v>6924946355.2446299</v>
      </c>
      <c r="L73" s="14">
        <v>5348205211.2948704</v>
      </c>
    </row>
    <row r="74" spans="2:12" s="1" customFormat="1" ht="12.75" customHeight="1" x14ac:dyDescent="0.15">
      <c r="B74" s="43">
        <v>44501</v>
      </c>
      <c r="C74" s="44">
        <v>46419</v>
      </c>
      <c r="D74" s="14">
        <v>63</v>
      </c>
      <c r="E74" s="45">
        <v>1918</v>
      </c>
      <c r="F74" s="264">
        <v>9000000000</v>
      </c>
      <c r="G74" s="264"/>
      <c r="H74" s="235">
        <v>8884802072.3148403</v>
      </c>
      <c r="I74" s="235"/>
      <c r="J74" s="14">
        <v>7998990554.6474304</v>
      </c>
      <c r="K74" s="14">
        <v>6833003454.6156397</v>
      </c>
      <c r="L74" s="14">
        <v>5254844986.8455696</v>
      </c>
    </row>
    <row r="75" spans="2:12" s="1" customFormat="1" ht="12.75" customHeight="1" x14ac:dyDescent="0.15">
      <c r="B75" s="43">
        <v>44501</v>
      </c>
      <c r="C75" s="44">
        <v>46447</v>
      </c>
      <c r="D75" s="14">
        <v>64</v>
      </c>
      <c r="E75" s="45">
        <v>1946</v>
      </c>
      <c r="F75" s="264">
        <v>9000000000</v>
      </c>
      <c r="G75" s="264"/>
      <c r="H75" s="235">
        <v>8805135518.53405</v>
      </c>
      <c r="I75" s="235"/>
      <c r="J75" s="14">
        <v>7915121650.2716799</v>
      </c>
      <c r="K75" s="14">
        <v>6745826491.2504501</v>
      </c>
      <c r="L75" s="14">
        <v>5167951708.1128902</v>
      </c>
    </row>
    <row r="76" spans="2:12" s="1" customFormat="1" ht="12.75" customHeight="1" x14ac:dyDescent="0.15">
      <c r="B76" s="43">
        <v>44501</v>
      </c>
      <c r="C76" s="44">
        <v>46478</v>
      </c>
      <c r="D76" s="14">
        <v>65</v>
      </c>
      <c r="E76" s="45">
        <v>1977</v>
      </c>
      <c r="F76" s="264">
        <v>9000000000</v>
      </c>
      <c r="G76" s="264"/>
      <c r="H76" s="235">
        <v>8724710999.0616493</v>
      </c>
      <c r="I76" s="235"/>
      <c r="J76" s="14">
        <v>7829524343.0373001</v>
      </c>
      <c r="K76" s="14">
        <v>6655903918.9595699</v>
      </c>
      <c r="L76" s="14">
        <v>5077465063.66259</v>
      </c>
    </row>
    <row r="77" spans="2:12" s="1" customFormat="1" ht="12.75" customHeight="1" x14ac:dyDescent="0.15">
      <c r="B77" s="43">
        <v>44501</v>
      </c>
      <c r="C77" s="44">
        <v>46508</v>
      </c>
      <c r="D77" s="14">
        <v>66</v>
      </c>
      <c r="E77" s="45">
        <v>2007</v>
      </c>
      <c r="F77" s="264">
        <v>6500000000</v>
      </c>
      <c r="G77" s="264"/>
      <c r="H77" s="235">
        <v>8644453354.3502007</v>
      </c>
      <c r="I77" s="235"/>
      <c r="J77" s="14">
        <v>7744768204.5827198</v>
      </c>
      <c r="K77" s="14">
        <v>6567647827.0132704</v>
      </c>
      <c r="L77" s="14">
        <v>4989601252.3580704</v>
      </c>
    </row>
    <row r="78" spans="2:12" s="1" customFormat="1" ht="12.75" customHeight="1" x14ac:dyDescent="0.15">
      <c r="B78" s="43">
        <v>44501</v>
      </c>
      <c r="C78" s="44">
        <v>46539</v>
      </c>
      <c r="D78" s="14">
        <v>67</v>
      </c>
      <c r="E78" s="45">
        <v>2038</v>
      </c>
      <c r="F78" s="264">
        <v>6500000000</v>
      </c>
      <c r="G78" s="264"/>
      <c r="H78" s="235">
        <v>8564695651.3058004</v>
      </c>
      <c r="I78" s="235"/>
      <c r="J78" s="14">
        <v>7660296906.5877895</v>
      </c>
      <c r="K78" s="14">
        <v>6479494542.2066603</v>
      </c>
      <c r="L78" s="14">
        <v>4901779048.32092</v>
      </c>
    </row>
    <row r="79" spans="2:12" s="1" customFormat="1" ht="12.75" customHeight="1" x14ac:dyDescent="0.15">
      <c r="B79" s="43">
        <v>44501</v>
      </c>
      <c r="C79" s="44">
        <v>46569</v>
      </c>
      <c r="D79" s="14">
        <v>68</v>
      </c>
      <c r="E79" s="45">
        <v>2068</v>
      </c>
      <c r="F79" s="264">
        <v>6500000000</v>
      </c>
      <c r="G79" s="264"/>
      <c r="H79" s="235">
        <v>8485737271.5522499</v>
      </c>
      <c r="I79" s="235"/>
      <c r="J79" s="14">
        <v>7577218479.77847</v>
      </c>
      <c r="K79" s="14">
        <v>6393447490.0088301</v>
      </c>
      <c r="L79" s="14">
        <v>4816857393.1456003</v>
      </c>
    </row>
    <row r="80" spans="2:12" s="1" customFormat="1" ht="12.75" customHeight="1" x14ac:dyDescent="0.15">
      <c r="B80" s="43">
        <v>44501</v>
      </c>
      <c r="C80" s="44">
        <v>46600</v>
      </c>
      <c r="D80" s="14">
        <v>69</v>
      </c>
      <c r="E80" s="45">
        <v>2099</v>
      </c>
      <c r="F80" s="264">
        <v>6500000000</v>
      </c>
      <c r="G80" s="264"/>
      <c r="H80" s="235">
        <v>8406612408.8589001</v>
      </c>
      <c r="I80" s="235"/>
      <c r="J80" s="14">
        <v>7493833368.4835701</v>
      </c>
      <c r="K80" s="14">
        <v>6307008520.4187098</v>
      </c>
      <c r="L80" s="14">
        <v>4731607630.8152399</v>
      </c>
    </row>
    <row r="81" spans="2:12" s="1" customFormat="1" ht="12.75" customHeight="1" x14ac:dyDescent="0.15">
      <c r="B81" s="43">
        <v>44501</v>
      </c>
      <c r="C81" s="44">
        <v>46631</v>
      </c>
      <c r="D81" s="14">
        <v>70</v>
      </c>
      <c r="E81" s="45">
        <v>2130</v>
      </c>
      <c r="F81" s="264">
        <v>6500000000</v>
      </c>
      <c r="G81" s="264"/>
      <c r="H81" s="235">
        <v>8327922935.1016998</v>
      </c>
      <c r="I81" s="235"/>
      <c r="J81" s="14">
        <v>7411096771.3930902</v>
      </c>
      <c r="K81" s="14">
        <v>6221512281.47647</v>
      </c>
      <c r="L81" s="14">
        <v>4647697867.6032696</v>
      </c>
    </row>
    <row r="82" spans="2:12" s="1" customFormat="1" ht="12.75" customHeight="1" x14ac:dyDescent="0.15">
      <c r="B82" s="43">
        <v>44501</v>
      </c>
      <c r="C82" s="44">
        <v>46661</v>
      </c>
      <c r="D82" s="14">
        <v>71</v>
      </c>
      <c r="E82" s="45">
        <v>2160</v>
      </c>
      <c r="F82" s="264">
        <v>6500000000</v>
      </c>
      <c r="G82" s="264"/>
      <c r="H82" s="235">
        <v>8248245436.4031496</v>
      </c>
      <c r="I82" s="235"/>
      <c r="J82" s="14">
        <v>7328142777.6617899</v>
      </c>
      <c r="K82" s="14">
        <v>6136732152.5265102</v>
      </c>
      <c r="L82" s="14">
        <v>4565571800.1190395</v>
      </c>
    </row>
    <row r="83" spans="2:12" s="1" customFormat="1" ht="12.75" customHeight="1" x14ac:dyDescent="0.15">
      <c r="B83" s="43">
        <v>44501</v>
      </c>
      <c r="C83" s="44">
        <v>46692</v>
      </c>
      <c r="D83" s="14">
        <v>72</v>
      </c>
      <c r="E83" s="45">
        <v>2191</v>
      </c>
      <c r="F83" s="264">
        <v>6500000000</v>
      </c>
      <c r="G83" s="264"/>
      <c r="H83" s="235">
        <v>8170746831.8736801</v>
      </c>
      <c r="I83" s="235"/>
      <c r="J83" s="14">
        <v>7246976952.9361296</v>
      </c>
      <c r="K83" s="14">
        <v>6053328169.1109104</v>
      </c>
      <c r="L83" s="14">
        <v>4484446501.9033203</v>
      </c>
    </row>
    <row r="84" spans="2:12" s="1" customFormat="1" ht="12.75" customHeight="1" x14ac:dyDescent="0.15">
      <c r="B84" s="43">
        <v>44501</v>
      </c>
      <c r="C84" s="44">
        <v>46722</v>
      </c>
      <c r="D84" s="14">
        <v>73</v>
      </c>
      <c r="E84" s="45">
        <v>2221</v>
      </c>
      <c r="F84" s="264">
        <v>5000000000</v>
      </c>
      <c r="G84" s="264"/>
      <c r="H84" s="235">
        <v>8090062783.25383</v>
      </c>
      <c r="I84" s="235"/>
      <c r="J84" s="14">
        <v>7163637121.8536596</v>
      </c>
      <c r="K84" s="14">
        <v>5968987705.9853096</v>
      </c>
      <c r="L84" s="14">
        <v>4403838625.4366598</v>
      </c>
    </row>
    <row r="85" spans="2:12" s="1" customFormat="1" ht="12.75" customHeight="1" x14ac:dyDescent="0.15">
      <c r="B85" s="43">
        <v>44501</v>
      </c>
      <c r="C85" s="44">
        <v>46753</v>
      </c>
      <c r="D85" s="14">
        <v>74</v>
      </c>
      <c r="E85" s="45">
        <v>2252</v>
      </c>
      <c r="F85" s="264">
        <v>5000000000</v>
      </c>
      <c r="G85" s="264"/>
      <c r="H85" s="235">
        <v>8011553616.7479696</v>
      </c>
      <c r="I85" s="235"/>
      <c r="J85" s="14">
        <v>7082086206.3865204</v>
      </c>
      <c r="K85" s="14">
        <v>5886029140.4545298</v>
      </c>
      <c r="L85" s="14">
        <v>4324239497.6740599</v>
      </c>
    </row>
    <row r="86" spans="2:12" s="1" customFormat="1" ht="12.75" customHeight="1" x14ac:dyDescent="0.15">
      <c r="B86" s="43">
        <v>44501</v>
      </c>
      <c r="C86" s="44">
        <v>46784</v>
      </c>
      <c r="D86" s="14">
        <v>75</v>
      </c>
      <c r="E86" s="45">
        <v>2283</v>
      </c>
      <c r="F86" s="264">
        <v>5000000000</v>
      </c>
      <c r="G86" s="264"/>
      <c r="H86" s="235">
        <v>7933369476.1486597</v>
      </c>
      <c r="I86" s="235"/>
      <c r="J86" s="14">
        <v>7001078146.7249899</v>
      </c>
      <c r="K86" s="14">
        <v>5803903957.79599</v>
      </c>
      <c r="L86" s="14">
        <v>4245845318.2666602</v>
      </c>
    </row>
    <row r="87" spans="2:12" s="1" customFormat="1" ht="12.75" customHeight="1" x14ac:dyDescent="0.15">
      <c r="B87" s="43">
        <v>44501</v>
      </c>
      <c r="C87" s="44">
        <v>46813</v>
      </c>
      <c r="D87" s="14">
        <v>76</v>
      </c>
      <c r="E87" s="45">
        <v>2312</v>
      </c>
      <c r="F87" s="264">
        <v>5000000000</v>
      </c>
      <c r="G87" s="264"/>
      <c r="H87" s="235">
        <v>7854541670.6898003</v>
      </c>
      <c r="I87" s="235"/>
      <c r="J87" s="14">
        <v>6920515317.3126698</v>
      </c>
      <c r="K87" s="14">
        <v>5723466797.9860802</v>
      </c>
      <c r="L87" s="14">
        <v>4170409163.3603101</v>
      </c>
    </row>
    <row r="88" spans="2:12" s="1" customFormat="1" ht="12.75" customHeight="1" x14ac:dyDescent="0.15">
      <c r="B88" s="43">
        <v>44501</v>
      </c>
      <c r="C88" s="44">
        <v>46844</v>
      </c>
      <c r="D88" s="14">
        <v>77</v>
      </c>
      <c r="E88" s="45">
        <v>2343</v>
      </c>
      <c r="F88" s="264">
        <v>5000000000</v>
      </c>
      <c r="G88" s="264"/>
      <c r="H88" s="235">
        <v>7776053121.5973597</v>
      </c>
      <c r="I88" s="235"/>
      <c r="J88" s="14">
        <v>6839739855.2855101</v>
      </c>
      <c r="K88" s="14">
        <v>5642277090.5970898</v>
      </c>
      <c r="L88" s="14">
        <v>4093836825.8604598</v>
      </c>
    </row>
    <row r="89" spans="2:12" s="1" customFormat="1" ht="12.75" customHeight="1" x14ac:dyDescent="0.15">
      <c r="B89" s="43">
        <v>44501</v>
      </c>
      <c r="C89" s="44">
        <v>46874</v>
      </c>
      <c r="D89" s="14">
        <v>78</v>
      </c>
      <c r="E89" s="45">
        <v>2373</v>
      </c>
      <c r="F89" s="264">
        <v>5000000000</v>
      </c>
      <c r="G89" s="264"/>
      <c r="H89" s="235">
        <v>7698154708.1376104</v>
      </c>
      <c r="I89" s="235"/>
      <c r="J89" s="14">
        <v>6760106847.9447498</v>
      </c>
      <c r="K89" s="14">
        <v>5562860305.5521603</v>
      </c>
      <c r="L89" s="14">
        <v>4019669582.4639401</v>
      </c>
    </row>
    <row r="90" spans="2:12" s="1" customFormat="1" ht="12.75" customHeight="1" x14ac:dyDescent="0.15">
      <c r="B90" s="43">
        <v>44501</v>
      </c>
      <c r="C90" s="44">
        <v>46905</v>
      </c>
      <c r="D90" s="14">
        <v>79</v>
      </c>
      <c r="E90" s="45">
        <v>2404</v>
      </c>
      <c r="F90" s="264">
        <v>5000000000</v>
      </c>
      <c r="G90" s="264"/>
      <c r="H90" s="235">
        <v>7621710042.3233299</v>
      </c>
      <c r="I90" s="235"/>
      <c r="J90" s="14">
        <v>6681625455.1256599</v>
      </c>
      <c r="K90" s="14">
        <v>5484295081.1135101</v>
      </c>
      <c r="L90" s="14">
        <v>3946114066.3380399</v>
      </c>
    </row>
    <row r="91" spans="2:12" s="1" customFormat="1" ht="12.75" customHeight="1" x14ac:dyDescent="0.15">
      <c r="B91" s="43">
        <v>44501</v>
      </c>
      <c r="C91" s="44">
        <v>46935</v>
      </c>
      <c r="D91" s="14">
        <v>80</v>
      </c>
      <c r="E91" s="45">
        <v>2434</v>
      </c>
      <c r="F91" s="264">
        <v>5000000000</v>
      </c>
      <c r="G91" s="264"/>
      <c r="H91" s="235">
        <v>7546153720.8364801</v>
      </c>
      <c r="I91" s="235"/>
      <c r="J91" s="14">
        <v>6604529932.9949598</v>
      </c>
      <c r="K91" s="14">
        <v>5407672311.2677898</v>
      </c>
      <c r="L91" s="14">
        <v>3875031803.1930299</v>
      </c>
    </row>
    <row r="92" spans="2:12" s="1" customFormat="1" ht="12.75" customHeight="1" x14ac:dyDescent="0.15">
      <c r="B92" s="43">
        <v>44501</v>
      </c>
      <c r="C92" s="44">
        <v>46966</v>
      </c>
      <c r="D92" s="14">
        <v>81</v>
      </c>
      <c r="E92" s="45">
        <v>2465</v>
      </c>
      <c r="F92" s="264">
        <v>5000000000</v>
      </c>
      <c r="G92" s="264"/>
      <c r="H92" s="235">
        <v>7470493949.7088003</v>
      </c>
      <c r="I92" s="235"/>
      <c r="J92" s="14">
        <v>6527221676.2271996</v>
      </c>
      <c r="K92" s="14">
        <v>5330781835.6256905</v>
      </c>
      <c r="L92" s="14">
        <v>3803754097.5060501</v>
      </c>
    </row>
    <row r="93" spans="2:12" s="1" customFormat="1" ht="12.75" customHeight="1" x14ac:dyDescent="0.15">
      <c r="B93" s="43">
        <v>44501</v>
      </c>
      <c r="C93" s="44">
        <v>46997</v>
      </c>
      <c r="D93" s="14">
        <v>82</v>
      </c>
      <c r="E93" s="45">
        <v>2496</v>
      </c>
      <c r="F93" s="264">
        <v>5000000000</v>
      </c>
      <c r="G93" s="264"/>
      <c r="H93" s="235">
        <v>7394452093.8201704</v>
      </c>
      <c r="I93" s="235"/>
      <c r="J93" s="14">
        <v>6449823387.3937302</v>
      </c>
      <c r="K93" s="14">
        <v>5254174138.1439505</v>
      </c>
      <c r="L93" s="14">
        <v>3733211594.6071401</v>
      </c>
    </row>
    <row r="94" spans="2:12" s="1" customFormat="1" ht="12.75" customHeight="1" x14ac:dyDescent="0.15">
      <c r="B94" s="43">
        <v>44501</v>
      </c>
      <c r="C94" s="44">
        <v>47027</v>
      </c>
      <c r="D94" s="14">
        <v>83</v>
      </c>
      <c r="E94" s="45">
        <v>2526</v>
      </c>
      <c r="F94" s="264">
        <v>5000000000</v>
      </c>
      <c r="G94" s="264"/>
      <c r="H94" s="235">
        <v>7320104472.1676397</v>
      </c>
      <c r="I94" s="235"/>
      <c r="J94" s="14">
        <v>6374493208.8245401</v>
      </c>
      <c r="K94" s="14">
        <v>5180027553.0403605</v>
      </c>
      <c r="L94" s="14">
        <v>3665441535.5091801</v>
      </c>
    </row>
    <row r="95" spans="2:12" s="1" customFormat="1" ht="12.75" customHeight="1" x14ac:dyDescent="0.15">
      <c r="B95" s="43">
        <v>44501</v>
      </c>
      <c r="C95" s="44">
        <v>47058</v>
      </c>
      <c r="D95" s="14">
        <v>84</v>
      </c>
      <c r="E95" s="45">
        <v>2557</v>
      </c>
      <c r="F95" s="264">
        <v>5000000000</v>
      </c>
      <c r="G95" s="264"/>
      <c r="H95" s="235">
        <v>7246963632.06425</v>
      </c>
      <c r="I95" s="235"/>
      <c r="J95" s="14">
        <v>6300097119.1150703</v>
      </c>
      <c r="K95" s="14">
        <v>5106551830.6084299</v>
      </c>
      <c r="L95" s="14">
        <v>3598144420.6098299</v>
      </c>
    </row>
    <row r="96" spans="2:12" s="1" customFormat="1" ht="12.75" customHeight="1" x14ac:dyDescent="0.15">
      <c r="B96" s="43">
        <v>44501</v>
      </c>
      <c r="C96" s="44">
        <v>47088</v>
      </c>
      <c r="D96" s="14">
        <v>85</v>
      </c>
      <c r="E96" s="45">
        <v>2587</v>
      </c>
      <c r="F96" s="264">
        <v>5000000000</v>
      </c>
      <c r="G96" s="264"/>
      <c r="H96" s="235">
        <v>7173069031.3247099</v>
      </c>
      <c r="I96" s="235"/>
      <c r="J96" s="14">
        <v>6225621785.9918499</v>
      </c>
      <c r="K96" s="14">
        <v>5033765738.1922798</v>
      </c>
      <c r="L96" s="14">
        <v>3532319106.86549</v>
      </c>
    </row>
    <row r="97" spans="2:12" s="1" customFormat="1" ht="12.75" customHeight="1" x14ac:dyDescent="0.15">
      <c r="B97" s="43">
        <v>44501</v>
      </c>
      <c r="C97" s="44">
        <v>47119</v>
      </c>
      <c r="D97" s="14">
        <v>86</v>
      </c>
      <c r="E97" s="45">
        <v>2618</v>
      </c>
      <c r="F97" s="264">
        <v>5000000000</v>
      </c>
      <c r="G97" s="264"/>
      <c r="H97" s="235">
        <v>7099574554.0388498</v>
      </c>
      <c r="I97" s="235"/>
      <c r="J97" s="14">
        <v>6151383821.3762703</v>
      </c>
      <c r="K97" s="14">
        <v>4961090919.0888205</v>
      </c>
      <c r="L97" s="14">
        <v>3466576078.4685502</v>
      </c>
    </row>
    <row r="98" spans="2:12" s="1" customFormat="1" ht="12.75" customHeight="1" x14ac:dyDescent="0.15">
      <c r="B98" s="43">
        <v>44501</v>
      </c>
      <c r="C98" s="44">
        <v>47150</v>
      </c>
      <c r="D98" s="14">
        <v>87</v>
      </c>
      <c r="E98" s="45">
        <v>2649</v>
      </c>
      <c r="F98" s="264">
        <v>2500000000</v>
      </c>
      <c r="G98" s="264"/>
      <c r="H98" s="235">
        <v>7026585665.2307796</v>
      </c>
      <c r="I98" s="235"/>
      <c r="J98" s="14">
        <v>6077817095.0005102</v>
      </c>
      <c r="K98" s="14">
        <v>4889293173.0090904</v>
      </c>
      <c r="L98" s="14">
        <v>3401936857.3643699</v>
      </c>
    </row>
    <row r="99" spans="2:12" s="1" customFormat="1" ht="12.75" customHeight="1" x14ac:dyDescent="0.15">
      <c r="B99" s="43">
        <v>44501</v>
      </c>
      <c r="C99" s="44">
        <v>47178</v>
      </c>
      <c r="D99" s="14">
        <v>88</v>
      </c>
      <c r="E99" s="45">
        <v>2677</v>
      </c>
      <c r="F99" s="264">
        <v>2500000000</v>
      </c>
      <c r="G99" s="264"/>
      <c r="H99" s="235">
        <v>6953113644.7385798</v>
      </c>
      <c r="I99" s="235"/>
      <c r="J99" s="14">
        <v>6005051436.6586704</v>
      </c>
      <c r="K99" s="14">
        <v>4819658874.4931803</v>
      </c>
      <c r="L99" s="14">
        <v>3340653879.1006098</v>
      </c>
    </row>
    <row r="100" spans="2:12" s="1" customFormat="1" ht="12.75" customHeight="1" x14ac:dyDescent="0.15">
      <c r="B100" s="43">
        <v>44501</v>
      </c>
      <c r="C100" s="44">
        <v>47209</v>
      </c>
      <c r="D100" s="14">
        <v>89</v>
      </c>
      <c r="E100" s="45">
        <v>2708</v>
      </c>
      <c r="F100" s="264">
        <v>2500000000</v>
      </c>
      <c r="G100" s="264"/>
      <c r="H100" s="235">
        <v>6882193080.7589502</v>
      </c>
      <c r="I100" s="235"/>
      <c r="J100" s="14">
        <v>5933719817.9813995</v>
      </c>
      <c r="K100" s="14">
        <v>4750296278.9738903</v>
      </c>
      <c r="L100" s="14">
        <v>3278630673.7372198</v>
      </c>
    </row>
    <row r="101" spans="2:12" s="1" customFormat="1" ht="12.75" customHeight="1" x14ac:dyDescent="0.15">
      <c r="B101" s="43">
        <v>44501</v>
      </c>
      <c r="C101" s="44">
        <v>47239</v>
      </c>
      <c r="D101" s="14">
        <v>90</v>
      </c>
      <c r="E101" s="45">
        <v>2738</v>
      </c>
      <c r="F101" s="264">
        <v>2500000000</v>
      </c>
      <c r="G101" s="264"/>
      <c r="H101" s="235">
        <v>6807252746.53473</v>
      </c>
      <c r="I101" s="235"/>
      <c r="J101" s="14">
        <v>5859473834.3295202</v>
      </c>
      <c r="K101" s="14">
        <v>4679312486.7369804</v>
      </c>
      <c r="L101" s="14">
        <v>3216399100.5296798</v>
      </c>
    </row>
    <row r="102" spans="2:12" s="1" customFormat="1" ht="12.75" customHeight="1" x14ac:dyDescent="0.15">
      <c r="B102" s="43">
        <v>44501</v>
      </c>
      <c r="C102" s="44">
        <v>47270</v>
      </c>
      <c r="D102" s="14">
        <v>91</v>
      </c>
      <c r="E102" s="45">
        <v>2769</v>
      </c>
      <c r="F102" s="264">
        <v>2500000000</v>
      </c>
      <c r="G102" s="264"/>
      <c r="H102" s="235">
        <v>6734058540.0383596</v>
      </c>
      <c r="I102" s="235"/>
      <c r="J102" s="14">
        <v>5786639269.23454</v>
      </c>
      <c r="K102" s="14">
        <v>4609395060.7259998</v>
      </c>
      <c r="L102" s="14">
        <v>3154920609.47926</v>
      </c>
    </row>
    <row r="103" spans="2:12" s="1" customFormat="1" ht="12.75" customHeight="1" x14ac:dyDescent="0.15">
      <c r="B103" s="43">
        <v>44501</v>
      </c>
      <c r="C103" s="44">
        <v>47300</v>
      </c>
      <c r="D103" s="14">
        <v>92</v>
      </c>
      <c r="E103" s="45">
        <v>2799</v>
      </c>
      <c r="F103" s="264">
        <v>2500000000</v>
      </c>
      <c r="G103" s="264"/>
      <c r="H103" s="235">
        <v>6662726451.3750896</v>
      </c>
      <c r="I103" s="235"/>
      <c r="J103" s="14">
        <v>5715945323.3794699</v>
      </c>
      <c r="K103" s="14">
        <v>4541876859.4339199</v>
      </c>
      <c r="L103" s="14">
        <v>3095964283.4143901</v>
      </c>
    </row>
    <row r="104" spans="2:12" s="1" customFormat="1" ht="12.75" customHeight="1" x14ac:dyDescent="0.15">
      <c r="B104" s="43">
        <v>44501</v>
      </c>
      <c r="C104" s="44">
        <v>47331</v>
      </c>
      <c r="D104" s="14">
        <v>93</v>
      </c>
      <c r="E104" s="45">
        <v>2830</v>
      </c>
      <c r="F104" s="264">
        <v>2500000000</v>
      </c>
      <c r="G104" s="264"/>
      <c r="H104" s="235">
        <v>6592790347.5600004</v>
      </c>
      <c r="I104" s="235"/>
      <c r="J104" s="14">
        <v>5646354315.6953497</v>
      </c>
      <c r="K104" s="14">
        <v>4475169710.2719898</v>
      </c>
      <c r="L104" s="14">
        <v>3037572942.3017602</v>
      </c>
    </row>
    <row r="105" spans="2:12" s="1" customFormat="1" ht="12.75" customHeight="1" x14ac:dyDescent="0.15">
      <c r="B105" s="43">
        <v>44501</v>
      </c>
      <c r="C105" s="44">
        <v>47362</v>
      </c>
      <c r="D105" s="14">
        <v>94</v>
      </c>
      <c r="E105" s="45">
        <v>2861</v>
      </c>
      <c r="F105" s="264">
        <v>2500000000</v>
      </c>
      <c r="G105" s="264"/>
      <c r="H105" s="235">
        <v>6520241832.7134399</v>
      </c>
      <c r="I105" s="235"/>
      <c r="J105" s="14">
        <v>5574749339.7146397</v>
      </c>
      <c r="K105" s="14">
        <v>4407180319.6237097</v>
      </c>
      <c r="L105" s="14">
        <v>2978754048.5661802</v>
      </c>
    </row>
    <row r="106" spans="2:12" s="1" customFormat="1" ht="12.75" customHeight="1" x14ac:dyDescent="0.15">
      <c r="B106" s="43">
        <v>44501</v>
      </c>
      <c r="C106" s="44">
        <v>47392</v>
      </c>
      <c r="D106" s="14">
        <v>95</v>
      </c>
      <c r="E106" s="45">
        <v>2891</v>
      </c>
      <c r="F106" s="264">
        <v>2500000000</v>
      </c>
      <c r="G106" s="264"/>
      <c r="H106" s="235">
        <v>6451115271.1933203</v>
      </c>
      <c r="I106" s="235"/>
      <c r="J106" s="14">
        <v>5506593318.0296698</v>
      </c>
      <c r="K106" s="14">
        <v>4342584181.0169096</v>
      </c>
      <c r="L106" s="14">
        <v>2923062861.1785402</v>
      </c>
    </row>
    <row r="107" spans="2:12" s="1" customFormat="1" ht="12.75" customHeight="1" x14ac:dyDescent="0.15">
      <c r="B107" s="43">
        <v>44501</v>
      </c>
      <c r="C107" s="44">
        <v>47423</v>
      </c>
      <c r="D107" s="14">
        <v>96</v>
      </c>
      <c r="E107" s="45">
        <v>2922</v>
      </c>
      <c r="F107" s="264">
        <v>2500000000</v>
      </c>
      <c r="G107" s="264"/>
      <c r="H107" s="235">
        <v>6380443974.9469204</v>
      </c>
      <c r="I107" s="235"/>
      <c r="J107" s="14">
        <v>5437031885.9249496</v>
      </c>
      <c r="K107" s="14">
        <v>4276822393.7088099</v>
      </c>
      <c r="L107" s="14">
        <v>2866604273.9710798</v>
      </c>
    </row>
    <row r="108" spans="2:12" s="1" customFormat="1" ht="12.75" customHeight="1" x14ac:dyDescent="0.15">
      <c r="B108" s="43">
        <v>44501</v>
      </c>
      <c r="C108" s="44">
        <v>47453</v>
      </c>
      <c r="D108" s="14">
        <v>97</v>
      </c>
      <c r="E108" s="45">
        <v>2952</v>
      </c>
      <c r="F108" s="264">
        <v>2500000000</v>
      </c>
      <c r="G108" s="264"/>
      <c r="H108" s="235">
        <v>6311530966.6031599</v>
      </c>
      <c r="I108" s="235"/>
      <c r="J108" s="14">
        <v>5369480358.8897104</v>
      </c>
      <c r="K108" s="14">
        <v>4213290080.3998599</v>
      </c>
      <c r="L108" s="14">
        <v>2812444577.6481299</v>
      </c>
    </row>
    <row r="109" spans="2:12" s="1" customFormat="1" ht="12.75" customHeight="1" x14ac:dyDescent="0.15">
      <c r="B109" s="43">
        <v>44501</v>
      </c>
      <c r="C109" s="44">
        <v>47484</v>
      </c>
      <c r="D109" s="14">
        <v>98</v>
      </c>
      <c r="E109" s="45">
        <v>2983</v>
      </c>
      <c r="F109" s="264">
        <v>2500000000</v>
      </c>
      <c r="G109" s="264"/>
      <c r="H109" s="235">
        <v>6244261362.4993696</v>
      </c>
      <c r="I109" s="235"/>
      <c r="J109" s="14">
        <v>5303241353.8887997</v>
      </c>
      <c r="K109" s="14">
        <v>4150730996.4108801</v>
      </c>
      <c r="L109" s="14">
        <v>2758949936.3441801</v>
      </c>
    </row>
    <row r="110" spans="2:12" s="1" customFormat="1" ht="12.75" customHeight="1" x14ac:dyDescent="0.15">
      <c r="B110" s="43">
        <v>44501</v>
      </c>
      <c r="C110" s="44">
        <v>47515</v>
      </c>
      <c r="D110" s="14">
        <v>99</v>
      </c>
      <c r="E110" s="45">
        <v>3014</v>
      </c>
      <c r="F110" s="264">
        <v>2500000000</v>
      </c>
      <c r="G110" s="264"/>
      <c r="H110" s="235">
        <v>6177469983.1504002</v>
      </c>
      <c r="I110" s="235"/>
      <c r="J110" s="14">
        <v>5237617061.8516598</v>
      </c>
      <c r="K110" s="14">
        <v>4088942761.3482099</v>
      </c>
      <c r="L110" s="14">
        <v>2706368203.63341</v>
      </c>
    </row>
    <row r="111" spans="2:12" s="1" customFormat="1" ht="12.75" customHeight="1" x14ac:dyDescent="0.15">
      <c r="B111" s="43">
        <v>44501</v>
      </c>
      <c r="C111" s="44">
        <v>47543</v>
      </c>
      <c r="D111" s="14">
        <v>100</v>
      </c>
      <c r="E111" s="45">
        <v>3042</v>
      </c>
      <c r="F111" s="264">
        <v>2500000000</v>
      </c>
      <c r="G111" s="264"/>
      <c r="H111" s="235">
        <v>6109053031.6279802</v>
      </c>
      <c r="I111" s="235"/>
      <c r="J111" s="14">
        <v>5171673714.5288897</v>
      </c>
      <c r="K111" s="14">
        <v>4028186055.4788098</v>
      </c>
      <c r="L111" s="14">
        <v>2655952992.2174001</v>
      </c>
    </row>
    <row r="112" spans="2:12" s="1" customFormat="1" ht="12.75" customHeight="1" x14ac:dyDescent="0.15">
      <c r="B112" s="43">
        <v>44501</v>
      </c>
      <c r="C112" s="44">
        <v>47574</v>
      </c>
      <c r="D112" s="14">
        <v>101</v>
      </c>
      <c r="E112" s="45">
        <v>3073</v>
      </c>
      <c r="F112" s="264">
        <v>2500000000</v>
      </c>
      <c r="G112" s="264"/>
      <c r="H112" s="235">
        <v>6043676637.6673498</v>
      </c>
      <c r="I112" s="235"/>
      <c r="J112" s="14">
        <v>5107651068.8575897</v>
      </c>
      <c r="K112" s="14">
        <v>3968201511.1163902</v>
      </c>
      <c r="L112" s="14">
        <v>2605320760.6385102</v>
      </c>
    </row>
    <row r="113" spans="2:12" s="1" customFormat="1" ht="12.75" customHeight="1" x14ac:dyDescent="0.15">
      <c r="B113" s="43">
        <v>44501</v>
      </c>
      <c r="C113" s="44">
        <v>47604</v>
      </c>
      <c r="D113" s="14">
        <v>102</v>
      </c>
      <c r="E113" s="45">
        <v>3103</v>
      </c>
      <c r="F113" s="264">
        <v>0</v>
      </c>
      <c r="G113" s="264"/>
      <c r="H113" s="235">
        <v>5975547105.9164104</v>
      </c>
      <c r="I113" s="235"/>
      <c r="J113" s="14">
        <v>5041783999.1666899</v>
      </c>
      <c r="K113" s="14">
        <v>3907387658.8023801</v>
      </c>
      <c r="L113" s="14">
        <v>2554877407.8589101</v>
      </c>
    </row>
    <row r="114" spans="2:12" s="1" customFormat="1" ht="11.1" customHeight="1" x14ac:dyDescent="0.15">
      <c r="B114" s="43">
        <v>44501</v>
      </c>
      <c r="C114" s="44">
        <v>47635</v>
      </c>
      <c r="D114" s="14">
        <v>103</v>
      </c>
      <c r="E114" s="45">
        <v>3134</v>
      </c>
      <c r="F114" s="264"/>
      <c r="G114" s="264"/>
      <c r="H114" s="235">
        <v>5910847286.6114502</v>
      </c>
      <c r="I114" s="235"/>
      <c r="J114" s="14">
        <v>4978735783.9171305</v>
      </c>
      <c r="K114" s="14">
        <v>3848712204.9560499</v>
      </c>
      <c r="L114" s="14">
        <v>2505853182.368</v>
      </c>
    </row>
    <row r="115" spans="2:12" s="1" customFormat="1" ht="11.1" customHeight="1" x14ac:dyDescent="0.15">
      <c r="B115" s="43">
        <v>44501</v>
      </c>
      <c r="C115" s="44">
        <v>47665</v>
      </c>
      <c r="D115" s="14">
        <v>104</v>
      </c>
      <c r="E115" s="45">
        <v>3164</v>
      </c>
      <c r="F115" s="264"/>
      <c r="G115" s="264"/>
      <c r="H115" s="235">
        <v>5845913913.6164398</v>
      </c>
      <c r="I115" s="235"/>
      <c r="J115" s="14">
        <v>4915959727.5294905</v>
      </c>
      <c r="K115" s="14">
        <v>3790831156.9075799</v>
      </c>
      <c r="L115" s="14">
        <v>2458049984.1036201</v>
      </c>
    </row>
    <row r="116" spans="2:12" s="1" customFormat="1" ht="11.1" customHeight="1" x14ac:dyDescent="0.15">
      <c r="B116" s="43">
        <v>44501</v>
      </c>
      <c r="C116" s="44">
        <v>47696</v>
      </c>
      <c r="D116" s="14">
        <v>105</v>
      </c>
      <c r="E116" s="45">
        <v>3195</v>
      </c>
      <c r="F116" s="264"/>
      <c r="G116" s="264"/>
      <c r="H116" s="235">
        <v>5780600601.7731504</v>
      </c>
      <c r="I116" s="235"/>
      <c r="J116" s="14">
        <v>4852791625.86586</v>
      </c>
      <c r="K116" s="14">
        <v>3732603521.4302402</v>
      </c>
      <c r="L116" s="14">
        <v>2410042768.0945702</v>
      </c>
    </row>
    <row r="117" spans="2:12" s="1" customFormat="1" ht="11.1" customHeight="1" x14ac:dyDescent="0.15">
      <c r="B117" s="43">
        <v>44501</v>
      </c>
      <c r="C117" s="44">
        <v>47727</v>
      </c>
      <c r="D117" s="14">
        <v>106</v>
      </c>
      <c r="E117" s="45">
        <v>3226</v>
      </c>
      <c r="F117" s="264"/>
      <c r="G117" s="264"/>
      <c r="H117" s="235">
        <v>5716819068.7296696</v>
      </c>
      <c r="I117" s="235"/>
      <c r="J117" s="14">
        <v>4791107399.4728003</v>
      </c>
      <c r="K117" s="14">
        <v>3675785981.0660501</v>
      </c>
      <c r="L117" s="14">
        <v>2363304733.0969</v>
      </c>
    </row>
    <row r="118" spans="2:12" s="1" customFormat="1" ht="11.1" customHeight="1" x14ac:dyDescent="0.15">
      <c r="B118" s="43">
        <v>44501</v>
      </c>
      <c r="C118" s="44">
        <v>47757</v>
      </c>
      <c r="D118" s="14">
        <v>107</v>
      </c>
      <c r="E118" s="45">
        <v>3256</v>
      </c>
      <c r="F118" s="264"/>
      <c r="G118" s="264"/>
      <c r="H118" s="235">
        <v>5653497491.6827803</v>
      </c>
      <c r="I118" s="235"/>
      <c r="J118" s="14">
        <v>4730262292.8452702</v>
      </c>
      <c r="K118" s="14">
        <v>3620172800.9696498</v>
      </c>
      <c r="L118" s="14">
        <v>2318007795.8397298</v>
      </c>
    </row>
    <row r="119" spans="2:12" s="1" customFormat="1" ht="11.1" customHeight="1" x14ac:dyDescent="0.15">
      <c r="B119" s="43">
        <v>44501</v>
      </c>
      <c r="C119" s="44">
        <v>47788</v>
      </c>
      <c r="D119" s="14">
        <v>108</v>
      </c>
      <c r="E119" s="45">
        <v>3287</v>
      </c>
      <c r="F119" s="264"/>
      <c r="G119" s="264"/>
      <c r="H119" s="235">
        <v>5591049816.7814598</v>
      </c>
      <c r="I119" s="235"/>
      <c r="J119" s="14">
        <v>4670078278.33286</v>
      </c>
      <c r="K119" s="14">
        <v>3565022959.2349801</v>
      </c>
      <c r="L119" s="14">
        <v>2273026724.2084899</v>
      </c>
    </row>
    <row r="120" spans="2:12" s="1" customFormat="1" ht="11.1" customHeight="1" x14ac:dyDescent="0.15">
      <c r="B120" s="43">
        <v>44501</v>
      </c>
      <c r="C120" s="44">
        <v>47818</v>
      </c>
      <c r="D120" s="14">
        <v>109</v>
      </c>
      <c r="E120" s="45">
        <v>3317</v>
      </c>
      <c r="F120" s="264"/>
      <c r="G120" s="264"/>
      <c r="H120" s="235">
        <v>5528014874.0725698</v>
      </c>
      <c r="I120" s="235"/>
      <c r="J120" s="14">
        <v>4609847531.3838902</v>
      </c>
      <c r="K120" s="14">
        <v>3510382976.6619301</v>
      </c>
      <c r="L120" s="14">
        <v>2229013988.48944</v>
      </c>
    </row>
    <row r="121" spans="2:12" s="1" customFormat="1" ht="11.1" customHeight="1" x14ac:dyDescent="0.15">
      <c r="B121" s="43">
        <v>44501</v>
      </c>
      <c r="C121" s="44">
        <v>47849</v>
      </c>
      <c r="D121" s="14">
        <v>110</v>
      </c>
      <c r="E121" s="45">
        <v>3348</v>
      </c>
      <c r="F121" s="264"/>
      <c r="G121" s="264"/>
      <c r="H121" s="235">
        <v>5465410394.9738703</v>
      </c>
      <c r="I121" s="235"/>
      <c r="J121" s="14">
        <v>4549911152.54881</v>
      </c>
      <c r="K121" s="14">
        <v>3455930080.1204901</v>
      </c>
      <c r="L121" s="14">
        <v>2185142988.5113401</v>
      </c>
    </row>
    <row r="122" spans="2:12" s="1" customFormat="1" ht="11.1" customHeight="1" x14ac:dyDescent="0.15">
      <c r="B122" s="43">
        <v>44501</v>
      </c>
      <c r="C122" s="44">
        <v>47880</v>
      </c>
      <c r="D122" s="14">
        <v>111</v>
      </c>
      <c r="E122" s="45">
        <v>3379</v>
      </c>
      <c r="F122" s="264"/>
      <c r="G122" s="264"/>
      <c r="H122" s="235">
        <v>5403226804.1465101</v>
      </c>
      <c r="I122" s="235"/>
      <c r="J122" s="14">
        <v>4490514617.6787004</v>
      </c>
      <c r="K122" s="14">
        <v>3402140449.6375599</v>
      </c>
      <c r="L122" s="14">
        <v>2142021234.4249301</v>
      </c>
    </row>
    <row r="123" spans="2:12" s="1" customFormat="1" ht="11.1" customHeight="1" x14ac:dyDescent="0.15">
      <c r="B123" s="43">
        <v>44501</v>
      </c>
      <c r="C123" s="44">
        <v>47908</v>
      </c>
      <c r="D123" s="14">
        <v>112</v>
      </c>
      <c r="E123" s="45">
        <v>3407</v>
      </c>
      <c r="F123" s="264"/>
      <c r="G123" s="264"/>
      <c r="H123" s="235">
        <v>5340391058.8219299</v>
      </c>
      <c r="I123" s="235"/>
      <c r="J123" s="14">
        <v>4431493328.8491001</v>
      </c>
      <c r="K123" s="14">
        <v>3349711004.9127402</v>
      </c>
      <c r="L123" s="14">
        <v>2100941136.0945301</v>
      </c>
    </row>
    <row r="124" spans="2:12" s="1" customFormat="1" ht="11.1" customHeight="1" x14ac:dyDescent="0.15">
      <c r="B124" s="43">
        <v>44501</v>
      </c>
      <c r="C124" s="44">
        <v>47939</v>
      </c>
      <c r="D124" s="14">
        <v>113</v>
      </c>
      <c r="E124" s="45">
        <v>3438</v>
      </c>
      <c r="F124" s="264"/>
      <c r="G124" s="264"/>
      <c r="H124" s="235">
        <v>5278687856.5058203</v>
      </c>
      <c r="I124" s="235"/>
      <c r="J124" s="14">
        <v>4372862287.3715601</v>
      </c>
      <c r="K124" s="14">
        <v>3296986232.2667799</v>
      </c>
      <c r="L124" s="14">
        <v>2059113555.6598799</v>
      </c>
    </row>
    <row r="125" spans="2:12" s="1" customFormat="1" ht="11.1" customHeight="1" x14ac:dyDescent="0.15">
      <c r="B125" s="43">
        <v>44501</v>
      </c>
      <c r="C125" s="44">
        <v>47969</v>
      </c>
      <c r="D125" s="14">
        <v>114</v>
      </c>
      <c r="E125" s="45">
        <v>3468</v>
      </c>
      <c r="F125" s="264"/>
      <c r="G125" s="264"/>
      <c r="H125" s="235">
        <v>5216956339.9214096</v>
      </c>
      <c r="I125" s="235"/>
      <c r="J125" s="14">
        <v>4314630223.6658201</v>
      </c>
      <c r="K125" s="14">
        <v>3245074574.7720299</v>
      </c>
      <c r="L125" s="14">
        <v>2018384624.9082999</v>
      </c>
    </row>
    <row r="126" spans="2:12" s="1" customFormat="1" ht="11.1" customHeight="1" x14ac:dyDescent="0.15">
      <c r="B126" s="43">
        <v>44501</v>
      </c>
      <c r="C126" s="44">
        <v>48000</v>
      </c>
      <c r="D126" s="14">
        <v>115</v>
      </c>
      <c r="E126" s="45">
        <v>3499</v>
      </c>
      <c r="F126" s="264"/>
      <c r="G126" s="264"/>
      <c r="H126" s="235">
        <v>5156494238.3026896</v>
      </c>
      <c r="I126" s="235"/>
      <c r="J126" s="14">
        <v>4257392542.0478001</v>
      </c>
      <c r="K126" s="14">
        <v>3193882158.0768499</v>
      </c>
      <c r="L126" s="14">
        <v>1978129662.85428</v>
      </c>
    </row>
    <row r="127" spans="2:12" s="1" customFormat="1" ht="11.1" customHeight="1" x14ac:dyDescent="0.15">
      <c r="B127" s="43">
        <v>44501</v>
      </c>
      <c r="C127" s="44">
        <v>48030</v>
      </c>
      <c r="D127" s="14">
        <v>116</v>
      </c>
      <c r="E127" s="45">
        <v>3529</v>
      </c>
      <c r="F127" s="264"/>
      <c r="G127" s="264"/>
      <c r="H127" s="235">
        <v>5095986763.87959</v>
      </c>
      <c r="I127" s="235"/>
      <c r="J127" s="14">
        <v>4200529217.8776498</v>
      </c>
      <c r="K127" s="14">
        <v>3143467470.2772799</v>
      </c>
      <c r="L127" s="14">
        <v>1938924601.2399299</v>
      </c>
    </row>
    <row r="128" spans="2:12" s="1" customFormat="1" ht="11.1" customHeight="1" x14ac:dyDescent="0.15">
      <c r="B128" s="43">
        <v>44501</v>
      </c>
      <c r="C128" s="44">
        <v>48061</v>
      </c>
      <c r="D128" s="14">
        <v>117</v>
      </c>
      <c r="E128" s="45">
        <v>3560</v>
      </c>
      <c r="F128" s="264"/>
      <c r="G128" s="264"/>
      <c r="H128" s="235">
        <v>5036653689.3388395</v>
      </c>
      <c r="I128" s="235"/>
      <c r="J128" s="14">
        <v>4144580585.3043199</v>
      </c>
      <c r="K128" s="14">
        <v>3093710289.2633801</v>
      </c>
      <c r="L128" s="14">
        <v>1900151425.7230899</v>
      </c>
    </row>
    <row r="129" spans="2:12" s="1" customFormat="1" ht="11.1" customHeight="1" x14ac:dyDescent="0.15">
      <c r="B129" s="43">
        <v>44501</v>
      </c>
      <c r="C129" s="44">
        <v>48092</v>
      </c>
      <c r="D129" s="14">
        <v>118</v>
      </c>
      <c r="E129" s="45">
        <v>3591</v>
      </c>
      <c r="F129" s="264"/>
      <c r="G129" s="264"/>
      <c r="H129" s="235">
        <v>4976947752.04321</v>
      </c>
      <c r="I129" s="235"/>
      <c r="J129" s="14">
        <v>4088503352.9333301</v>
      </c>
      <c r="K129" s="14">
        <v>3044090113.3124499</v>
      </c>
      <c r="L129" s="14">
        <v>1861755709.11889</v>
      </c>
    </row>
    <row r="130" spans="2:12" s="1" customFormat="1" ht="11.1" customHeight="1" x14ac:dyDescent="0.15">
      <c r="B130" s="43">
        <v>44501</v>
      </c>
      <c r="C130" s="44">
        <v>48122</v>
      </c>
      <c r="D130" s="14">
        <v>119</v>
      </c>
      <c r="E130" s="45">
        <v>3621</v>
      </c>
      <c r="F130" s="264"/>
      <c r="G130" s="264"/>
      <c r="H130" s="235">
        <v>4917695794.1703196</v>
      </c>
      <c r="I130" s="235"/>
      <c r="J130" s="14">
        <v>4033197572.2807002</v>
      </c>
      <c r="K130" s="14">
        <v>2995521291.0349002</v>
      </c>
      <c r="L130" s="14">
        <v>1824541238.9934101</v>
      </c>
    </row>
    <row r="131" spans="2:12" s="1" customFormat="1" ht="11.1" customHeight="1" x14ac:dyDescent="0.15">
      <c r="B131" s="43">
        <v>44501</v>
      </c>
      <c r="C131" s="44">
        <v>48153</v>
      </c>
      <c r="D131" s="14">
        <v>120</v>
      </c>
      <c r="E131" s="45">
        <v>3652</v>
      </c>
      <c r="F131" s="264"/>
      <c r="G131" s="264"/>
      <c r="H131" s="235">
        <v>4858990007.8806696</v>
      </c>
      <c r="I131" s="235"/>
      <c r="J131" s="14">
        <v>3978291685.3352699</v>
      </c>
      <c r="K131" s="14">
        <v>2947227281.2508302</v>
      </c>
      <c r="L131" s="14">
        <v>1787522517.58778</v>
      </c>
    </row>
    <row r="132" spans="2:12" s="1" customFormat="1" ht="11.1" customHeight="1" x14ac:dyDescent="0.15">
      <c r="B132" s="43">
        <v>44501</v>
      </c>
      <c r="C132" s="44">
        <v>48183</v>
      </c>
      <c r="D132" s="14">
        <v>121</v>
      </c>
      <c r="E132" s="45">
        <v>3682</v>
      </c>
      <c r="F132" s="264"/>
      <c r="G132" s="264"/>
      <c r="H132" s="235">
        <v>4800751344.2576199</v>
      </c>
      <c r="I132" s="235"/>
      <c r="J132" s="14">
        <v>3924157127.6476002</v>
      </c>
      <c r="K132" s="14">
        <v>2899967711.9347601</v>
      </c>
      <c r="L132" s="14">
        <v>1751649214.66766</v>
      </c>
    </row>
    <row r="133" spans="2:12" s="1" customFormat="1" ht="11.1" customHeight="1" x14ac:dyDescent="0.15">
      <c r="B133" s="43">
        <v>44501</v>
      </c>
      <c r="C133" s="44">
        <v>48214</v>
      </c>
      <c r="D133" s="14">
        <v>122</v>
      </c>
      <c r="E133" s="45">
        <v>3713</v>
      </c>
      <c r="F133" s="264"/>
      <c r="G133" s="264"/>
      <c r="H133" s="235">
        <v>4742781656.8004398</v>
      </c>
      <c r="I133" s="235"/>
      <c r="J133" s="14">
        <v>3870197134.7216501</v>
      </c>
      <c r="K133" s="14">
        <v>2852817262.5330601</v>
      </c>
      <c r="L133" s="14">
        <v>1715870665.2274201</v>
      </c>
    </row>
    <row r="134" spans="2:12" s="1" customFormat="1" ht="11.1" customHeight="1" x14ac:dyDescent="0.15">
      <c r="B134" s="43">
        <v>44501</v>
      </c>
      <c r="C134" s="44">
        <v>48245</v>
      </c>
      <c r="D134" s="14">
        <v>123</v>
      </c>
      <c r="E134" s="45">
        <v>3744</v>
      </c>
      <c r="F134" s="264"/>
      <c r="G134" s="264"/>
      <c r="H134" s="235">
        <v>4685035894.05054</v>
      </c>
      <c r="I134" s="235"/>
      <c r="J134" s="14">
        <v>3816591310.3496499</v>
      </c>
      <c r="K134" s="14">
        <v>2806148285.4208698</v>
      </c>
      <c r="L134" s="14">
        <v>1680652137.1093299</v>
      </c>
    </row>
    <row r="135" spans="2:12" s="1" customFormat="1" ht="11.1" customHeight="1" x14ac:dyDescent="0.15">
      <c r="B135" s="43">
        <v>44501</v>
      </c>
      <c r="C135" s="44">
        <v>48274</v>
      </c>
      <c r="D135" s="14">
        <v>124</v>
      </c>
      <c r="E135" s="45">
        <v>3773</v>
      </c>
      <c r="F135" s="264"/>
      <c r="G135" s="264"/>
      <c r="H135" s="235">
        <v>4627231096.90203</v>
      </c>
      <c r="I135" s="235"/>
      <c r="J135" s="14">
        <v>3763520328.7147799</v>
      </c>
      <c r="K135" s="14">
        <v>2760543960.8232198</v>
      </c>
      <c r="L135" s="14">
        <v>1646787001.0157199</v>
      </c>
    </row>
    <row r="136" spans="2:12" s="1" customFormat="1" ht="11.1" customHeight="1" x14ac:dyDescent="0.15">
      <c r="B136" s="43">
        <v>44501</v>
      </c>
      <c r="C136" s="44">
        <v>48305</v>
      </c>
      <c r="D136" s="14">
        <v>125</v>
      </c>
      <c r="E136" s="45">
        <v>3804</v>
      </c>
      <c r="F136" s="264"/>
      <c r="G136" s="264"/>
      <c r="H136" s="235">
        <v>4570153141.92237</v>
      </c>
      <c r="I136" s="235"/>
      <c r="J136" s="14">
        <v>3710791973.16537</v>
      </c>
      <c r="K136" s="14">
        <v>2714945417.1126599</v>
      </c>
      <c r="L136" s="14">
        <v>1612725618.7922299</v>
      </c>
    </row>
    <row r="137" spans="2:12" s="1" customFormat="1" ht="11.1" customHeight="1" x14ac:dyDescent="0.15">
      <c r="B137" s="43">
        <v>44501</v>
      </c>
      <c r="C137" s="44">
        <v>48335</v>
      </c>
      <c r="D137" s="14">
        <v>126</v>
      </c>
      <c r="E137" s="45">
        <v>3834</v>
      </c>
      <c r="F137" s="264"/>
      <c r="G137" s="264"/>
      <c r="H137" s="235">
        <v>4513450293.9296904</v>
      </c>
      <c r="I137" s="235"/>
      <c r="J137" s="14">
        <v>3658736051.2219</v>
      </c>
      <c r="K137" s="14">
        <v>2670271012.36058</v>
      </c>
      <c r="L137" s="14">
        <v>1579686137.12779</v>
      </c>
    </row>
    <row r="138" spans="2:12" s="1" customFormat="1" ht="11.1" customHeight="1" x14ac:dyDescent="0.15">
      <c r="B138" s="43">
        <v>44501</v>
      </c>
      <c r="C138" s="44">
        <v>48366</v>
      </c>
      <c r="D138" s="14">
        <v>127</v>
      </c>
      <c r="E138" s="45">
        <v>3865</v>
      </c>
      <c r="F138" s="264"/>
      <c r="G138" s="264"/>
      <c r="H138" s="235">
        <v>4456346929.2139597</v>
      </c>
      <c r="I138" s="235"/>
      <c r="J138" s="14">
        <v>3606319401.6321602</v>
      </c>
      <c r="K138" s="14">
        <v>2625321787.14043</v>
      </c>
      <c r="L138" s="14">
        <v>1546516749.56704</v>
      </c>
    </row>
    <row r="139" spans="2:12" s="1" customFormat="1" ht="11.1" customHeight="1" x14ac:dyDescent="0.15">
      <c r="B139" s="43">
        <v>44501</v>
      </c>
      <c r="C139" s="44">
        <v>48396</v>
      </c>
      <c r="D139" s="14">
        <v>128</v>
      </c>
      <c r="E139" s="45">
        <v>3895</v>
      </c>
      <c r="F139" s="264"/>
      <c r="G139" s="264"/>
      <c r="H139" s="235">
        <v>4399858667.7202196</v>
      </c>
      <c r="I139" s="235"/>
      <c r="J139" s="14">
        <v>3554761611.1169701</v>
      </c>
      <c r="K139" s="14">
        <v>2581419599.5721898</v>
      </c>
      <c r="L139" s="14">
        <v>1514421518.3452799</v>
      </c>
    </row>
    <row r="140" spans="2:12" s="1" customFormat="1" ht="11.1" customHeight="1" x14ac:dyDescent="0.15">
      <c r="B140" s="43">
        <v>44501</v>
      </c>
      <c r="C140" s="44">
        <v>48427</v>
      </c>
      <c r="D140" s="14">
        <v>129</v>
      </c>
      <c r="E140" s="45">
        <v>3926</v>
      </c>
      <c r="F140" s="264"/>
      <c r="G140" s="264"/>
      <c r="H140" s="235">
        <v>4343630944.9800997</v>
      </c>
      <c r="I140" s="235"/>
      <c r="J140" s="14">
        <v>3503381664.3953099</v>
      </c>
      <c r="K140" s="14">
        <v>2537637989.4379802</v>
      </c>
      <c r="L140" s="14">
        <v>1482430888.56144</v>
      </c>
    </row>
    <row r="141" spans="2:12" s="1" customFormat="1" ht="11.1" customHeight="1" x14ac:dyDescent="0.15">
      <c r="B141" s="43">
        <v>44501</v>
      </c>
      <c r="C141" s="44">
        <v>48458</v>
      </c>
      <c r="D141" s="14">
        <v>130</v>
      </c>
      <c r="E141" s="45">
        <v>3957</v>
      </c>
      <c r="F141" s="264"/>
      <c r="G141" s="264"/>
      <c r="H141" s="235">
        <v>4287028331.0728998</v>
      </c>
      <c r="I141" s="235"/>
      <c r="J141" s="14">
        <v>3451863922.30933</v>
      </c>
      <c r="K141" s="14">
        <v>2493962817.44416</v>
      </c>
      <c r="L141" s="14">
        <v>1450746001.1984401</v>
      </c>
    </row>
    <row r="142" spans="2:12" s="1" customFormat="1" ht="11.1" customHeight="1" x14ac:dyDescent="0.15">
      <c r="B142" s="43">
        <v>44501</v>
      </c>
      <c r="C142" s="44">
        <v>48488</v>
      </c>
      <c r="D142" s="14">
        <v>131</v>
      </c>
      <c r="E142" s="45">
        <v>3987</v>
      </c>
      <c r="F142" s="264"/>
      <c r="G142" s="264"/>
      <c r="H142" s="235">
        <v>4231318967.1451702</v>
      </c>
      <c r="I142" s="235"/>
      <c r="J142" s="14">
        <v>3401415123.6305399</v>
      </c>
      <c r="K142" s="14">
        <v>2451465090.2946901</v>
      </c>
      <c r="L142" s="14">
        <v>1420179385.70983</v>
      </c>
    </row>
    <row r="143" spans="2:12" s="1" customFormat="1" ht="11.1" customHeight="1" x14ac:dyDescent="0.15">
      <c r="B143" s="43">
        <v>44501</v>
      </c>
      <c r="C143" s="44">
        <v>48519</v>
      </c>
      <c r="D143" s="14">
        <v>132</v>
      </c>
      <c r="E143" s="45">
        <v>4018</v>
      </c>
      <c r="F143" s="264"/>
      <c r="G143" s="264"/>
      <c r="H143" s="235">
        <v>4176328653.2620502</v>
      </c>
      <c r="I143" s="235"/>
      <c r="J143" s="14">
        <v>3351516181.2189898</v>
      </c>
      <c r="K143" s="14">
        <v>2409358847.2337499</v>
      </c>
      <c r="L143" s="14">
        <v>1389874538.5771999</v>
      </c>
    </row>
    <row r="144" spans="2:12" s="1" customFormat="1" ht="11.1" customHeight="1" x14ac:dyDescent="0.15">
      <c r="B144" s="43">
        <v>44501</v>
      </c>
      <c r="C144" s="44">
        <v>48549</v>
      </c>
      <c r="D144" s="14">
        <v>133</v>
      </c>
      <c r="E144" s="45">
        <v>4048</v>
      </c>
      <c r="F144" s="264"/>
      <c r="G144" s="264"/>
      <c r="H144" s="235">
        <v>4121606495.19595</v>
      </c>
      <c r="I144" s="235"/>
      <c r="J144" s="14">
        <v>3302172366.6245198</v>
      </c>
      <c r="K144" s="14">
        <v>2368043487.9977398</v>
      </c>
      <c r="L144" s="14">
        <v>1360441489.2439001</v>
      </c>
    </row>
    <row r="145" spans="2:12" s="1" customFormat="1" ht="11.1" customHeight="1" x14ac:dyDescent="0.15">
      <c r="B145" s="43">
        <v>44501</v>
      </c>
      <c r="C145" s="44">
        <v>48580</v>
      </c>
      <c r="D145" s="14">
        <v>134</v>
      </c>
      <c r="E145" s="45">
        <v>4079</v>
      </c>
      <c r="F145" s="264"/>
      <c r="G145" s="264"/>
      <c r="H145" s="235">
        <v>4066965430.9629102</v>
      </c>
      <c r="I145" s="235"/>
      <c r="J145" s="14">
        <v>3252868246.33918</v>
      </c>
      <c r="K145" s="14">
        <v>2326754169.65097</v>
      </c>
      <c r="L145" s="14">
        <v>1331059026.12604</v>
      </c>
    </row>
    <row r="146" spans="2:12" s="1" customFormat="1" ht="11.1" customHeight="1" x14ac:dyDescent="0.15">
      <c r="B146" s="43">
        <v>44501</v>
      </c>
      <c r="C146" s="44">
        <v>48611</v>
      </c>
      <c r="D146" s="14">
        <v>135</v>
      </c>
      <c r="E146" s="45">
        <v>4110</v>
      </c>
      <c r="F146" s="264"/>
      <c r="G146" s="264"/>
      <c r="H146" s="235">
        <v>4012041284.1494799</v>
      </c>
      <c r="I146" s="235"/>
      <c r="J146" s="14">
        <v>3203495840.64149</v>
      </c>
      <c r="K146" s="14">
        <v>2285610829.6510801</v>
      </c>
      <c r="L146" s="14">
        <v>1301984214.0629201</v>
      </c>
    </row>
    <row r="147" spans="2:12" s="1" customFormat="1" ht="11.1" customHeight="1" x14ac:dyDescent="0.15">
      <c r="B147" s="43">
        <v>44501</v>
      </c>
      <c r="C147" s="44">
        <v>48639</v>
      </c>
      <c r="D147" s="14">
        <v>136</v>
      </c>
      <c r="E147" s="45">
        <v>4138</v>
      </c>
      <c r="F147" s="264"/>
      <c r="G147" s="264"/>
      <c r="H147" s="235">
        <v>3958781820.8636498</v>
      </c>
      <c r="I147" s="235"/>
      <c r="J147" s="14">
        <v>3156126933.8673701</v>
      </c>
      <c r="K147" s="14">
        <v>2246641093.2980299</v>
      </c>
      <c r="L147" s="14">
        <v>1274888322.0940101</v>
      </c>
    </row>
    <row r="148" spans="2:12" s="1" customFormat="1" ht="11.1" customHeight="1" x14ac:dyDescent="0.15">
      <c r="B148" s="43">
        <v>44501</v>
      </c>
      <c r="C148" s="44">
        <v>48670</v>
      </c>
      <c r="D148" s="14">
        <v>137</v>
      </c>
      <c r="E148" s="45">
        <v>4169</v>
      </c>
      <c r="F148" s="264"/>
      <c r="G148" s="264"/>
      <c r="H148" s="235">
        <v>3904237411.4482398</v>
      </c>
      <c r="I148" s="235"/>
      <c r="J148" s="14">
        <v>3107362296.60638</v>
      </c>
      <c r="K148" s="14">
        <v>2206303335.8342299</v>
      </c>
      <c r="L148" s="14">
        <v>1246695195.8491001</v>
      </c>
    </row>
    <row r="149" spans="2:12" s="1" customFormat="1" ht="11.1" customHeight="1" x14ac:dyDescent="0.15">
      <c r="B149" s="43">
        <v>44501</v>
      </c>
      <c r="C149" s="44">
        <v>48700</v>
      </c>
      <c r="D149" s="14">
        <v>138</v>
      </c>
      <c r="E149" s="45">
        <v>4199</v>
      </c>
      <c r="F149" s="264"/>
      <c r="G149" s="264"/>
      <c r="H149" s="235">
        <v>3851476755.7901101</v>
      </c>
      <c r="I149" s="235"/>
      <c r="J149" s="14">
        <v>3060338844.5849099</v>
      </c>
      <c r="K149" s="14">
        <v>2167567405.8408198</v>
      </c>
      <c r="L149" s="14">
        <v>1219786323.2800601</v>
      </c>
    </row>
    <row r="150" spans="2:12" s="1" customFormat="1" ht="11.1" customHeight="1" x14ac:dyDescent="0.15">
      <c r="B150" s="43">
        <v>44501</v>
      </c>
      <c r="C150" s="44">
        <v>48731</v>
      </c>
      <c r="D150" s="14">
        <v>139</v>
      </c>
      <c r="E150" s="45">
        <v>4230</v>
      </c>
      <c r="F150" s="264"/>
      <c r="G150" s="264"/>
      <c r="H150" s="235">
        <v>3799014907.8540201</v>
      </c>
      <c r="I150" s="235"/>
      <c r="J150" s="14">
        <v>3013533408.1972499</v>
      </c>
      <c r="K150" s="14">
        <v>2128987935.3275499</v>
      </c>
      <c r="L150" s="14">
        <v>1193001439.4686699</v>
      </c>
    </row>
    <row r="151" spans="2:12" s="1" customFormat="1" ht="11.1" customHeight="1" x14ac:dyDescent="0.15">
      <c r="B151" s="43">
        <v>44501</v>
      </c>
      <c r="C151" s="44">
        <v>48761</v>
      </c>
      <c r="D151" s="14">
        <v>140</v>
      </c>
      <c r="E151" s="45">
        <v>4260</v>
      </c>
      <c r="F151" s="264"/>
      <c r="G151" s="264"/>
      <c r="H151" s="235">
        <v>3746551912.2411299</v>
      </c>
      <c r="I151" s="235"/>
      <c r="J151" s="14">
        <v>2967039496.58989</v>
      </c>
      <c r="K151" s="14">
        <v>2090981954.5304401</v>
      </c>
      <c r="L151" s="14">
        <v>1166901332.03247</v>
      </c>
    </row>
    <row r="152" spans="2:12" s="1" customFormat="1" ht="11.1" customHeight="1" x14ac:dyDescent="0.15">
      <c r="B152" s="43">
        <v>44501</v>
      </c>
      <c r="C152" s="44">
        <v>48792</v>
      </c>
      <c r="D152" s="14">
        <v>141</v>
      </c>
      <c r="E152" s="45">
        <v>4291</v>
      </c>
      <c r="F152" s="264"/>
      <c r="G152" s="264"/>
      <c r="H152" s="235">
        <v>3695140964.6347699</v>
      </c>
      <c r="I152" s="235"/>
      <c r="J152" s="14">
        <v>2921361912.8954802</v>
      </c>
      <c r="K152" s="14">
        <v>2053555349.9056201</v>
      </c>
      <c r="L152" s="14">
        <v>1141160901.25668</v>
      </c>
    </row>
    <row r="153" spans="2:12" s="1" customFormat="1" ht="11.1" customHeight="1" x14ac:dyDescent="0.15">
      <c r="B153" s="43">
        <v>44501</v>
      </c>
      <c r="C153" s="44">
        <v>48823</v>
      </c>
      <c r="D153" s="14">
        <v>142</v>
      </c>
      <c r="E153" s="45">
        <v>4322</v>
      </c>
      <c r="F153" s="264"/>
      <c r="G153" s="264"/>
      <c r="H153" s="235">
        <v>3643719430.6223001</v>
      </c>
      <c r="I153" s="235"/>
      <c r="J153" s="14">
        <v>2875822383.7708602</v>
      </c>
      <c r="K153" s="14">
        <v>2016402386.04248</v>
      </c>
      <c r="L153" s="14">
        <v>1115769004.09108</v>
      </c>
    </row>
    <row r="154" spans="2:12" s="1" customFormat="1" ht="11.1" customHeight="1" x14ac:dyDescent="0.15">
      <c r="B154" s="43">
        <v>44501</v>
      </c>
      <c r="C154" s="44">
        <v>48853</v>
      </c>
      <c r="D154" s="14">
        <v>143</v>
      </c>
      <c r="E154" s="45">
        <v>4352</v>
      </c>
      <c r="F154" s="264"/>
      <c r="G154" s="264"/>
      <c r="H154" s="235">
        <v>3591956163.9597001</v>
      </c>
      <c r="I154" s="235"/>
      <c r="J154" s="14">
        <v>2830314650.6505899</v>
      </c>
      <c r="K154" s="14">
        <v>1979609957.7544</v>
      </c>
      <c r="L154" s="14">
        <v>1090919747.01248</v>
      </c>
    </row>
    <row r="155" spans="2:12" s="1" customFormat="1" ht="11.1" customHeight="1" x14ac:dyDescent="0.15">
      <c r="B155" s="43">
        <v>44501</v>
      </c>
      <c r="C155" s="44">
        <v>48884</v>
      </c>
      <c r="D155" s="14">
        <v>144</v>
      </c>
      <c r="E155" s="45">
        <v>4383</v>
      </c>
      <c r="F155" s="264"/>
      <c r="G155" s="264"/>
      <c r="H155" s="235">
        <v>3540993631.895</v>
      </c>
      <c r="I155" s="235"/>
      <c r="J155" s="14">
        <v>2785425943.3860402</v>
      </c>
      <c r="K155" s="14">
        <v>1943258694.31108</v>
      </c>
      <c r="L155" s="14">
        <v>1066351569.28256</v>
      </c>
    </row>
    <row r="156" spans="2:12" s="1" customFormat="1" ht="11.1" customHeight="1" x14ac:dyDescent="0.15">
      <c r="B156" s="43">
        <v>44501</v>
      </c>
      <c r="C156" s="44">
        <v>48914</v>
      </c>
      <c r="D156" s="14">
        <v>145</v>
      </c>
      <c r="E156" s="45">
        <v>4413</v>
      </c>
      <c r="F156" s="264"/>
      <c r="G156" s="264"/>
      <c r="H156" s="235">
        <v>3490763904.47119</v>
      </c>
      <c r="I156" s="235"/>
      <c r="J156" s="14">
        <v>2741406937.7234802</v>
      </c>
      <c r="K156" s="14">
        <v>1907841440.7786601</v>
      </c>
      <c r="L156" s="14">
        <v>1042625048.4907</v>
      </c>
    </row>
    <row r="157" spans="2:12" s="1" customFormat="1" ht="11.1" customHeight="1" x14ac:dyDescent="0.15">
      <c r="B157" s="43">
        <v>44501</v>
      </c>
      <c r="C157" s="44">
        <v>48945</v>
      </c>
      <c r="D157" s="14">
        <v>146</v>
      </c>
      <c r="E157" s="45">
        <v>4444</v>
      </c>
      <c r="F157" s="264"/>
      <c r="G157" s="264"/>
      <c r="H157" s="235">
        <v>3441068375.8201599</v>
      </c>
      <c r="I157" s="235"/>
      <c r="J157" s="14">
        <v>2697796036.8954501</v>
      </c>
      <c r="K157" s="14">
        <v>1872716235.87272</v>
      </c>
      <c r="L157" s="14">
        <v>1019094532.74496</v>
      </c>
    </row>
    <row r="158" spans="2:12" s="1" customFormat="1" ht="11.1" customHeight="1" x14ac:dyDescent="0.15">
      <c r="B158" s="43">
        <v>44501</v>
      </c>
      <c r="C158" s="44">
        <v>48976</v>
      </c>
      <c r="D158" s="14">
        <v>147</v>
      </c>
      <c r="E158" s="45">
        <v>4475</v>
      </c>
      <c r="F158" s="264"/>
      <c r="G158" s="264"/>
      <c r="H158" s="235">
        <v>3391104051.6142802</v>
      </c>
      <c r="I158" s="235"/>
      <c r="J158" s="14">
        <v>2654114806.4134498</v>
      </c>
      <c r="K158" s="14">
        <v>1837708656.2563601</v>
      </c>
      <c r="L158" s="14">
        <v>995808379.79038095</v>
      </c>
    </row>
    <row r="159" spans="2:12" s="1" customFormat="1" ht="11.1" customHeight="1" x14ac:dyDescent="0.15">
      <c r="B159" s="43">
        <v>44501</v>
      </c>
      <c r="C159" s="44">
        <v>49004</v>
      </c>
      <c r="D159" s="14">
        <v>148</v>
      </c>
      <c r="E159" s="45">
        <v>4503</v>
      </c>
      <c r="F159" s="264"/>
      <c r="G159" s="264"/>
      <c r="H159" s="235">
        <v>3341347062.3351998</v>
      </c>
      <c r="I159" s="235"/>
      <c r="J159" s="14">
        <v>2611164903.3358498</v>
      </c>
      <c r="K159" s="14">
        <v>1803816570.3199699</v>
      </c>
      <c r="L159" s="14">
        <v>973702979.48215604</v>
      </c>
    </row>
    <row r="160" spans="2:12" s="1" customFormat="1" ht="11.1" customHeight="1" x14ac:dyDescent="0.15">
      <c r="B160" s="43">
        <v>44501</v>
      </c>
      <c r="C160" s="44">
        <v>49035</v>
      </c>
      <c r="D160" s="14">
        <v>149</v>
      </c>
      <c r="E160" s="45">
        <v>4534</v>
      </c>
      <c r="F160" s="264"/>
      <c r="G160" s="264"/>
      <c r="H160" s="235">
        <v>3291986617.7495098</v>
      </c>
      <c r="I160" s="235"/>
      <c r="J160" s="14">
        <v>2568227856.0507002</v>
      </c>
      <c r="K160" s="14">
        <v>1769643223.8206699</v>
      </c>
      <c r="L160" s="14">
        <v>951210123.69923103</v>
      </c>
    </row>
    <row r="161" spans="2:12" s="1" customFormat="1" ht="11.1" customHeight="1" x14ac:dyDescent="0.15">
      <c r="B161" s="43">
        <v>44501</v>
      </c>
      <c r="C161" s="44">
        <v>49065</v>
      </c>
      <c r="D161" s="14">
        <v>150</v>
      </c>
      <c r="E161" s="45">
        <v>4564</v>
      </c>
      <c r="F161" s="264"/>
      <c r="G161" s="264"/>
      <c r="H161" s="235">
        <v>3242765631.7775502</v>
      </c>
      <c r="I161" s="235"/>
      <c r="J161" s="14">
        <v>2525675858.0568399</v>
      </c>
      <c r="K161" s="14">
        <v>1736039272.75875</v>
      </c>
      <c r="L161" s="14">
        <v>929322335.93015397</v>
      </c>
    </row>
    <row r="162" spans="2:12" s="1" customFormat="1" ht="11.1" customHeight="1" x14ac:dyDescent="0.15">
      <c r="B162" s="43">
        <v>44501</v>
      </c>
      <c r="C162" s="44">
        <v>49096</v>
      </c>
      <c r="D162" s="14">
        <v>151</v>
      </c>
      <c r="E162" s="45">
        <v>4595</v>
      </c>
      <c r="F162" s="264"/>
      <c r="G162" s="264"/>
      <c r="H162" s="235">
        <v>3194288526.6865101</v>
      </c>
      <c r="I162" s="235"/>
      <c r="J162" s="14">
        <v>2483699055.1859298</v>
      </c>
      <c r="K162" s="14">
        <v>1702844525.86971</v>
      </c>
      <c r="L162" s="14">
        <v>907691872.83292103</v>
      </c>
    </row>
    <row r="163" spans="2:12" s="1" customFormat="1" ht="11.1" customHeight="1" x14ac:dyDescent="0.15">
      <c r="B163" s="43">
        <v>44501</v>
      </c>
      <c r="C163" s="44">
        <v>49126</v>
      </c>
      <c r="D163" s="14">
        <v>152</v>
      </c>
      <c r="E163" s="45">
        <v>4625</v>
      </c>
      <c r="F163" s="264"/>
      <c r="G163" s="264"/>
      <c r="H163" s="235">
        <v>3146437012.4856801</v>
      </c>
      <c r="I163" s="235"/>
      <c r="J163" s="14">
        <v>2442476720.32125</v>
      </c>
      <c r="K163" s="14">
        <v>1670460558.22697</v>
      </c>
      <c r="L163" s="14">
        <v>886779732.46536601</v>
      </c>
    </row>
    <row r="164" spans="2:12" s="1" customFormat="1" ht="11.1" customHeight="1" x14ac:dyDescent="0.15">
      <c r="B164" s="43">
        <v>44501</v>
      </c>
      <c r="C164" s="44">
        <v>49157</v>
      </c>
      <c r="D164" s="14">
        <v>153</v>
      </c>
      <c r="E164" s="45">
        <v>4656</v>
      </c>
      <c r="F164" s="264"/>
      <c r="G164" s="264"/>
      <c r="H164" s="235">
        <v>3098787795.9155302</v>
      </c>
      <c r="I164" s="235"/>
      <c r="J164" s="14">
        <v>2401408297.2374902</v>
      </c>
      <c r="K164" s="14">
        <v>1638196118.1322401</v>
      </c>
      <c r="L164" s="14">
        <v>865968400.81191099</v>
      </c>
    </row>
    <row r="165" spans="2:12" s="1" customFormat="1" ht="11.1" customHeight="1" x14ac:dyDescent="0.15">
      <c r="B165" s="43">
        <v>44501</v>
      </c>
      <c r="C165" s="44">
        <v>49188</v>
      </c>
      <c r="D165" s="14">
        <v>154</v>
      </c>
      <c r="E165" s="45">
        <v>4687</v>
      </c>
      <c r="F165" s="264"/>
      <c r="G165" s="264"/>
      <c r="H165" s="235">
        <v>3051798577.36344</v>
      </c>
      <c r="I165" s="235"/>
      <c r="J165" s="14">
        <v>2360982756.68469</v>
      </c>
      <c r="K165" s="14">
        <v>1606522431.05743</v>
      </c>
      <c r="L165" s="14">
        <v>845628410.976367</v>
      </c>
    </row>
    <row r="166" spans="2:12" s="1" customFormat="1" ht="11.1" customHeight="1" x14ac:dyDescent="0.15">
      <c r="B166" s="43">
        <v>44501</v>
      </c>
      <c r="C166" s="44">
        <v>49218</v>
      </c>
      <c r="D166" s="14">
        <v>155</v>
      </c>
      <c r="E166" s="45">
        <v>4717</v>
      </c>
      <c r="F166" s="264"/>
      <c r="G166" s="264"/>
      <c r="H166" s="235">
        <v>3005492835.1300602</v>
      </c>
      <c r="I166" s="235"/>
      <c r="J166" s="14">
        <v>2321342412.6837301</v>
      </c>
      <c r="K166" s="14">
        <v>1575661604.0316701</v>
      </c>
      <c r="L166" s="14">
        <v>825984328.77499998</v>
      </c>
    </row>
    <row r="167" spans="2:12" s="1" customFormat="1" ht="11.1" customHeight="1" x14ac:dyDescent="0.15">
      <c r="B167" s="43">
        <v>44501</v>
      </c>
      <c r="C167" s="44">
        <v>49249</v>
      </c>
      <c r="D167" s="14">
        <v>156</v>
      </c>
      <c r="E167" s="45">
        <v>4748</v>
      </c>
      <c r="F167" s="264"/>
      <c r="G167" s="264"/>
      <c r="H167" s="235">
        <v>2959519636.4126401</v>
      </c>
      <c r="I167" s="235"/>
      <c r="J167" s="14">
        <v>2281957303.4663801</v>
      </c>
      <c r="K167" s="14">
        <v>1544988862.3864701</v>
      </c>
      <c r="L167" s="14">
        <v>806474849.23707294</v>
      </c>
    </row>
    <row r="168" spans="2:12" s="1" customFormat="1" ht="11.1" customHeight="1" x14ac:dyDescent="0.15">
      <c r="B168" s="43">
        <v>44501</v>
      </c>
      <c r="C168" s="44">
        <v>49279</v>
      </c>
      <c r="D168" s="14">
        <v>157</v>
      </c>
      <c r="E168" s="45">
        <v>4778</v>
      </c>
      <c r="F168" s="264"/>
      <c r="G168" s="264"/>
      <c r="H168" s="235">
        <v>2914291704.19064</v>
      </c>
      <c r="I168" s="235"/>
      <c r="J168" s="14">
        <v>2243395626.34166</v>
      </c>
      <c r="K168" s="14">
        <v>1515142480.6822701</v>
      </c>
      <c r="L168" s="14">
        <v>787653184.70622206</v>
      </c>
    </row>
    <row r="169" spans="2:12" s="1" customFormat="1" ht="11.1" customHeight="1" x14ac:dyDescent="0.15">
      <c r="B169" s="43">
        <v>44501</v>
      </c>
      <c r="C169" s="44">
        <v>49310</v>
      </c>
      <c r="D169" s="14">
        <v>158</v>
      </c>
      <c r="E169" s="45">
        <v>4809</v>
      </c>
      <c r="F169" s="264"/>
      <c r="G169" s="264"/>
      <c r="H169" s="235">
        <v>2869185343.0372901</v>
      </c>
      <c r="I169" s="235"/>
      <c r="J169" s="14">
        <v>2204927080.8034801</v>
      </c>
      <c r="K169" s="14">
        <v>1485374385.17594</v>
      </c>
      <c r="L169" s="14">
        <v>768907520.05311799</v>
      </c>
    </row>
    <row r="170" spans="2:12" s="1" customFormat="1" ht="11.1" customHeight="1" x14ac:dyDescent="0.15">
      <c r="B170" s="43">
        <v>44501</v>
      </c>
      <c r="C170" s="44">
        <v>49341</v>
      </c>
      <c r="D170" s="14">
        <v>159</v>
      </c>
      <c r="E170" s="45">
        <v>4840</v>
      </c>
      <c r="F170" s="264"/>
      <c r="G170" s="264"/>
      <c r="H170" s="235">
        <v>2825292381.6452899</v>
      </c>
      <c r="I170" s="235"/>
      <c r="J170" s="14">
        <v>2167513471.2235899</v>
      </c>
      <c r="K170" s="14">
        <v>1456456764.98575</v>
      </c>
      <c r="L170" s="14">
        <v>750744907.07112002</v>
      </c>
    </row>
    <row r="171" spans="2:12" s="1" customFormat="1" ht="11.1" customHeight="1" x14ac:dyDescent="0.15">
      <c r="B171" s="43">
        <v>44501</v>
      </c>
      <c r="C171" s="44">
        <v>49369</v>
      </c>
      <c r="D171" s="14">
        <v>160</v>
      </c>
      <c r="E171" s="45">
        <v>4868</v>
      </c>
      <c r="F171" s="264"/>
      <c r="G171" s="264"/>
      <c r="H171" s="235">
        <v>2781821486.8832402</v>
      </c>
      <c r="I171" s="235"/>
      <c r="J171" s="14">
        <v>2130893709.0088</v>
      </c>
      <c r="K171" s="14">
        <v>1428560689.2662699</v>
      </c>
      <c r="L171" s="14">
        <v>733547943.67117405</v>
      </c>
    </row>
    <row r="172" spans="2:12" s="1" customFormat="1" ht="11.1" customHeight="1" x14ac:dyDescent="0.15">
      <c r="B172" s="43">
        <v>44501</v>
      </c>
      <c r="C172" s="44">
        <v>49400</v>
      </c>
      <c r="D172" s="14">
        <v>161</v>
      </c>
      <c r="E172" s="45">
        <v>4899</v>
      </c>
      <c r="F172" s="264"/>
      <c r="G172" s="264"/>
      <c r="H172" s="235">
        <v>2738822654.3477998</v>
      </c>
      <c r="I172" s="235"/>
      <c r="J172" s="14">
        <v>2094398028.9343901</v>
      </c>
      <c r="K172" s="14">
        <v>1400522922.2799799</v>
      </c>
      <c r="L172" s="14">
        <v>716104907.03168499</v>
      </c>
    </row>
    <row r="173" spans="2:12" s="1" customFormat="1" ht="11.1" customHeight="1" x14ac:dyDescent="0.15">
      <c r="B173" s="43">
        <v>44501</v>
      </c>
      <c r="C173" s="44">
        <v>49430</v>
      </c>
      <c r="D173" s="14">
        <v>162</v>
      </c>
      <c r="E173" s="45">
        <v>4929</v>
      </c>
      <c r="F173" s="264"/>
      <c r="G173" s="264"/>
      <c r="H173" s="235">
        <v>2696109437.5032501</v>
      </c>
      <c r="I173" s="235"/>
      <c r="J173" s="14">
        <v>2058350768.8789401</v>
      </c>
      <c r="K173" s="14">
        <v>1373030403.52508</v>
      </c>
      <c r="L173" s="14">
        <v>699169807.83604705</v>
      </c>
    </row>
    <row r="174" spans="2:12" s="1" customFormat="1" ht="11.1" customHeight="1" x14ac:dyDescent="0.15">
      <c r="B174" s="43">
        <v>44501</v>
      </c>
      <c r="C174" s="44">
        <v>49461</v>
      </c>
      <c r="D174" s="14">
        <v>163</v>
      </c>
      <c r="E174" s="45">
        <v>4960</v>
      </c>
      <c r="F174" s="264"/>
      <c r="G174" s="264"/>
      <c r="H174" s="235">
        <v>2653621008.8888302</v>
      </c>
      <c r="I174" s="235"/>
      <c r="J174" s="14">
        <v>2022476785.0304</v>
      </c>
      <c r="K174" s="14">
        <v>1345669491.17909</v>
      </c>
      <c r="L174" s="14">
        <v>682334825.51102602</v>
      </c>
    </row>
    <row r="175" spans="2:12" s="1" customFormat="1" ht="11.1" customHeight="1" x14ac:dyDescent="0.15">
      <c r="B175" s="43">
        <v>44501</v>
      </c>
      <c r="C175" s="44">
        <v>49491</v>
      </c>
      <c r="D175" s="14">
        <v>164</v>
      </c>
      <c r="E175" s="45">
        <v>4990</v>
      </c>
      <c r="F175" s="264"/>
      <c r="G175" s="264"/>
      <c r="H175" s="235">
        <v>2611373632.1542401</v>
      </c>
      <c r="I175" s="235"/>
      <c r="J175" s="14">
        <v>1987010780.4981401</v>
      </c>
      <c r="K175" s="14">
        <v>1318817956.4302499</v>
      </c>
      <c r="L175" s="14">
        <v>665978281.67596197</v>
      </c>
    </row>
    <row r="176" spans="2:12" s="1" customFormat="1" ht="11.1" customHeight="1" x14ac:dyDescent="0.15">
      <c r="B176" s="43">
        <v>44501</v>
      </c>
      <c r="C176" s="44">
        <v>49522</v>
      </c>
      <c r="D176" s="14">
        <v>165</v>
      </c>
      <c r="E176" s="45">
        <v>5021</v>
      </c>
      <c r="F176" s="264"/>
      <c r="G176" s="264"/>
      <c r="H176" s="235">
        <v>2569584106.5058599</v>
      </c>
      <c r="I176" s="235"/>
      <c r="J176" s="14">
        <v>1951896679.3350599</v>
      </c>
      <c r="K176" s="14">
        <v>1292217286.28934</v>
      </c>
      <c r="L176" s="14">
        <v>649781557.63005996</v>
      </c>
    </row>
    <row r="177" spans="2:12" s="1" customFormat="1" ht="11.1" customHeight="1" x14ac:dyDescent="0.15">
      <c r="B177" s="43">
        <v>44501</v>
      </c>
      <c r="C177" s="44">
        <v>49553</v>
      </c>
      <c r="D177" s="14">
        <v>166</v>
      </c>
      <c r="E177" s="45">
        <v>5052</v>
      </c>
      <c r="F177" s="264"/>
      <c r="G177" s="264"/>
      <c r="H177" s="235">
        <v>2527757383.7697701</v>
      </c>
      <c r="I177" s="235"/>
      <c r="J177" s="14">
        <v>1916867766.85976</v>
      </c>
      <c r="K177" s="14">
        <v>1265799642.3015201</v>
      </c>
      <c r="L177" s="14">
        <v>633801733.43258905</v>
      </c>
    </row>
    <row r="178" spans="2:12" s="1" customFormat="1" ht="11.1" customHeight="1" x14ac:dyDescent="0.15">
      <c r="B178" s="43">
        <v>44501</v>
      </c>
      <c r="C178" s="44">
        <v>49583</v>
      </c>
      <c r="D178" s="14">
        <v>167</v>
      </c>
      <c r="E178" s="45">
        <v>5082</v>
      </c>
      <c r="F178" s="264"/>
      <c r="G178" s="264"/>
      <c r="H178" s="235">
        <v>2486203910.8786802</v>
      </c>
      <c r="I178" s="235"/>
      <c r="J178" s="14">
        <v>1882261991.1377299</v>
      </c>
      <c r="K178" s="14">
        <v>1239888562.7297399</v>
      </c>
      <c r="L178" s="14">
        <v>618282837.51089096</v>
      </c>
    </row>
    <row r="179" spans="2:12" s="1" customFormat="1" ht="11.1" customHeight="1" x14ac:dyDescent="0.15">
      <c r="B179" s="43">
        <v>44501</v>
      </c>
      <c r="C179" s="44">
        <v>49614</v>
      </c>
      <c r="D179" s="14">
        <v>168</v>
      </c>
      <c r="E179" s="45">
        <v>5113</v>
      </c>
      <c r="F179" s="264"/>
      <c r="G179" s="264"/>
      <c r="H179" s="235">
        <v>2445119318.2883601</v>
      </c>
      <c r="I179" s="235"/>
      <c r="J179" s="14">
        <v>1848017856.2900901</v>
      </c>
      <c r="K179" s="14">
        <v>1214235252.5640399</v>
      </c>
      <c r="L179" s="14">
        <v>602925975.23890102</v>
      </c>
    </row>
    <row r="180" spans="2:12" s="1" customFormat="1" ht="11.1" customHeight="1" x14ac:dyDescent="0.15">
      <c r="B180" s="43">
        <v>44501</v>
      </c>
      <c r="C180" s="44">
        <v>49644</v>
      </c>
      <c r="D180" s="14">
        <v>169</v>
      </c>
      <c r="E180" s="45">
        <v>5143</v>
      </c>
      <c r="F180" s="264"/>
      <c r="G180" s="264"/>
      <c r="H180" s="235">
        <v>2404458090.5963702</v>
      </c>
      <c r="I180" s="235"/>
      <c r="J180" s="14">
        <v>1814303249.71386</v>
      </c>
      <c r="K180" s="14">
        <v>1189149123.26456</v>
      </c>
      <c r="L180" s="14">
        <v>588049060.58878505</v>
      </c>
    </row>
    <row r="181" spans="2:12" s="1" customFormat="1" ht="11.1" customHeight="1" x14ac:dyDescent="0.15">
      <c r="B181" s="43">
        <v>44501</v>
      </c>
      <c r="C181" s="44">
        <v>49675</v>
      </c>
      <c r="D181" s="14">
        <v>170</v>
      </c>
      <c r="E181" s="45">
        <v>5174</v>
      </c>
      <c r="F181" s="264"/>
      <c r="G181" s="264"/>
      <c r="H181" s="235">
        <v>2363711469.6567302</v>
      </c>
      <c r="I181" s="235"/>
      <c r="J181" s="14">
        <v>1780532512.5638199</v>
      </c>
      <c r="K181" s="14">
        <v>1164046803.88726</v>
      </c>
      <c r="L181" s="14">
        <v>573197520.14942098</v>
      </c>
    </row>
    <row r="182" spans="2:12" s="1" customFormat="1" ht="11.1" customHeight="1" x14ac:dyDescent="0.15">
      <c r="B182" s="43">
        <v>44501</v>
      </c>
      <c r="C182" s="44">
        <v>49706</v>
      </c>
      <c r="D182" s="14">
        <v>171</v>
      </c>
      <c r="E182" s="45">
        <v>5205</v>
      </c>
      <c r="F182" s="264"/>
      <c r="G182" s="264"/>
      <c r="H182" s="235">
        <v>2323691633.36801</v>
      </c>
      <c r="I182" s="235"/>
      <c r="J182" s="14">
        <v>1747417654.1470499</v>
      </c>
      <c r="K182" s="14">
        <v>1139492172.88867</v>
      </c>
      <c r="L182" s="14">
        <v>558729788.22612405</v>
      </c>
    </row>
    <row r="183" spans="2:12" s="1" customFormat="1" ht="11.1" customHeight="1" x14ac:dyDescent="0.15">
      <c r="B183" s="43">
        <v>44501</v>
      </c>
      <c r="C183" s="44">
        <v>49735</v>
      </c>
      <c r="D183" s="14">
        <v>172</v>
      </c>
      <c r="E183" s="45">
        <v>5234</v>
      </c>
      <c r="F183" s="264"/>
      <c r="G183" s="264"/>
      <c r="H183" s="235">
        <v>2283051643.70122</v>
      </c>
      <c r="I183" s="235"/>
      <c r="J183" s="14">
        <v>1714132155.83636</v>
      </c>
      <c r="K183" s="14">
        <v>1115127102.13047</v>
      </c>
      <c r="L183" s="14">
        <v>544616002.449947</v>
      </c>
    </row>
    <row r="184" spans="2:12" s="1" customFormat="1" ht="11.1" customHeight="1" x14ac:dyDescent="0.15">
      <c r="B184" s="43">
        <v>44501</v>
      </c>
      <c r="C184" s="44">
        <v>49766</v>
      </c>
      <c r="D184" s="14">
        <v>173</v>
      </c>
      <c r="E184" s="45">
        <v>5265</v>
      </c>
      <c r="F184" s="264"/>
      <c r="G184" s="264"/>
      <c r="H184" s="235">
        <v>2243099657.9035201</v>
      </c>
      <c r="I184" s="235"/>
      <c r="J184" s="14">
        <v>1681279488.6006501</v>
      </c>
      <c r="K184" s="14">
        <v>1090973185.9545801</v>
      </c>
      <c r="L184" s="14">
        <v>530562710.40613699</v>
      </c>
    </row>
    <row r="185" spans="2:12" s="1" customFormat="1" ht="11.1" customHeight="1" x14ac:dyDescent="0.15">
      <c r="B185" s="43">
        <v>44501</v>
      </c>
      <c r="C185" s="44">
        <v>49796</v>
      </c>
      <c r="D185" s="14">
        <v>174</v>
      </c>
      <c r="E185" s="45">
        <v>5295</v>
      </c>
      <c r="F185" s="264"/>
      <c r="G185" s="264"/>
      <c r="H185" s="235">
        <v>2202572062.0451698</v>
      </c>
      <c r="I185" s="235"/>
      <c r="J185" s="14">
        <v>1648192874.04445</v>
      </c>
      <c r="K185" s="14">
        <v>1066871125.75275</v>
      </c>
      <c r="L185" s="14">
        <v>516714550.60242897</v>
      </c>
    </row>
    <row r="186" spans="2:12" s="1" customFormat="1" ht="11.1" customHeight="1" x14ac:dyDescent="0.15">
      <c r="B186" s="43">
        <v>44501</v>
      </c>
      <c r="C186" s="44">
        <v>49827</v>
      </c>
      <c r="D186" s="14">
        <v>175</v>
      </c>
      <c r="E186" s="45">
        <v>5326</v>
      </c>
      <c r="F186" s="264"/>
      <c r="G186" s="264"/>
      <c r="H186" s="235">
        <v>2163347096.9861102</v>
      </c>
      <c r="I186" s="235"/>
      <c r="J186" s="14">
        <v>1616095013.0571699</v>
      </c>
      <c r="K186" s="14">
        <v>1043433827.60671</v>
      </c>
      <c r="L186" s="14">
        <v>503222744.31224197</v>
      </c>
    </row>
    <row r="187" spans="2:12" s="1" customFormat="1" ht="11.1" customHeight="1" x14ac:dyDescent="0.15">
      <c r="B187" s="43">
        <v>44501</v>
      </c>
      <c r="C187" s="44">
        <v>49857</v>
      </c>
      <c r="D187" s="14">
        <v>176</v>
      </c>
      <c r="E187" s="45">
        <v>5356</v>
      </c>
      <c r="F187" s="264"/>
      <c r="G187" s="264"/>
      <c r="H187" s="235">
        <v>2124400754.2081101</v>
      </c>
      <c r="I187" s="235"/>
      <c r="J187" s="14">
        <v>1584395835.6977601</v>
      </c>
      <c r="K187" s="14">
        <v>1020449416.48162</v>
      </c>
      <c r="L187" s="14">
        <v>490120552.85978001</v>
      </c>
    </row>
    <row r="188" spans="2:12" s="1" customFormat="1" ht="11.1" customHeight="1" x14ac:dyDescent="0.15">
      <c r="B188" s="43">
        <v>44501</v>
      </c>
      <c r="C188" s="44">
        <v>49888</v>
      </c>
      <c r="D188" s="14">
        <v>177</v>
      </c>
      <c r="E188" s="45">
        <v>5387</v>
      </c>
      <c r="F188" s="264"/>
      <c r="G188" s="264"/>
      <c r="H188" s="235">
        <v>2086266999.92189</v>
      </c>
      <c r="I188" s="235"/>
      <c r="J188" s="14">
        <v>1553316347.63518</v>
      </c>
      <c r="K188" s="14">
        <v>997887988.81082499</v>
      </c>
      <c r="L188" s="14">
        <v>477254297.61067402</v>
      </c>
    </row>
    <row r="189" spans="2:12" s="1" customFormat="1" ht="11.1" customHeight="1" x14ac:dyDescent="0.15">
      <c r="B189" s="43">
        <v>44501</v>
      </c>
      <c r="C189" s="44">
        <v>49919</v>
      </c>
      <c r="D189" s="14">
        <v>178</v>
      </c>
      <c r="E189" s="45">
        <v>5418</v>
      </c>
      <c r="F189" s="264"/>
      <c r="G189" s="264"/>
      <c r="H189" s="235">
        <v>2048154396.96889</v>
      </c>
      <c r="I189" s="235"/>
      <c r="J189" s="14">
        <v>1522353449.3926001</v>
      </c>
      <c r="K189" s="14">
        <v>975509427.32088804</v>
      </c>
      <c r="L189" s="14">
        <v>464575328.83187002</v>
      </c>
    </row>
    <row r="190" spans="2:12" s="1" customFormat="1" ht="11.1" customHeight="1" x14ac:dyDescent="0.15">
      <c r="B190" s="43">
        <v>44501</v>
      </c>
      <c r="C190" s="44">
        <v>49949</v>
      </c>
      <c r="D190" s="14">
        <v>179</v>
      </c>
      <c r="E190" s="45">
        <v>5448</v>
      </c>
      <c r="F190" s="264"/>
      <c r="G190" s="264"/>
      <c r="H190" s="235">
        <v>2010410356.1021299</v>
      </c>
      <c r="I190" s="235"/>
      <c r="J190" s="14">
        <v>1491846282.9811499</v>
      </c>
      <c r="K190" s="14">
        <v>953607853.418962</v>
      </c>
      <c r="L190" s="14">
        <v>452283323.35742199</v>
      </c>
    </row>
    <row r="191" spans="2:12" s="1" customFormat="1" ht="11.1" customHeight="1" x14ac:dyDescent="0.15">
      <c r="B191" s="43">
        <v>44501</v>
      </c>
      <c r="C191" s="44">
        <v>49980</v>
      </c>
      <c r="D191" s="14">
        <v>180</v>
      </c>
      <c r="E191" s="45">
        <v>5479</v>
      </c>
      <c r="F191" s="264"/>
      <c r="G191" s="264"/>
      <c r="H191" s="235">
        <v>1973139655.30018</v>
      </c>
      <c r="I191" s="235"/>
      <c r="J191" s="14">
        <v>1461705791.80039</v>
      </c>
      <c r="K191" s="14">
        <v>931965430.14292002</v>
      </c>
      <c r="L191" s="14">
        <v>440146424.63080198</v>
      </c>
    </row>
    <row r="192" spans="2:12" s="1" customFormat="1" ht="11.1" customHeight="1" x14ac:dyDescent="0.15">
      <c r="B192" s="43">
        <v>44501</v>
      </c>
      <c r="C192" s="44">
        <v>50010</v>
      </c>
      <c r="D192" s="14">
        <v>181</v>
      </c>
      <c r="E192" s="45">
        <v>5509</v>
      </c>
      <c r="F192" s="264"/>
      <c r="G192" s="264"/>
      <c r="H192" s="235">
        <v>1936045720.16541</v>
      </c>
      <c r="I192" s="235"/>
      <c r="J192" s="14">
        <v>1431872381.40082</v>
      </c>
      <c r="K192" s="14">
        <v>910697018.92594504</v>
      </c>
      <c r="L192" s="14">
        <v>428338758.55482298</v>
      </c>
    </row>
    <row r="193" spans="2:12" s="1" customFormat="1" ht="11.1" customHeight="1" x14ac:dyDescent="0.15">
      <c r="B193" s="43">
        <v>44501</v>
      </c>
      <c r="C193" s="44">
        <v>50041</v>
      </c>
      <c r="D193" s="14">
        <v>182</v>
      </c>
      <c r="E193" s="45">
        <v>5540</v>
      </c>
      <c r="F193" s="264"/>
      <c r="G193" s="264"/>
      <c r="H193" s="235">
        <v>1899684461.90346</v>
      </c>
      <c r="I193" s="235"/>
      <c r="J193" s="14">
        <v>1402597152.2817299</v>
      </c>
      <c r="K193" s="14">
        <v>889808701.33802497</v>
      </c>
      <c r="L193" s="14">
        <v>416741476.99387801</v>
      </c>
    </row>
    <row r="194" spans="2:12" s="1" customFormat="1" ht="11.1" customHeight="1" x14ac:dyDescent="0.15">
      <c r="B194" s="43">
        <v>44501</v>
      </c>
      <c r="C194" s="44">
        <v>50072</v>
      </c>
      <c r="D194" s="14">
        <v>183</v>
      </c>
      <c r="E194" s="45">
        <v>5571</v>
      </c>
      <c r="F194" s="264"/>
      <c r="G194" s="264"/>
      <c r="H194" s="235">
        <v>1863704490.22786</v>
      </c>
      <c r="I194" s="235"/>
      <c r="J194" s="14">
        <v>1373698148.5329299</v>
      </c>
      <c r="K194" s="14">
        <v>869258810.692747</v>
      </c>
      <c r="L194" s="14">
        <v>405392583.47165197</v>
      </c>
    </row>
    <row r="195" spans="2:12" s="1" customFormat="1" ht="11.1" customHeight="1" x14ac:dyDescent="0.15">
      <c r="B195" s="43">
        <v>44501</v>
      </c>
      <c r="C195" s="44">
        <v>50100</v>
      </c>
      <c r="D195" s="14">
        <v>184</v>
      </c>
      <c r="E195" s="45">
        <v>5599</v>
      </c>
      <c r="F195" s="264"/>
      <c r="G195" s="264"/>
      <c r="H195" s="235">
        <v>1827900029.4126101</v>
      </c>
      <c r="I195" s="235"/>
      <c r="J195" s="14">
        <v>1345243258.1182201</v>
      </c>
      <c r="K195" s="14">
        <v>849297271.34208703</v>
      </c>
      <c r="L195" s="14">
        <v>394567616.00380802</v>
      </c>
    </row>
    <row r="196" spans="2:12" s="1" customFormat="1" ht="11.1" customHeight="1" x14ac:dyDescent="0.15">
      <c r="B196" s="43">
        <v>44501</v>
      </c>
      <c r="C196" s="44">
        <v>50131</v>
      </c>
      <c r="D196" s="14">
        <v>185</v>
      </c>
      <c r="E196" s="45">
        <v>5630</v>
      </c>
      <c r="F196" s="264"/>
      <c r="G196" s="264"/>
      <c r="H196" s="235">
        <v>1792265312.4207699</v>
      </c>
      <c r="I196" s="235"/>
      <c r="J196" s="14">
        <v>1316780731.69505</v>
      </c>
      <c r="K196" s="14">
        <v>829213684.02439702</v>
      </c>
      <c r="L196" s="14">
        <v>383605467.93765801</v>
      </c>
    </row>
    <row r="197" spans="2:12" s="1" customFormat="1" ht="11.1" customHeight="1" x14ac:dyDescent="0.15">
      <c r="B197" s="43">
        <v>44501</v>
      </c>
      <c r="C197" s="44">
        <v>50161</v>
      </c>
      <c r="D197" s="14">
        <v>186</v>
      </c>
      <c r="E197" s="45">
        <v>5660</v>
      </c>
      <c r="F197" s="264"/>
      <c r="G197" s="264"/>
      <c r="H197" s="235">
        <v>1757115105.2040401</v>
      </c>
      <c r="I197" s="235"/>
      <c r="J197" s="14">
        <v>1288836823.91624</v>
      </c>
      <c r="K197" s="14">
        <v>809619017.15002704</v>
      </c>
      <c r="L197" s="14">
        <v>373005394.59040803</v>
      </c>
    </row>
    <row r="198" spans="2:12" s="1" customFormat="1" ht="11.1" customHeight="1" x14ac:dyDescent="0.15">
      <c r="B198" s="43">
        <v>44501</v>
      </c>
      <c r="C198" s="44">
        <v>50192</v>
      </c>
      <c r="D198" s="14">
        <v>187</v>
      </c>
      <c r="E198" s="45">
        <v>5691</v>
      </c>
      <c r="F198" s="264"/>
      <c r="G198" s="264"/>
      <c r="H198" s="235">
        <v>1722012280.6987</v>
      </c>
      <c r="I198" s="235"/>
      <c r="J198" s="14">
        <v>1260946751.6071501</v>
      </c>
      <c r="K198" s="14">
        <v>790084614.610044</v>
      </c>
      <c r="L198" s="14">
        <v>362463797.723755</v>
      </c>
    </row>
    <row r="199" spans="2:12" s="1" customFormat="1" ht="11.1" customHeight="1" x14ac:dyDescent="0.15">
      <c r="B199" s="43">
        <v>44501</v>
      </c>
      <c r="C199" s="44">
        <v>50222</v>
      </c>
      <c r="D199" s="14">
        <v>188</v>
      </c>
      <c r="E199" s="45">
        <v>5721</v>
      </c>
      <c r="F199" s="264"/>
      <c r="G199" s="264"/>
      <c r="H199" s="235">
        <v>1687331531.6912501</v>
      </c>
      <c r="I199" s="235"/>
      <c r="J199" s="14">
        <v>1233523664.4555299</v>
      </c>
      <c r="K199" s="14">
        <v>770999525.09813201</v>
      </c>
      <c r="L199" s="14">
        <v>352258292.52766198</v>
      </c>
    </row>
    <row r="200" spans="2:12" s="1" customFormat="1" ht="11.1" customHeight="1" x14ac:dyDescent="0.15">
      <c r="B200" s="43">
        <v>44501</v>
      </c>
      <c r="C200" s="44">
        <v>50253</v>
      </c>
      <c r="D200" s="14">
        <v>189</v>
      </c>
      <c r="E200" s="45">
        <v>5752</v>
      </c>
      <c r="F200" s="264"/>
      <c r="G200" s="264"/>
      <c r="H200" s="235">
        <v>1652339085.15256</v>
      </c>
      <c r="I200" s="235"/>
      <c r="J200" s="14">
        <v>1205893677.7233701</v>
      </c>
      <c r="K200" s="14">
        <v>751812835.55419302</v>
      </c>
      <c r="L200" s="14">
        <v>342037300.96941298</v>
      </c>
    </row>
    <row r="201" spans="2:12" s="1" customFormat="1" ht="11.1" customHeight="1" x14ac:dyDescent="0.15">
      <c r="B201" s="43">
        <v>44501</v>
      </c>
      <c r="C201" s="44">
        <v>50284</v>
      </c>
      <c r="D201" s="14">
        <v>190</v>
      </c>
      <c r="E201" s="45">
        <v>5783</v>
      </c>
      <c r="F201" s="264"/>
      <c r="G201" s="264"/>
      <c r="H201" s="235">
        <v>1618182081.95648</v>
      </c>
      <c r="I201" s="235"/>
      <c r="J201" s="14">
        <v>1178962548.3884001</v>
      </c>
      <c r="K201" s="14">
        <v>733153344.31683195</v>
      </c>
      <c r="L201" s="14">
        <v>332135405.90685201</v>
      </c>
    </row>
    <row r="202" spans="2:12" s="1" customFormat="1" ht="11.1" customHeight="1" x14ac:dyDescent="0.15">
      <c r="B202" s="43">
        <v>44501</v>
      </c>
      <c r="C202" s="44">
        <v>50314</v>
      </c>
      <c r="D202" s="14">
        <v>191</v>
      </c>
      <c r="E202" s="45">
        <v>5813</v>
      </c>
      <c r="F202" s="264"/>
      <c r="G202" s="264"/>
      <c r="H202" s="235">
        <v>1584174523.7989199</v>
      </c>
      <c r="I202" s="235"/>
      <c r="J202" s="14">
        <v>1152291097.3329899</v>
      </c>
      <c r="K202" s="14">
        <v>714803687.93609595</v>
      </c>
      <c r="L202" s="14">
        <v>322495175.65912902</v>
      </c>
    </row>
    <row r="203" spans="2:12" s="1" customFormat="1" ht="11.1" customHeight="1" x14ac:dyDescent="0.15">
      <c r="B203" s="43">
        <v>44501</v>
      </c>
      <c r="C203" s="44">
        <v>50345</v>
      </c>
      <c r="D203" s="14">
        <v>192</v>
      </c>
      <c r="E203" s="45">
        <v>5844</v>
      </c>
      <c r="F203" s="264"/>
      <c r="G203" s="264"/>
      <c r="H203" s="235">
        <v>1550238323.1591899</v>
      </c>
      <c r="I203" s="235"/>
      <c r="J203" s="14">
        <v>1125694202.84868</v>
      </c>
      <c r="K203" s="14">
        <v>696528835.51422799</v>
      </c>
      <c r="L203" s="14">
        <v>312919161.40834802</v>
      </c>
    </row>
    <row r="204" spans="2:12" s="1" customFormat="1" ht="11.1" customHeight="1" x14ac:dyDescent="0.15">
      <c r="B204" s="43">
        <v>44501</v>
      </c>
      <c r="C204" s="44">
        <v>50375</v>
      </c>
      <c r="D204" s="14">
        <v>193</v>
      </c>
      <c r="E204" s="45">
        <v>5874</v>
      </c>
      <c r="F204" s="264"/>
      <c r="G204" s="264"/>
      <c r="H204" s="235">
        <v>1516882518.65099</v>
      </c>
      <c r="I204" s="235"/>
      <c r="J204" s="14">
        <v>1099665164.1802499</v>
      </c>
      <c r="K204" s="14">
        <v>678748535.65194499</v>
      </c>
      <c r="L204" s="14">
        <v>303681297.54502898</v>
      </c>
    </row>
    <row r="205" spans="2:12" s="1" customFormat="1" ht="11.1" customHeight="1" x14ac:dyDescent="0.15">
      <c r="B205" s="43">
        <v>44501</v>
      </c>
      <c r="C205" s="44">
        <v>50406</v>
      </c>
      <c r="D205" s="14">
        <v>194</v>
      </c>
      <c r="E205" s="45">
        <v>5905</v>
      </c>
      <c r="F205" s="264"/>
      <c r="G205" s="264"/>
      <c r="H205" s="235">
        <v>1483192219.5548401</v>
      </c>
      <c r="I205" s="235"/>
      <c r="J205" s="14">
        <v>1073417666.68269</v>
      </c>
      <c r="K205" s="14">
        <v>660862744.85016596</v>
      </c>
      <c r="L205" s="14">
        <v>294426590.74124402</v>
      </c>
    </row>
    <row r="206" spans="2:12" s="1" customFormat="1" ht="11.1" customHeight="1" x14ac:dyDescent="0.15">
      <c r="B206" s="43">
        <v>44501</v>
      </c>
      <c r="C206" s="44">
        <v>50437</v>
      </c>
      <c r="D206" s="14">
        <v>195</v>
      </c>
      <c r="E206" s="45">
        <v>5936</v>
      </c>
      <c r="F206" s="264"/>
      <c r="G206" s="264"/>
      <c r="H206" s="235">
        <v>1450807628.08552</v>
      </c>
      <c r="I206" s="235"/>
      <c r="J206" s="14">
        <v>1048199406.77731</v>
      </c>
      <c r="K206" s="14">
        <v>643695589.67322695</v>
      </c>
      <c r="L206" s="14">
        <v>285563642.80018502</v>
      </c>
    </row>
    <row r="207" spans="2:12" s="1" customFormat="1" ht="11.1" customHeight="1" x14ac:dyDescent="0.15">
      <c r="B207" s="43">
        <v>44501</v>
      </c>
      <c r="C207" s="44">
        <v>50465</v>
      </c>
      <c r="D207" s="14">
        <v>196</v>
      </c>
      <c r="E207" s="45">
        <v>5964</v>
      </c>
      <c r="F207" s="264"/>
      <c r="G207" s="264"/>
      <c r="H207" s="235">
        <v>1418766406.9187901</v>
      </c>
      <c r="I207" s="235"/>
      <c r="J207" s="14">
        <v>1023479384.02281</v>
      </c>
      <c r="K207" s="14">
        <v>627071177.10786498</v>
      </c>
      <c r="L207" s="14">
        <v>277124058.26505202</v>
      </c>
    </row>
    <row r="208" spans="2:12" s="1" customFormat="1" ht="11.1" customHeight="1" x14ac:dyDescent="0.15">
      <c r="B208" s="43">
        <v>44501</v>
      </c>
      <c r="C208" s="44">
        <v>50496</v>
      </c>
      <c r="D208" s="14">
        <v>197</v>
      </c>
      <c r="E208" s="45">
        <v>5995</v>
      </c>
      <c r="F208" s="264"/>
      <c r="G208" s="264"/>
      <c r="H208" s="235">
        <v>1387132788.1914101</v>
      </c>
      <c r="I208" s="235"/>
      <c r="J208" s="14">
        <v>998962116.22379398</v>
      </c>
      <c r="K208" s="14">
        <v>610493229.26292706</v>
      </c>
      <c r="L208" s="14">
        <v>268654959.57765502</v>
      </c>
    </row>
    <row r="209" spans="2:12" s="1" customFormat="1" ht="11.1" customHeight="1" x14ac:dyDescent="0.15">
      <c r="B209" s="43">
        <v>44501</v>
      </c>
      <c r="C209" s="44">
        <v>50526</v>
      </c>
      <c r="D209" s="14">
        <v>198</v>
      </c>
      <c r="E209" s="45">
        <v>6025</v>
      </c>
      <c r="F209" s="264"/>
      <c r="G209" s="264"/>
      <c r="H209" s="235">
        <v>1354756815.5060999</v>
      </c>
      <c r="I209" s="235"/>
      <c r="J209" s="14">
        <v>974044696.87491095</v>
      </c>
      <c r="K209" s="14">
        <v>593800400.93599296</v>
      </c>
      <c r="L209" s="14">
        <v>260237920.907361</v>
      </c>
    </row>
    <row r="210" spans="2:12" s="1" customFormat="1" ht="11.1" customHeight="1" x14ac:dyDescent="0.15">
      <c r="B210" s="43">
        <v>44501</v>
      </c>
      <c r="C210" s="44">
        <v>50557</v>
      </c>
      <c r="D210" s="14">
        <v>199</v>
      </c>
      <c r="E210" s="45">
        <v>6056</v>
      </c>
      <c r="F210" s="264"/>
      <c r="G210" s="264"/>
      <c r="H210" s="235">
        <v>1323575600.5543101</v>
      </c>
      <c r="I210" s="235"/>
      <c r="J210" s="14">
        <v>950011961.06444097</v>
      </c>
      <c r="K210" s="14">
        <v>577676587.451437</v>
      </c>
      <c r="L210" s="14">
        <v>252099207.340042</v>
      </c>
    </row>
    <row r="211" spans="2:12" s="1" customFormat="1" ht="11.1" customHeight="1" x14ac:dyDescent="0.15">
      <c r="B211" s="43">
        <v>44501</v>
      </c>
      <c r="C211" s="44">
        <v>50587</v>
      </c>
      <c r="D211" s="14">
        <v>200</v>
      </c>
      <c r="E211" s="45">
        <v>6086</v>
      </c>
      <c r="F211" s="264"/>
      <c r="G211" s="264"/>
      <c r="H211" s="235">
        <v>1293122107.7363801</v>
      </c>
      <c r="I211" s="235"/>
      <c r="J211" s="14">
        <v>926630130.56120598</v>
      </c>
      <c r="K211" s="14">
        <v>562071905.60103297</v>
      </c>
      <c r="L211" s="14">
        <v>244283804.63975501</v>
      </c>
    </row>
    <row r="212" spans="2:12" s="1" customFormat="1" ht="11.1" customHeight="1" x14ac:dyDescent="0.15">
      <c r="B212" s="43">
        <v>44501</v>
      </c>
      <c r="C212" s="44">
        <v>50618</v>
      </c>
      <c r="D212" s="14">
        <v>201</v>
      </c>
      <c r="E212" s="45">
        <v>6117</v>
      </c>
      <c r="F212" s="264"/>
      <c r="G212" s="264"/>
      <c r="H212" s="235">
        <v>1263098471.122</v>
      </c>
      <c r="I212" s="235"/>
      <c r="J212" s="14">
        <v>903580540.94941795</v>
      </c>
      <c r="K212" s="14">
        <v>546696662.96380699</v>
      </c>
      <c r="L212" s="14">
        <v>236595151.076599</v>
      </c>
    </row>
    <row r="213" spans="2:12" s="1" customFormat="1" ht="11.1" customHeight="1" x14ac:dyDescent="0.15">
      <c r="B213" s="43">
        <v>44501</v>
      </c>
      <c r="C213" s="44">
        <v>50649</v>
      </c>
      <c r="D213" s="14">
        <v>202</v>
      </c>
      <c r="E213" s="45">
        <v>6148</v>
      </c>
      <c r="F213" s="264"/>
      <c r="G213" s="264"/>
      <c r="H213" s="235">
        <v>1233201695.2350299</v>
      </c>
      <c r="I213" s="235"/>
      <c r="J213" s="14">
        <v>880697071.564713</v>
      </c>
      <c r="K213" s="14">
        <v>531496242.43623602</v>
      </c>
      <c r="L213" s="14">
        <v>229042584.082762</v>
      </c>
    </row>
    <row r="214" spans="2:12" s="1" customFormat="1" ht="11.1" customHeight="1" x14ac:dyDescent="0.15">
      <c r="B214" s="43">
        <v>44501</v>
      </c>
      <c r="C214" s="44">
        <v>50679</v>
      </c>
      <c r="D214" s="14">
        <v>203</v>
      </c>
      <c r="E214" s="45">
        <v>6178</v>
      </c>
      <c r="F214" s="264"/>
      <c r="G214" s="264"/>
      <c r="H214" s="235">
        <v>1203995090.70667</v>
      </c>
      <c r="I214" s="235"/>
      <c r="J214" s="14">
        <v>858427685.23522699</v>
      </c>
      <c r="K214" s="14">
        <v>516781703.51303601</v>
      </c>
      <c r="L214" s="14">
        <v>221788615.032599</v>
      </c>
    </row>
    <row r="215" spans="2:12" s="1" customFormat="1" ht="11.1" customHeight="1" x14ac:dyDescent="0.15">
      <c r="B215" s="43">
        <v>44501</v>
      </c>
      <c r="C215" s="44">
        <v>50710</v>
      </c>
      <c r="D215" s="14">
        <v>204</v>
      </c>
      <c r="E215" s="45">
        <v>6209</v>
      </c>
      <c r="F215" s="264"/>
      <c r="G215" s="264"/>
      <c r="H215" s="235">
        <v>1174892874.1784201</v>
      </c>
      <c r="I215" s="235"/>
      <c r="J215" s="14">
        <v>836257543.56406796</v>
      </c>
      <c r="K215" s="14">
        <v>502154726.51367497</v>
      </c>
      <c r="L215" s="14">
        <v>214598308.34757799</v>
      </c>
    </row>
    <row r="216" spans="2:12" s="1" customFormat="1" ht="11.1" customHeight="1" x14ac:dyDescent="0.15">
      <c r="B216" s="43">
        <v>44501</v>
      </c>
      <c r="C216" s="44">
        <v>50740</v>
      </c>
      <c r="D216" s="14">
        <v>205</v>
      </c>
      <c r="E216" s="45">
        <v>6239</v>
      </c>
      <c r="F216" s="264"/>
      <c r="G216" s="264"/>
      <c r="H216" s="235">
        <v>1146173478.131</v>
      </c>
      <c r="I216" s="235"/>
      <c r="J216" s="14">
        <v>814476754.50271595</v>
      </c>
      <c r="K216" s="14">
        <v>487872082.97180903</v>
      </c>
      <c r="L216" s="14">
        <v>207639890.12427801</v>
      </c>
    </row>
    <row r="217" spans="2:12" s="1" customFormat="1" ht="11.1" customHeight="1" x14ac:dyDescent="0.15">
      <c r="B217" s="43">
        <v>44501</v>
      </c>
      <c r="C217" s="44">
        <v>50771</v>
      </c>
      <c r="D217" s="14">
        <v>206</v>
      </c>
      <c r="E217" s="45">
        <v>6270</v>
      </c>
      <c r="F217" s="264"/>
      <c r="G217" s="264"/>
      <c r="H217" s="235">
        <v>1117567767.4516599</v>
      </c>
      <c r="I217" s="235"/>
      <c r="J217" s="14">
        <v>792802453.586357</v>
      </c>
      <c r="K217" s="14">
        <v>473681422.35385197</v>
      </c>
      <c r="L217" s="14">
        <v>200746413.27798</v>
      </c>
    </row>
    <row r="218" spans="2:12" s="1" customFormat="1" ht="11.1" customHeight="1" x14ac:dyDescent="0.15">
      <c r="B218" s="43">
        <v>44501</v>
      </c>
      <c r="C218" s="44">
        <v>50802</v>
      </c>
      <c r="D218" s="14">
        <v>207</v>
      </c>
      <c r="E218" s="45">
        <v>6301</v>
      </c>
      <c r="F218" s="264"/>
      <c r="G218" s="264"/>
      <c r="H218" s="235">
        <v>1089541880.53387</v>
      </c>
      <c r="I218" s="235"/>
      <c r="J218" s="14">
        <v>771609961.40114403</v>
      </c>
      <c r="K218" s="14">
        <v>459846923.41021103</v>
      </c>
      <c r="L218" s="14">
        <v>194057908.83575299</v>
      </c>
    </row>
    <row r="219" spans="2:12" s="1" customFormat="1" ht="11.1" customHeight="1" x14ac:dyDescent="0.15">
      <c r="B219" s="43">
        <v>44501</v>
      </c>
      <c r="C219" s="44">
        <v>50830</v>
      </c>
      <c r="D219" s="14">
        <v>208</v>
      </c>
      <c r="E219" s="45">
        <v>6329</v>
      </c>
      <c r="F219" s="264"/>
      <c r="G219" s="264"/>
      <c r="H219" s="235">
        <v>1061655951.54141</v>
      </c>
      <c r="I219" s="235"/>
      <c r="J219" s="14">
        <v>750709339.34361196</v>
      </c>
      <c r="K219" s="14">
        <v>446363212.40605003</v>
      </c>
      <c r="L219" s="14">
        <v>187646931.76796699</v>
      </c>
    </row>
    <row r="220" spans="2:12" s="1" customFormat="1" ht="11.1" customHeight="1" x14ac:dyDescent="0.15">
      <c r="B220" s="43">
        <v>44501</v>
      </c>
      <c r="C220" s="44">
        <v>50861</v>
      </c>
      <c r="D220" s="14">
        <v>209</v>
      </c>
      <c r="E220" s="45">
        <v>6360</v>
      </c>
      <c r="F220" s="264"/>
      <c r="G220" s="264"/>
      <c r="H220" s="235">
        <v>1034102243.24435</v>
      </c>
      <c r="I220" s="235"/>
      <c r="J220" s="14">
        <v>729985576.91574395</v>
      </c>
      <c r="K220" s="14">
        <v>432937243.747437</v>
      </c>
      <c r="L220" s="14">
        <v>181231898.795232</v>
      </c>
    </row>
    <row r="221" spans="2:12" s="1" customFormat="1" ht="11.1" customHeight="1" x14ac:dyDescent="0.15">
      <c r="B221" s="43">
        <v>44501</v>
      </c>
      <c r="C221" s="44">
        <v>50891</v>
      </c>
      <c r="D221" s="14">
        <v>210</v>
      </c>
      <c r="E221" s="45">
        <v>6390</v>
      </c>
      <c r="F221" s="264"/>
      <c r="G221" s="264"/>
      <c r="H221" s="235">
        <v>1006483180.7250299</v>
      </c>
      <c r="I221" s="235"/>
      <c r="J221" s="14">
        <v>709322737.30534399</v>
      </c>
      <c r="K221" s="14">
        <v>419647187.88650203</v>
      </c>
      <c r="L221" s="14">
        <v>174948447.693203</v>
      </c>
    </row>
    <row r="222" spans="2:12" s="1" customFormat="1" ht="11.1" customHeight="1" x14ac:dyDescent="0.15">
      <c r="B222" s="43">
        <v>44501</v>
      </c>
      <c r="C222" s="44">
        <v>50922</v>
      </c>
      <c r="D222" s="14">
        <v>211</v>
      </c>
      <c r="E222" s="45">
        <v>6421</v>
      </c>
      <c r="F222" s="264"/>
      <c r="G222" s="264"/>
      <c r="H222" s="235">
        <v>979614504.31517005</v>
      </c>
      <c r="I222" s="235"/>
      <c r="J222" s="14">
        <v>689215991.07541895</v>
      </c>
      <c r="K222" s="14">
        <v>406714704.23575699</v>
      </c>
      <c r="L222" s="14">
        <v>168838805.046538</v>
      </c>
    </row>
    <row r="223" spans="2:12" s="1" customFormat="1" ht="11.1" customHeight="1" x14ac:dyDescent="0.15">
      <c r="B223" s="43">
        <v>44501</v>
      </c>
      <c r="C223" s="44">
        <v>50952</v>
      </c>
      <c r="D223" s="14">
        <v>212</v>
      </c>
      <c r="E223" s="45">
        <v>6451</v>
      </c>
      <c r="F223" s="264"/>
      <c r="G223" s="264"/>
      <c r="H223" s="235">
        <v>952397054.22777796</v>
      </c>
      <c r="I223" s="235"/>
      <c r="J223" s="14">
        <v>668967073.60433197</v>
      </c>
      <c r="K223" s="14">
        <v>393793948.92494702</v>
      </c>
      <c r="L223" s="14">
        <v>162804917.15921801</v>
      </c>
    </row>
    <row r="224" spans="2:12" s="1" customFormat="1" ht="11.1" customHeight="1" x14ac:dyDescent="0.15">
      <c r="B224" s="43">
        <v>44501</v>
      </c>
      <c r="C224" s="44">
        <v>50983</v>
      </c>
      <c r="D224" s="14">
        <v>213</v>
      </c>
      <c r="E224" s="45">
        <v>6482</v>
      </c>
      <c r="F224" s="264"/>
      <c r="G224" s="264"/>
      <c r="H224" s="235">
        <v>926233026.15746701</v>
      </c>
      <c r="I224" s="235"/>
      <c r="J224" s="14">
        <v>649485919.64670098</v>
      </c>
      <c r="K224" s="14">
        <v>381353844.75415498</v>
      </c>
      <c r="L224" s="14">
        <v>156994062.59783199</v>
      </c>
    </row>
    <row r="225" spans="2:12" s="1" customFormat="1" ht="11.1" customHeight="1" x14ac:dyDescent="0.15">
      <c r="B225" s="43">
        <v>44501</v>
      </c>
      <c r="C225" s="44">
        <v>51014</v>
      </c>
      <c r="D225" s="14">
        <v>214</v>
      </c>
      <c r="E225" s="45">
        <v>6513</v>
      </c>
      <c r="F225" s="264"/>
      <c r="G225" s="264"/>
      <c r="H225" s="235">
        <v>899702177.88320899</v>
      </c>
      <c r="I225" s="235"/>
      <c r="J225" s="14">
        <v>629812141.70240498</v>
      </c>
      <c r="K225" s="14">
        <v>368861655.094199</v>
      </c>
      <c r="L225" s="14">
        <v>151208160.10998601</v>
      </c>
    </row>
    <row r="226" spans="2:12" s="1" customFormat="1" ht="11.1" customHeight="1" x14ac:dyDescent="0.15">
      <c r="B226" s="43">
        <v>44501</v>
      </c>
      <c r="C226" s="44">
        <v>51044</v>
      </c>
      <c r="D226" s="14">
        <v>215</v>
      </c>
      <c r="E226" s="45">
        <v>6543</v>
      </c>
      <c r="F226" s="264"/>
      <c r="G226" s="264"/>
      <c r="H226" s="235">
        <v>874832492.26514804</v>
      </c>
      <c r="I226" s="235"/>
      <c r="J226" s="14">
        <v>611397589.720312</v>
      </c>
      <c r="K226" s="14">
        <v>357195493.77808601</v>
      </c>
      <c r="L226" s="14">
        <v>145825600.393785</v>
      </c>
    </row>
    <row r="227" spans="2:12" s="1" customFormat="1" ht="11.1" customHeight="1" x14ac:dyDescent="0.15">
      <c r="B227" s="43">
        <v>44501</v>
      </c>
      <c r="C227" s="44">
        <v>51075</v>
      </c>
      <c r="D227" s="14">
        <v>216</v>
      </c>
      <c r="E227" s="45">
        <v>6574</v>
      </c>
      <c r="F227" s="264"/>
      <c r="G227" s="264"/>
      <c r="H227" s="235">
        <v>850906041.39202094</v>
      </c>
      <c r="I227" s="235"/>
      <c r="J227" s="14">
        <v>593667403.31599605</v>
      </c>
      <c r="K227" s="14">
        <v>345954947.32033497</v>
      </c>
      <c r="L227" s="14">
        <v>140638416.20885599</v>
      </c>
    </row>
    <row r="228" spans="2:12" s="1" customFormat="1" ht="11.1" customHeight="1" x14ac:dyDescent="0.15">
      <c r="B228" s="43">
        <v>44501</v>
      </c>
      <c r="C228" s="44">
        <v>51105</v>
      </c>
      <c r="D228" s="14">
        <v>217</v>
      </c>
      <c r="E228" s="45">
        <v>6604</v>
      </c>
      <c r="F228" s="264"/>
      <c r="G228" s="264"/>
      <c r="H228" s="235">
        <v>827593705.71598196</v>
      </c>
      <c r="I228" s="235"/>
      <c r="J228" s="14">
        <v>576454900.931288</v>
      </c>
      <c r="K228" s="14">
        <v>335097698.54882801</v>
      </c>
      <c r="L228" s="14">
        <v>135666290.38049799</v>
      </c>
    </row>
    <row r="229" spans="2:12" s="1" customFormat="1" ht="11.1" customHeight="1" x14ac:dyDescent="0.15">
      <c r="B229" s="43">
        <v>44501</v>
      </c>
      <c r="C229" s="44">
        <v>51136</v>
      </c>
      <c r="D229" s="14">
        <v>218</v>
      </c>
      <c r="E229" s="45">
        <v>6635</v>
      </c>
      <c r="F229" s="264"/>
      <c r="G229" s="264"/>
      <c r="H229" s="235">
        <v>805964076.23073804</v>
      </c>
      <c r="I229" s="235"/>
      <c r="J229" s="14">
        <v>560436768.96009803</v>
      </c>
      <c r="K229" s="14">
        <v>324957692.93138897</v>
      </c>
      <c r="L229" s="14">
        <v>131003816.23753799</v>
      </c>
    </row>
    <row r="230" spans="2:12" s="1" customFormat="1" ht="11.1" customHeight="1" x14ac:dyDescent="0.15">
      <c r="B230" s="43">
        <v>44501</v>
      </c>
      <c r="C230" s="44">
        <v>51167</v>
      </c>
      <c r="D230" s="14">
        <v>219</v>
      </c>
      <c r="E230" s="45">
        <v>6666</v>
      </c>
      <c r="F230" s="264"/>
      <c r="G230" s="264"/>
      <c r="H230" s="235">
        <v>784961566.32159102</v>
      </c>
      <c r="I230" s="235"/>
      <c r="J230" s="14">
        <v>544906650.08361495</v>
      </c>
      <c r="K230" s="14">
        <v>315149340.86300999</v>
      </c>
      <c r="L230" s="14">
        <v>126511541.38610899</v>
      </c>
    </row>
    <row r="231" spans="2:12" s="1" customFormat="1" ht="11.1" customHeight="1" x14ac:dyDescent="0.15">
      <c r="B231" s="43">
        <v>44501</v>
      </c>
      <c r="C231" s="44">
        <v>51196</v>
      </c>
      <c r="D231" s="14">
        <v>220</v>
      </c>
      <c r="E231" s="45">
        <v>6695</v>
      </c>
      <c r="F231" s="264"/>
      <c r="G231" s="264"/>
      <c r="H231" s="235">
        <v>764094941.35527897</v>
      </c>
      <c r="I231" s="235"/>
      <c r="J231" s="14">
        <v>529579763.27805001</v>
      </c>
      <c r="K231" s="14">
        <v>305556212.34539998</v>
      </c>
      <c r="L231" s="14">
        <v>122174454.670525</v>
      </c>
    </row>
    <row r="232" spans="2:12" s="1" customFormat="1" ht="11.1" customHeight="1" x14ac:dyDescent="0.15">
      <c r="B232" s="43">
        <v>44501</v>
      </c>
      <c r="C232" s="44">
        <v>51227</v>
      </c>
      <c r="D232" s="14">
        <v>221</v>
      </c>
      <c r="E232" s="45">
        <v>6726</v>
      </c>
      <c r="F232" s="264"/>
      <c r="G232" s="264"/>
      <c r="H232" s="235">
        <v>744054664.97344398</v>
      </c>
      <c r="I232" s="235"/>
      <c r="J232" s="14">
        <v>514815577.671404</v>
      </c>
      <c r="K232" s="14">
        <v>296282164.86258399</v>
      </c>
      <c r="L232" s="14">
        <v>117964524.14858299</v>
      </c>
    </row>
    <row r="233" spans="2:12" s="1" customFormat="1" ht="11.1" customHeight="1" x14ac:dyDescent="0.15">
      <c r="B233" s="43">
        <v>44501</v>
      </c>
      <c r="C233" s="44">
        <v>51257</v>
      </c>
      <c r="D233" s="14">
        <v>222</v>
      </c>
      <c r="E233" s="45">
        <v>6756</v>
      </c>
      <c r="F233" s="264"/>
      <c r="G233" s="264"/>
      <c r="H233" s="235">
        <v>724420907.63023806</v>
      </c>
      <c r="I233" s="235"/>
      <c r="J233" s="14">
        <v>500408147.53311801</v>
      </c>
      <c r="K233" s="14">
        <v>287281704.65056598</v>
      </c>
      <c r="L233" s="14">
        <v>113912127.58881401</v>
      </c>
    </row>
    <row r="234" spans="2:12" s="1" customFormat="1" ht="11.1" customHeight="1" x14ac:dyDescent="0.15">
      <c r="B234" s="43">
        <v>44501</v>
      </c>
      <c r="C234" s="44">
        <v>51288</v>
      </c>
      <c r="D234" s="14">
        <v>223</v>
      </c>
      <c r="E234" s="45">
        <v>6787</v>
      </c>
      <c r="F234" s="264"/>
      <c r="G234" s="264"/>
      <c r="H234" s="235">
        <v>705127598.331779</v>
      </c>
      <c r="I234" s="235"/>
      <c r="J234" s="14">
        <v>486254785.20594001</v>
      </c>
      <c r="K234" s="14">
        <v>278446381.23230201</v>
      </c>
      <c r="L234" s="14">
        <v>109941128.868909</v>
      </c>
    </row>
    <row r="235" spans="2:12" s="1" customFormat="1" ht="11.1" customHeight="1" x14ac:dyDescent="0.15">
      <c r="B235" s="43">
        <v>44501</v>
      </c>
      <c r="C235" s="44">
        <v>51318</v>
      </c>
      <c r="D235" s="14">
        <v>224</v>
      </c>
      <c r="E235" s="45">
        <v>6817</v>
      </c>
      <c r="F235" s="264"/>
      <c r="G235" s="264"/>
      <c r="H235" s="235">
        <v>686509581.83708894</v>
      </c>
      <c r="I235" s="235"/>
      <c r="J235" s="14">
        <v>472638764.89209801</v>
      </c>
      <c r="K235" s="14">
        <v>269983234.38264298</v>
      </c>
      <c r="L235" s="14">
        <v>106162587.05662</v>
      </c>
    </row>
    <row r="236" spans="2:12" s="1" customFormat="1" ht="11.1" customHeight="1" x14ac:dyDescent="0.15">
      <c r="B236" s="43">
        <v>44501</v>
      </c>
      <c r="C236" s="44">
        <v>51349</v>
      </c>
      <c r="D236" s="14">
        <v>225</v>
      </c>
      <c r="E236" s="45">
        <v>6848</v>
      </c>
      <c r="F236" s="264"/>
      <c r="G236" s="264"/>
      <c r="H236" s="235">
        <v>668153520.43650198</v>
      </c>
      <c r="I236" s="235"/>
      <c r="J236" s="14">
        <v>459221037.66189599</v>
      </c>
      <c r="K236" s="14">
        <v>261651558.307724</v>
      </c>
      <c r="L236" s="14">
        <v>102450632.165757</v>
      </c>
    </row>
    <row r="237" spans="2:12" s="1" customFormat="1" ht="11.1" customHeight="1" x14ac:dyDescent="0.15">
      <c r="B237" s="43">
        <v>44501</v>
      </c>
      <c r="C237" s="44">
        <v>51380</v>
      </c>
      <c r="D237" s="14">
        <v>226</v>
      </c>
      <c r="E237" s="45">
        <v>6879</v>
      </c>
      <c r="F237" s="264"/>
      <c r="G237" s="264"/>
      <c r="H237" s="235">
        <v>650371020.23933303</v>
      </c>
      <c r="I237" s="235"/>
      <c r="J237" s="14">
        <v>446241004.98060501</v>
      </c>
      <c r="K237" s="14">
        <v>253609266.45761099</v>
      </c>
      <c r="L237" s="14">
        <v>98881046.571297497</v>
      </c>
    </row>
    <row r="238" spans="2:12" s="1" customFormat="1" ht="11.1" customHeight="1" x14ac:dyDescent="0.15">
      <c r="B238" s="43">
        <v>44501</v>
      </c>
      <c r="C238" s="44">
        <v>51410</v>
      </c>
      <c r="D238" s="14">
        <v>227</v>
      </c>
      <c r="E238" s="45">
        <v>6909</v>
      </c>
      <c r="F238" s="264"/>
      <c r="G238" s="264"/>
      <c r="H238" s="235">
        <v>632899357.67765701</v>
      </c>
      <c r="I238" s="235"/>
      <c r="J238" s="14">
        <v>433540335.060947</v>
      </c>
      <c r="K238" s="14">
        <v>245784742.09518</v>
      </c>
      <c r="L238" s="14">
        <v>95437474.658514097</v>
      </c>
    </row>
    <row r="239" spans="2:12" s="1" customFormat="1" ht="11.1" customHeight="1" x14ac:dyDescent="0.15">
      <c r="B239" s="43">
        <v>44501</v>
      </c>
      <c r="C239" s="44">
        <v>51441</v>
      </c>
      <c r="D239" s="14">
        <v>228</v>
      </c>
      <c r="E239" s="45">
        <v>6940</v>
      </c>
      <c r="F239" s="264"/>
      <c r="G239" s="264"/>
      <c r="H239" s="235">
        <v>615729144.12737799</v>
      </c>
      <c r="I239" s="235"/>
      <c r="J239" s="14">
        <v>421063255.04249501</v>
      </c>
      <c r="K239" s="14">
        <v>238104085.08906099</v>
      </c>
      <c r="L239" s="14">
        <v>92063500.961645305</v>
      </c>
    </row>
    <row r="240" spans="2:12" s="1" customFormat="1" ht="11.1" customHeight="1" x14ac:dyDescent="0.15">
      <c r="B240" s="43">
        <v>44501</v>
      </c>
      <c r="C240" s="44">
        <v>51471</v>
      </c>
      <c r="D240" s="14">
        <v>229</v>
      </c>
      <c r="E240" s="45">
        <v>6970</v>
      </c>
      <c r="F240" s="264"/>
      <c r="G240" s="264"/>
      <c r="H240" s="235">
        <v>598828077.54396796</v>
      </c>
      <c r="I240" s="235"/>
      <c r="J240" s="14">
        <v>408833381.08968598</v>
      </c>
      <c r="K240" s="14">
        <v>230619283.72333401</v>
      </c>
      <c r="L240" s="14">
        <v>88803961.922042504</v>
      </c>
    </row>
    <row r="241" spans="2:12" s="1" customFormat="1" ht="11.1" customHeight="1" x14ac:dyDescent="0.15">
      <c r="B241" s="43">
        <v>44501</v>
      </c>
      <c r="C241" s="44">
        <v>51502</v>
      </c>
      <c r="D241" s="14">
        <v>230</v>
      </c>
      <c r="E241" s="45">
        <v>7001</v>
      </c>
      <c r="F241" s="264"/>
      <c r="G241" s="264"/>
      <c r="H241" s="235">
        <v>582050451.87161195</v>
      </c>
      <c r="I241" s="235"/>
      <c r="J241" s="14">
        <v>396704935.08357698</v>
      </c>
      <c r="K241" s="14">
        <v>223208622.08207899</v>
      </c>
      <c r="L241" s="14">
        <v>85586311.300266206</v>
      </c>
    </row>
    <row r="242" spans="2:12" s="1" customFormat="1" ht="11.1" customHeight="1" x14ac:dyDescent="0.15">
      <c r="B242" s="43">
        <v>44501</v>
      </c>
      <c r="C242" s="44">
        <v>51533</v>
      </c>
      <c r="D242" s="14">
        <v>231</v>
      </c>
      <c r="E242" s="45">
        <v>7032</v>
      </c>
      <c r="F242" s="264"/>
      <c r="G242" s="264"/>
      <c r="H242" s="235">
        <v>565383577.89074004</v>
      </c>
      <c r="I242" s="235"/>
      <c r="J242" s="14">
        <v>384691810.879816</v>
      </c>
      <c r="K242" s="14">
        <v>215898884.03995699</v>
      </c>
      <c r="L242" s="14">
        <v>82432858.432997704</v>
      </c>
    </row>
    <row r="243" spans="2:12" s="1" customFormat="1" ht="11.1" customHeight="1" x14ac:dyDescent="0.15">
      <c r="B243" s="43">
        <v>44501</v>
      </c>
      <c r="C243" s="44">
        <v>51561</v>
      </c>
      <c r="D243" s="14">
        <v>232</v>
      </c>
      <c r="E243" s="45">
        <v>7060</v>
      </c>
      <c r="F243" s="264"/>
      <c r="G243" s="264"/>
      <c r="H243" s="235">
        <v>548764801.477615</v>
      </c>
      <c r="I243" s="235"/>
      <c r="J243" s="14">
        <v>372812205.17112702</v>
      </c>
      <c r="K243" s="14">
        <v>208751062.29115501</v>
      </c>
      <c r="L243" s="14">
        <v>79398750.423768297</v>
      </c>
    </row>
    <row r="244" spans="2:12" s="1" customFormat="1" ht="11.1" customHeight="1" x14ac:dyDescent="0.15">
      <c r="B244" s="43">
        <v>44501</v>
      </c>
      <c r="C244" s="44">
        <v>51592</v>
      </c>
      <c r="D244" s="14">
        <v>233</v>
      </c>
      <c r="E244" s="45">
        <v>7091</v>
      </c>
      <c r="F244" s="264"/>
      <c r="G244" s="264"/>
      <c r="H244" s="235">
        <v>532647481.49060601</v>
      </c>
      <c r="I244" s="235"/>
      <c r="J244" s="14">
        <v>361248898.46201199</v>
      </c>
      <c r="K244" s="14">
        <v>201761917.49352601</v>
      </c>
      <c r="L244" s="14">
        <v>76415382.197105497</v>
      </c>
    </row>
    <row r="245" spans="2:12" s="1" customFormat="1" ht="11.1" customHeight="1" x14ac:dyDescent="0.15">
      <c r="B245" s="43">
        <v>44501</v>
      </c>
      <c r="C245" s="44">
        <v>51622</v>
      </c>
      <c r="D245" s="14">
        <v>234</v>
      </c>
      <c r="E245" s="45">
        <v>7121</v>
      </c>
      <c r="F245" s="264"/>
      <c r="G245" s="264"/>
      <c r="H245" s="235">
        <v>516645716.17115998</v>
      </c>
      <c r="I245" s="235"/>
      <c r="J245" s="14">
        <v>349821136.75878203</v>
      </c>
      <c r="K245" s="14">
        <v>194898492.15926</v>
      </c>
      <c r="L245" s="14">
        <v>73513340.115391299</v>
      </c>
    </row>
    <row r="246" spans="2:12" s="1" customFormat="1" ht="11.1" customHeight="1" x14ac:dyDescent="0.15">
      <c r="B246" s="43">
        <v>44501</v>
      </c>
      <c r="C246" s="44">
        <v>51653</v>
      </c>
      <c r="D246" s="14">
        <v>235</v>
      </c>
      <c r="E246" s="45">
        <v>7152</v>
      </c>
      <c r="F246" s="264"/>
      <c r="G246" s="264"/>
      <c r="H246" s="235">
        <v>501011430.60948902</v>
      </c>
      <c r="I246" s="235"/>
      <c r="J246" s="14">
        <v>338659784.328354</v>
      </c>
      <c r="K246" s="14">
        <v>188200231.29303199</v>
      </c>
      <c r="L246" s="14">
        <v>70686169.664745301</v>
      </c>
    </row>
    <row r="247" spans="2:12" s="1" customFormat="1" ht="11.1" customHeight="1" x14ac:dyDescent="0.15">
      <c r="B247" s="43">
        <v>44501</v>
      </c>
      <c r="C247" s="44">
        <v>51683</v>
      </c>
      <c r="D247" s="14">
        <v>236</v>
      </c>
      <c r="E247" s="45">
        <v>7182</v>
      </c>
      <c r="F247" s="264"/>
      <c r="G247" s="264"/>
      <c r="H247" s="235">
        <v>485653542.11361599</v>
      </c>
      <c r="I247" s="235"/>
      <c r="J247" s="14">
        <v>327739746.917072</v>
      </c>
      <c r="K247" s="14">
        <v>181683466.12220401</v>
      </c>
      <c r="L247" s="14">
        <v>67958813.2225568</v>
      </c>
    </row>
    <row r="248" spans="2:12" s="1" customFormat="1" ht="11.1" customHeight="1" x14ac:dyDescent="0.15">
      <c r="B248" s="43">
        <v>44501</v>
      </c>
      <c r="C248" s="44">
        <v>51714</v>
      </c>
      <c r="D248" s="14">
        <v>237</v>
      </c>
      <c r="E248" s="45">
        <v>7213</v>
      </c>
      <c r="F248" s="264"/>
      <c r="G248" s="264"/>
      <c r="H248" s="235">
        <v>470686868.549927</v>
      </c>
      <c r="I248" s="235"/>
      <c r="J248" s="14">
        <v>317100856.27946198</v>
      </c>
      <c r="K248" s="14">
        <v>175338707.28516999</v>
      </c>
      <c r="L248" s="14">
        <v>65307761.687528104</v>
      </c>
    </row>
    <row r="249" spans="2:12" s="1" customFormat="1" ht="11.1" customHeight="1" x14ac:dyDescent="0.15">
      <c r="B249" s="43">
        <v>44501</v>
      </c>
      <c r="C249" s="44">
        <v>51745</v>
      </c>
      <c r="D249" s="14">
        <v>238</v>
      </c>
      <c r="E249" s="45">
        <v>7244</v>
      </c>
      <c r="F249" s="264"/>
      <c r="G249" s="264"/>
      <c r="H249" s="235">
        <v>455942501.42950702</v>
      </c>
      <c r="I249" s="235"/>
      <c r="J249" s="14">
        <v>306646624.95059198</v>
      </c>
      <c r="K249" s="14">
        <v>169126891.793762</v>
      </c>
      <c r="L249" s="14">
        <v>62727255.464696698</v>
      </c>
    </row>
    <row r="250" spans="2:12" s="1" customFormat="1" ht="11.1" customHeight="1" x14ac:dyDescent="0.15">
      <c r="B250" s="43">
        <v>44501</v>
      </c>
      <c r="C250" s="44">
        <v>51775</v>
      </c>
      <c r="D250" s="14">
        <v>239</v>
      </c>
      <c r="E250" s="45">
        <v>7274</v>
      </c>
      <c r="F250" s="264"/>
      <c r="G250" s="264"/>
      <c r="H250" s="235">
        <v>441165543.363841</v>
      </c>
      <c r="I250" s="235"/>
      <c r="J250" s="14">
        <v>296221281.87947899</v>
      </c>
      <c r="K250" s="14">
        <v>162974817.25116599</v>
      </c>
      <c r="L250" s="14">
        <v>60197742.477041602</v>
      </c>
    </row>
    <row r="251" spans="2:12" s="1" customFormat="1" ht="11.1" customHeight="1" x14ac:dyDescent="0.15">
      <c r="B251" s="43">
        <v>44501</v>
      </c>
      <c r="C251" s="44">
        <v>51806</v>
      </c>
      <c r="D251" s="14">
        <v>240</v>
      </c>
      <c r="E251" s="45">
        <v>7305</v>
      </c>
      <c r="F251" s="264"/>
      <c r="G251" s="264"/>
      <c r="H251" s="235">
        <v>426814903.031138</v>
      </c>
      <c r="I251" s="235"/>
      <c r="J251" s="14">
        <v>286099452.12654197</v>
      </c>
      <c r="K251" s="14">
        <v>157005680.20897001</v>
      </c>
      <c r="L251" s="14">
        <v>57747300.390477598</v>
      </c>
    </row>
    <row r="252" spans="2:12" s="1" customFormat="1" ht="11.1" customHeight="1" x14ac:dyDescent="0.15">
      <c r="B252" s="43">
        <v>44501</v>
      </c>
      <c r="C252" s="44">
        <v>51836</v>
      </c>
      <c r="D252" s="14">
        <v>241</v>
      </c>
      <c r="E252" s="45">
        <v>7335</v>
      </c>
      <c r="F252" s="264"/>
      <c r="G252" s="264"/>
      <c r="H252" s="235">
        <v>412587032.43025601</v>
      </c>
      <c r="I252" s="235"/>
      <c r="J252" s="14">
        <v>276108378.39313698</v>
      </c>
      <c r="K252" s="14">
        <v>151149839.80947599</v>
      </c>
      <c r="L252" s="14">
        <v>55365610.905076802</v>
      </c>
    </row>
    <row r="253" spans="2:12" s="1" customFormat="1" ht="11.1" customHeight="1" x14ac:dyDescent="0.15">
      <c r="B253" s="43">
        <v>44501</v>
      </c>
      <c r="C253" s="44">
        <v>51867</v>
      </c>
      <c r="D253" s="14">
        <v>242</v>
      </c>
      <c r="E253" s="45">
        <v>7366</v>
      </c>
      <c r="F253" s="264"/>
      <c r="G253" s="264"/>
      <c r="H253" s="235">
        <v>398772593.98963201</v>
      </c>
      <c r="I253" s="235"/>
      <c r="J253" s="14">
        <v>266410963.82565799</v>
      </c>
      <c r="K253" s="14">
        <v>145470285.95432401</v>
      </c>
      <c r="L253" s="14">
        <v>53059520.038379401</v>
      </c>
    </row>
    <row r="254" spans="2:12" s="1" customFormat="1" ht="11.1" customHeight="1" x14ac:dyDescent="0.15">
      <c r="B254" s="43">
        <v>44501</v>
      </c>
      <c r="C254" s="44">
        <v>51898</v>
      </c>
      <c r="D254" s="14">
        <v>243</v>
      </c>
      <c r="E254" s="45">
        <v>7397</v>
      </c>
      <c r="F254" s="264"/>
      <c r="G254" s="264"/>
      <c r="H254" s="235">
        <v>385212382.96648097</v>
      </c>
      <c r="I254" s="235"/>
      <c r="J254" s="14">
        <v>256915205.58039799</v>
      </c>
      <c r="K254" s="14">
        <v>139928474.83472899</v>
      </c>
      <c r="L254" s="14">
        <v>50821999.163554803</v>
      </c>
    </row>
    <row r="255" spans="2:12" s="1" customFormat="1" ht="11.1" customHeight="1" x14ac:dyDescent="0.15">
      <c r="B255" s="43">
        <v>44501</v>
      </c>
      <c r="C255" s="44">
        <v>51926</v>
      </c>
      <c r="D255" s="14">
        <v>244</v>
      </c>
      <c r="E255" s="45">
        <v>7425</v>
      </c>
      <c r="F255" s="264"/>
      <c r="G255" s="264"/>
      <c r="H255" s="235">
        <v>371885282.65527201</v>
      </c>
      <c r="I255" s="235"/>
      <c r="J255" s="14">
        <v>247646779.115401</v>
      </c>
      <c r="K255" s="14">
        <v>134570569.94363299</v>
      </c>
      <c r="L255" s="14">
        <v>48688987.927354001</v>
      </c>
    </row>
    <row r="256" spans="2:12" s="1" customFormat="1" ht="11.1" customHeight="1" x14ac:dyDescent="0.15">
      <c r="B256" s="43">
        <v>44501</v>
      </c>
      <c r="C256" s="44">
        <v>51957</v>
      </c>
      <c r="D256" s="14">
        <v>245</v>
      </c>
      <c r="E256" s="45">
        <v>7456</v>
      </c>
      <c r="F256" s="264"/>
      <c r="G256" s="264"/>
      <c r="H256" s="235">
        <v>358389139.71272302</v>
      </c>
      <c r="I256" s="235"/>
      <c r="J256" s="14">
        <v>238254609.80188701</v>
      </c>
      <c r="K256" s="14">
        <v>129137630.351386</v>
      </c>
      <c r="L256" s="14">
        <v>46525397.029434703</v>
      </c>
    </row>
    <row r="257" spans="2:12" s="1" customFormat="1" ht="11.1" customHeight="1" x14ac:dyDescent="0.15">
      <c r="B257" s="43">
        <v>44501</v>
      </c>
      <c r="C257" s="44">
        <v>51987</v>
      </c>
      <c r="D257" s="14">
        <v>246</v>
      </c>
      <c r="E257" s="45">
        <v>7486</v>
      </c>
      <c r="F257" s="264"/>
      <c r="G257" s="264"/>
      <c r="H257" s="235">
        <v>345177545.77517802</v>
      </c>
      <c r="I257" s="235"/>
      <c r="J257" s="14">
        <v>229094977.638188</v>
      </c>
      <c r="K257" s="14">
        <v>123867347.141855</v>
      </c>
      <c r="L257" s="14">
        <v>44443698.719608903</v>
      </c>
    </row>
    <row r="258" spans="2:12" s="1" customFormat="1" ht="11.1" customHeight="1" x14ac:dyDescent="0.15">
      <c r="B258" s="43">
        <v>44501</v>
      </c>
      <c r="C258" s="44">
        <v>52018</v>
      </c>
      <c r="D258" s="14">
        <v>247</v>
      </c>
      <c r="E258" s="45">
        <v>7517</v>
      </c>
      <c r="F258" s="264"/>
      <c r="G258" s="264"/>
      <c r="H258" s="235">
        <v>332361106.873873</v>
      </c>
      <c r="I258" s="235"/>
      <c r="J258" s="14">
        <v>220214548.62640601</v>
      </c>
      <c r="K258" s="14">
        <v>118763057.136273</v>
      </c>
      <c r="L258" s="14">
        <v>42431789.359523498</v>
      </c>
    </row>
    <row r="259" spans="2:12" s="1" customFormat="1" ht="11.1" customHeight="1" x14ac:dyDescent="0.15">
      <c r="B259" s="43">
        <v>44501</v>
      </c>
      <c r="C259" s="44">
        <v>52048</v>
      </c>
      <c r="D259" s="14">
        <v>248</v>
      </c>
      <c r="E259" s="45">
        <v>7547</v>
      </c>
      <c r="F259" s="264"/>
      <c r="G259" s="264"/>
      <c r="H259" s="235">
        <v>319745514.651474</v>
      </c>
      <c r="I259" s="235"/>
      <c r="J259" s="14">
        <v>211508016.377754</v>
      </c>
      <c r="K259" s="14">
        <v>113786820.021643</v>
      </c>
      <c r="L259" s="14">
        <v>40487226.000699997</v>
      </c>
    </row>
    <row r="260" spans="2:12" s="1" customFormat="1" ht="11.1" customHeight="1" x14ac:dyDescent="0.15">
      <c r="B260" s="43">
        <v>44501</v>
      </c>
      <c r="C260" s="44">
        <v>52079</v>
      </c>
      <c r="D260" s="14">
        <v>249</v>
      </c>
      <c r="E260" s="45">
        <v>7578</v>
      </c>
      <c r="F260" s="264"/>
      <c r="G260" s="264"/>
      <c r="H260" s="235">
        <v>307085915.57143801</v>
      </c>
      <c r="I260" s="235"/>
      <c r="J260" s="14">
        <v>202789305.74803999</v>
      </c>
      <c r="K260" s="14">
        <v>108818884.46072499</v>
      </c>
      <c r="L260" s="14">
        <v>38555554.240203299</v>
      </c>
    </row>
    <row r="261" spans="2:12" s="1" customFormat="1" ht="11.1" customHeight="1" x14ac:dyDescent="0.15">
      <c r="B261" s="43">
        <v>44501</v>
      </c>
      <c r="C261" s="44">
        <v>52110</v>
      </c>
      <c r="D261" s="14">
        <v>250</v>
      </c>
      <c r="E261" s="45">
        <v>7609</v>
      </c>
      <c r="F261" s="264"/>
      <c r="G261" s="264"/>
      <c r="H261" s="235">
        <v>294756035.184461</v>
      </c>
      <c r="I261" s="235"/>
      <c r="J261" s="14">
        <v>194316927.77979201</v>
      </c>
      <c r="K261" s="14">
        <v>104007330.43999401</v>
      </c>
      <c r="L261" s="14">
        <v>36694692.280262597</v>
      </c>
    </row>
    <row r="262" spans="2:12" s="1" customFormat="1" ht="11.1" customHeight="1" x14ac:dyDescent="0.15">
      <c r="B262" s="43">
        <v>44501</v>
      </c>
      <c r="C262" s="44">
        <v>52140</v>
      </c>
      <c r="D262" s="14">
        <v>251</v>
      </c>
      <c r="E262" s="45">
        <v>7639</v>
      </c>
      <c r="F262" s="264"/>
      <c r="G262" s="264"/>
      <c r="H262" s="235">
        <v>282404730.494169</v>
      </c>
      <c r="I262" s="235"/>
      <c r="J262" s="14">
        <v>185868783.689226</v>
      </c>
      <c r="K262" s="14">
        <v>99240635.856722295</v>
      </c>
      <c r="L262" s="14">
        <v>34869435.953199401</v>
      </c>
    </row>
    <row r="263" spans="2:12" s="1" customFormat="1" ht="11.1" customHeight="1" x14ac:dyDescent="0.15">
      <c r="B263" s="43">
        <v>44501</v>
      </c>
      <c r="C263" s="44">
        <v>52171</v>
      </c>
      <c r="D263" s="14">
        <v>252</v>
      </c>
      <c r="E263" s="45">
        <v>7670</v>
      </c>
      <c r="F263" s="264"/>
      <c r="G263" s="264"/>
      <c r="H263" s="235">
        <v>270393412.37405699</v>
      </c>
      <c r="I263" s="235"/>
      <c r="J263" s="14">
        <v>177661520.81948099</v>
      </c>
      <c r="K263" s="14">
        <v>94617299.723979294</v>
      </c>
      <c r="L263" s="14">
        <v>33104158.541185301</v>
      </c>
    </row>
    <row r="264" spans="2:12" s="1" customFormat="1" ht="11.1" customHeight="1" x14ac:dyDescent="0.15">
      <c r="B264" s="43">
        <v>44501</v>
      </c>
      <c r="C264" s="44">
        <v>52201</v>
      </c>
      <c r="D264" s="14">
        <v>253</v>
      </c>
      <c r="E264" s="45">
        <v>7700</v>
      </c>
      <c r="F264" s="264"/>
      <c r="G264" s="264"/>
      <c r="H264" s="235">
        <v>258539286.66502199</v>
      </c>
      <c r="I264" s="235"/>
      <c r="J264" s="14">
        <v>169593957.80091399</v>
      </c>
      <c r="K264" s="14">
        <v>90098449.408884302</v>
      </c>
      <c r="L264" s="14">
        <v>31393909.641783401</v>
      </c>
    </row>
    <row r="265" spans="2:12" s="1" customFormat="1" ht="11.1" customHeight="1" x14ac:dyDescent="0.15">
      <c r="B265" s="43">
        <v>44501</v>
      </c>
      <c r="C265" s="44">
        <v>52232</v>
      </c>
      <c r="D265" s="14">
        <v>254</v>
      </c>
      <c r="E265" s="45">
        <v>7731</v>
      </c>
      <c r="F265" s="264"/>
      <c r="G265" s="264"/>
      <c r="H265" s="235">
        <v>246772401.679618</v>
      </c>
      <c r="I265" s="235"/>
      <c r="J265" s="14">
        <v>161600684.51923901</v>
      </c>
      <c r="K265" s="14">
        <v>85633605.606596395</v>
      </c>
      <c r="L265" s="14">
        <v>29711798.2238749</v>
      </c>
    </row>
    <row r="266" spans="2:12" s="1" customFormat="1" ht="11.1" customHeight="1" x14ac:dyDescent="0.15">
      <c r="B266" s="43">
        <v>44501</v>
      </c>
      <c r="C266" s="44">
        <v>52263</v>
      </c>
      <c r="D266" s="14">
        <v>255</v>
      </c>
      <c r="E266" s="45">
        <v>7762</v>
      </c>
      <c r="F266" s="264"/>
      <c r="G266" s="264"/>
      <c r="H266" s="235">
        <v>235083115.004403</v>
      </c>
      <c r="I266" s="235"/>
      <c r="J266" s="14">
        <v>153684767.36314601</v>
      </c>
      <c r="K266" s="14">
        <v>81231776.522478998</v>
      </c>
      <c r="L266" s="14">
        <v>28065144.169287</v>
      </c>
    </row>
    <row r="267" spans="2:12" s="1" customFormat="1" ht="11.1" customHeight="1" x14ac:dyDescent="0.15">
      <c r="B267" s="43">
        <v>44501</v>
      </c>
      <c r="C267" s="44">
        <v>52291</v>
      </c>
      <c r="D267" s="14">
        <v>256</v>
      </c>
      <c r="E267" s="45">
        <v>7790</v>
      </c>
      <c r="F267" s="264"/>
      <c r="G267" s="264"/>
      <c r="H267" s="235">
        <v>223714310.705917</v>
      </c>
      <c r="I267" s="235"/>
      <c r="J267" s="14">
        <v>146028383.10571</v>
      </c>
      <c r="K267" s="14">
        <v>77007587.837550595</v>
      </c>
      <c r="L267" s="14">
        <v>26503904.460517101</v>
      </c>
    </row>
    <row r="268" spans="2:12" s="1" customFormat="1" ht="11.1" customHeight="1" x14ac:dyDescent="0.15">
      <c r="B268" s="43">
        <v>44501</v>
      </c>
      <c r="C268" s="44">
        <v>52322</v>
      </c>
      <c r="D268" s="14">
        <v>257</v>
      </c>
      <c r="E268" s="45">
        <v>7821</v>
      </c>
      <c r="F268" s="264"/>
      <c r="G268" s="264"/>
      <c r="H268" s="235">
        <v>212521101.63880101</v>
      </c>
      <c r="I268" s="235"/>
      <c r="J268" s="14">
        <v>138486789.68468201</v>
      </c>
      <c r="K268" s="14">
        <v>72844821.608926907</v>
      </c>
      <c r="L268" s="14">
        <v>24965004.066051301</v>
      </c>
    </row>
    <row r="269" spans="2:12" s="1" customFormat="1" ht="11.1" customHeight="1" x14ac:dyDescent="0.15">
      <c r="B269" s="43">
        <v>44501</v>
      </c>
      <c r="C269" s="44">
        <v>52352</v>
      </c>
      <c r="D269" s="14">
        <v>258</v>
      </c>
      <c r="E269" s="45">
        <v>7851</v>
      </c>
      <c r="F269" s="264"/>
      <c r="G269" s="264"/>
      <c r="H269" s="235">
        <v>201472885.69299999</v>
      </c>
      <c r="I269" s="235"/>
      <c r="J269" s="14">
        <v>131071858.24639399</v>
      </c>
      <c r="K269" s="14">
        <v>68774835.478715897</v>
      </c>
      <c r="L269" s="14">
        <v>23473540.593779799</v>
      </c>
    </row>
    <row r="270" spans="2:12" s="1" customFormat="1" ht="11.1" customHeight="1" x14ac:dyDescent="0.15">
      <c r="B270" s="43">
        <v>44501</v>
      </c>
      <c r="C270" s="44">
        <v>52383</v>
      </c>
      <c r="D270" s="14">
        <v>259</v>
      </c>
      <c r="E270" s="45">
        <v>7882</v>
      </c>
      <c r="F270" s="264"/>
      <c r="G270" s="264"/>
      <c r="H270" s="235">
        <v>190616971.61489499</v>
      </c>
      <c r="I270" s="235"/>
      <c r="J270" s="14">
        <v>123799016.433855</v>
      </c>
      <c r="K270" s="14">
        <v>64793492.619199097</v>
      </c>
      <c r="L270" s="14">
        <v>22021000.7034529</v>
      </c>
    </row>
    <row r="271" spans="2:12" s="1" customFormat="1" ht="11.1" customHeight="1" x14ac:dyDescent="0.15">
      <c r="B271" s="43">
        <v>44501</v>
      </c>
      <c r="C271" s="44">
        <v>52413</v>
      </c>
      <c r="D271" s="14">
        <v>260</v>
      </c>
      <c r="E271" s="45">
        <v>7912</v>
      </c>
      <c r="F271" s="264"/>
      <c r="G271" s="264"/>
      <c r="H271" s="235">
        <v>179988264.43454799</v>
      </c>
      <c r="I271" s="235"/>
      <c r="J271" s="14">
        <v>116704171.107711</v>
      </c>
      <c r="K271" s="14">
        <v>60929882.711982399</v>
      </c>
      <c r="L271" s="14">
        <v>20623011.580411799</v>
      </c>
    </row>
    <row r="272" spans="2:12" s="1" customFormat="1" ht="11.1" customHeight="1" x14ac:dyDescent="0.15">
      <c r="B272" s="43">
        <v>44501</v>
      </c>
      <c r="C272" s="44">
        <v>52444</v>
      </c>
      <c r="D272" s="14">
        <v>261</v>
      </c>
      <c r="E272" s="45">
        <v>7943</v>
      </c>
      <c r="F272" s="264"/>
      <c r="G272" s="264"/>
      <c r="H272" s="235">
        <v>169584013.65849799</v>
      </c>
      <c r="I272" s="235"/>
      <c r="J272" s="14">
        <v>109771570.57598899</v>
      </c>
      <c r="K272" s="14">
        <v>57164700.784228899</v>
      </c>
      <c r="L272" s="14">
        <v>19266653.979229499</v>
      </c>
    </row>
    <row r="273" spans="2:12" s="1" customFormat="1" ht="11.1" customHeight="1" x14ac:dyDescent="0.15">
      <c r="B273" s="43">
        <v>44501</v>
      </c>
      <c r="C273" s="44">
        <v>52475</v>
      </c>
      <c r="D273" s="14">
        <v>262</v>
      </c>
      <c r="E273" s="45">
        <v>7974</v>
      </c>
      <c r="F273" s="264"/>
      <c r="G273" s="264"/>
      <c r="H273" s="235">
        <v>159429960.61950099</v>
      </c>
      <c r="I273" s="235"/>
      <c r="J273" s="14">
        <v>103023828.80539601</v>
      </c>
      <c r="K273" s="14">
        <v>53514298.351848803</v>
      </c>
      <c r="L273" s="14">
        <v>17959937.386127401</v>
      </c>
    </row>
    <row r="274" spans="2:12" s="1" customFormat="1" ht="11.1" customHeight="1" x14ac:dyDescent="0.15">
      <c r="B274" s="43">
        <v>44501</v>
      </c>
      <c r="C274" s="44">
        <v>52505</v>
      </c>
      <c r="D274" s="14">
        <v>263</v>
      </c>
      <c r="E274" s="45">
        <v>8004</v>
      </c>
      <c r="F274" s="264"/>
      <c r="G274" s="264"/>
      <c r="H274" s="235">
        <v>149289558.75806099</v>
      </c>
      <c r="I274" s="235"/>
      <c r="J274" s="14">
        <v>96312740.840886995</v>
      </c>
      <c r="K274" s="14">
        <v>49905183.736400202</v>
      </c>
      <c r="L274" s="14">
        <v>16680026.0666581</v>
      </c>
    </row>
    <row r="275" spans="2:12" s="1" customFormat="1" ht="11.1" customHeight="1" x14ac:dyDescent="0.15">
      <c r="B275" s="43">
        <v>44501</v>
      </c>
      <c r="C275" s="44">
        <v>52536</v>
      </c>
      <c r="D275" s="14">
        <v>264</v>
      </c>
      <c r="E275" s="45">
        <v>8035</v>
      </c>
      <c r="F275" s="264"/>
      <c r="G275" s="264"/>
      <c r="H275" s="235">
        <v>139688971.25104401</v>
      </c>
      <c r="I275" s="235"/>
      <c r="J275" s="14">
        <v>89966164.484637603</v>
      </c>
      <c r="K275" s="14">
        <v>46498100.876106098</v>
      </c>
      <c r="L275" s="14">
        <v>15475436.267176799</v>
      </c>
    </row>
    <row r="276" spans="2:12" s="1" customFormat="1" ht="11.1" customHeight="1" x14ac:dyDescent="0.15">
      <c r="B276" s="43">
        <v>44501</v>
      </c>
      <c r="C276" s="44">
        <v>52566</v>
      </c>
      <c r="D276" s="14">
        <v>265</v>
      </c>
      <c r="E276" s="45">
        <v>8065</v>
      </c>
      <c r="F276" s="264"/>
      <c r="G276" s="264"/>
      <c r="H276" s="235">
        <v>130296975.145916</v>
      </c>
      <c r="I276" s="235"/>
      <c r="J276" s="14">
        <v>83779541.777555898</v>
      </c>
      <c r="K276" s="14">
        <v>43194033.194462001</v>
      </c>
      <c r="L276" s="14">
        <v>14316851.715605</v>
      </c>
    </row>
    <row r="277" spans="2:12" s="1" customFormat="1" ht="11.1" customHeight="1" x14ac:dyDescent="0.15">
      <c r="B277" s="43">
        <v>44501</v>
      </c>
      <c r="C277" s="44">
        <v>52597</v>
      </c>
      <c r="D277" s="14">
        <v>266</v>
      </c>
      <c r="E277" s="45">
        <v>8096</v>
      </c>
      <c r="F277" s="264"/>
      <c r="G277" s="264"/>
      <c r="H277" s="235">
        <v>121082351.17646199</v>
      </c>
      <c r="I277" s="235"/>
      <c r="J277" s="14">
        <v>77722591.2815516</v>
      </c>
      <c r="K277" s="14">
        <v>39969355.1408417</v>
      </c>
      <c r="L277" s="14">
        <v>13191905.4578702</v>
      </c>
    </row>
    <row r="278" spans="2:12" s="1" customFormat="1" ht="11.1" customHeight="1" x14ac:dyDescent="0.15">
      <c r="B278" s="43">
        <v>44501</v>
      </c>
      <c r="C278" s="44">
        <v>52628</v>
      </c>
      <c r="D278" s="14">
        <v>267</v>
      </c>
      <c r="E278" s="45">
        <v>8127</v>
      </c>
      <c r="F278" s="264"/>
      <c r="G278" s="264"/>
      <c r="H278" s="235">
        <v>112001435.23360901</v>
      </c>
      <c r="I278" s="235"/>
      <c r="J278" s="14">
        <v>71771627.277919099</v>
      </c>
      <c r="K278" s="14">
        <v>36815165.389747702</v>
      </c>
      <c r="L278" s="14">
        <v>12099398.0394841</v>
      </c>
    </row>
    <row r="279" spans="2:12" s="1" customFormat="1" ht="11.1" customHeight="1" x14ac:dyDescent="0.15">
      <c r="B279" s="43">
        <v>44501</v>
      </c>
      <c r="C279" s="44">
        <v>52657</v>
      </c>
      <c r="D279" s="14">
        <v>268</v>
      </c>
      <c r="E279" s="45">
        <v>8156</v>
      </c>
      <c r="F279" s="264"/>
      <c r="G279" s="264"/>
      <c r="H279" s="235">
        <v>103059618.749567</v>
      </c>
      <c r="I279" s="235"/>
      <c r="J279" s="14">
        <v>65936832.180534698</v>
      </c>
      <c r="K279" s="14">
        <v>33741740.642481796</v>
      </c>
      <c r="L279" s="14">
        <v>11045364.149745399</v>
      </c>
    </row>
    <row r="280" spans="2:12" s="1" customFormat="1" ht="11.1" customHeight="1" x14ac:dyDescent="0.15">
      <c r="B280" s="43">
        <v>44501</v>
      </c>
      <c r="C280" s="44">
        <v>52688</v>
      </c>
      <c r="D280" s="14">
        <v>269</v>
      </c>
      <c r="E280" s="45">
        <v>8187</v>
      </c>
      <c r="F280" s="264"/>
      <c r="G280" s="264"/>
      <c r="H280" s="235">
        <v>94283713.266028002</v>
      </c>
      <c r="I280" s="235"/>
      <c r="J280" s="14">
        <v>60219757.780602299</v>
      </c>
      <c r="K280" s="14">
        <v>30737780.2697713</v>
      </c>
      <c r="L280" s="14">
        <v>10019399.11891</v>
      </c>
    </row>
    <row r="281" spans="2:12" s="1" customFormat="1" ht="11.1" customHeight="1" x14ac:dyDescent="0.15">
      <c r="B281" s="43">
        <v>44501</v>
      </c>
      <c r="C281" s="44">
        <v>52718</v>
      </c>
      <c r="D281" s="14">
        <v>270</v>
      </c>
      <c r="E281" s="45">
        <v>8217</v>
      </c>
      <c r="F281" s="264"/>
      <c r="G281" s="264"/>
      <c r="H281" s="235">
        <v>85694446.012961999</v>
      </c>
      <c r="I281" s="235"/>
      <c r="J281" s="14">
        <v>54643884.139145702</v>
      </c>
      <c r="K281" s="14">
        <v>27823055.7847289</v>
      </c>
      <c r="L281" s="14">
        <v>9032128.0320449509</v>
      </c>
    </row>
    <row r="282" spans="2:12" s="1" customFormat="1" ht="11.1" customHeight="1" x14ac:dyDescent="0.15">
      <c r="B282" s="43">
        <v>44501</v>
      </c>
      <c r="C282" s="44">
        <v>52749</v>
      </c>
      <c r="D282" s="14">
        <v>271</v>
      </c>
      <c r="E282" s="45">
        <v>8248</v>
      </c>
      <c r="F282" s="264"/>
      <c r="G282" s="264"/>
      <c r="H282" s="235">
        <v>77300308.468539998</v>
      </c>
      <c r="I282" s="235"/>
      <c r="J282" s="14">
        <v>49207680.287011899</v>
      </c>
      <c r="K282" s="14">
        <v>24991380.676506799</v>
      </c>
      <c r="L282" s="14">
        <v>8078526.0194684202</v>
      </c>
    </row>
    <row r="283" spans="2:12" s="1" customFormat="1" ht="11.1" customHeight="1" x14ac:dyDescent="0.15">
      <c r="B283" s="43">
        <v>44501</v>
      </c>
      <c r="C283" s="44">
        <v>52779</v>
      </c>
      <c r="D283" s="14">
        <v>272</v>
      </c>
      <c r="E283" s="45">
        <v>8278</v>
      </c>
      <c r="F283" s="264"/>
      <c r="G283" s="264"/>
      <c r="H283" s="235">
        <v>69207965.011299998</v>
      </c>
      <c r="I283" s="235"/>
      <c r="J283" s="14">
        <v>43983957.732923098</v>
      </c>
      <c r="K283" s="14">
        <v>22283398.656964</v>
      </c>
      <c r="L283" s="14">
        <v>7173636.9165802002</v>
      </c>
    </row>
    <row r="284" spans="2:12" s="1" customFormat="1" ht="11.1" customHeight="1" x14ac:dyDescent="0.15">
      <c r="B284" s="43">
        <v>44501</v>
      </c>
      <c r="C284" s="44">
        <v>52810</v>
      </c>
      <c r="D284" s="14">
        <v>273</v>
      </c>
      <c r="E284" s="45">
        <v>8309</v>
      </c>
      <c r="F284" s="264"/>
      <c r="G284" s="264"/>
      <c r="H284" s="235">
        <v>61459502.454180002</v>
      </c>
      <c r="I284" s="235"/>
      <c r="J284" s="14">
        <v>38993304.831399001</v>
      </c>
      <c r="K284" s="14">
        <v>19704765.126261901</v>
      </c>
      <c r="L284" s="14">
        <v>6316635.8942018002</v>
      </c>
    </row>
    <row r="285" spans="2:12" s="1" customFormat="1" ht="11.1" customHeight="1" x14ac:dyDescent="0.15">
      <c r="B285" s="43">
        <v>44501</v>
      </c>
      <c r="C285" s="44">
        <v>52841</v>
      </c>
      <c r="D285" s="14">
        <v>274</v>
      </c>
      <c r="E285" s="45">
        <v>8340</v>
      </c>
      <c r="F285" s="264"/>
      <c r="G285" s="264"/>
      <c r="H285" s="235">
        <v>54064606.012134001</v>
      </c>
      <c r="I285" s="235"/>
      <c r="J285" s="14">
        <v>34243395.852184199</v>
      </c>
      <c r="K285" s="14">
        <v>17260450.907062899</v>
      </c>
      <c r="L285" s="14">
        <v>5509641.45607886</v>
      </c>
    </row>
    <row r="286" spans="2:12" s="1" customFormat="1" ht="11.1" customHeight="1" x14ac:dyDescent="0.15">
      <c r="B286" s="43">
        <v>44501</v>
      </c>
      <c r="C286" s="44">
        <v>52871</v>
      </c>
      <c r="D286" s="14">
        <v>275</v>
      </c>
      <c r="E286" s="45">
        <v>8370</v>
      </c>
      <c r="F286" s="264"/>
      <c r="G286" s="264"/>
      <c r="H286" s="235">
        <v>47081714.963324003</v>
      </c>
      <c r="I286" s="235"/>
      <c r="J286" s="14">
        <v>29771630.340381</v>
      </c>
      <c r="K286" s="14">
        <v>14969513.8304106</v>
      </c>
      <c r="L286" s="14">
        <v>4758772.9045683499</v>
      </c>
    </row>
    <row r="287" spans="2:12" s="1" customFormat="1" ht="11.1" customHeight="1" x14ac:dyDescent="0.15">
      <c r="B287" s="43">
        <v>44501</v>
      </c>
      <c r="C287" s="44">
        <v>52902</v>
      </c>
      <c r="D287" s="14">
        <v>276</v>
      </c>
      <c r="E287" s="45">
        <v>8401</v>
      </c>
      <c r="F287" s="264"/>
      <c r="G287" s="264"/>
      <c r="H287" s="235">
        <v>40656742.459803</v>
      </c>
      <c r="I287" s="235"/>
      <c r="J287" s="14">
        <v>25665261.9946604</v>
      </c>
      <c r="K287" s="14">
        <v>12871965.668462699</v>
      </c>
      <c r="L287" s="14">
        <v>4074635.6124939001</v>
      </c>
    </row>
    <row r="288" spans="2:12" s="1" customFormat="1" ht="11.1" customHeight="1" x14ac:dyDescent="0.15">
      <c r="B288" s="43">
        <v>44501</v>
      </c>
      <c r="C288" s="44">
        <v>52932</v>
      </c>
      <c r="D288" s="14">
        <v>277</v>
      </c>
      <c r="E288" s="45">
        <v>8431</v>
      </c>
      <c r="F288" s="264"/>
      <c r="G288" s="264"/>
      <c r="H288" s="235">
        <v>34952489.793628998</v>
      </c>
      <c r="I288" s="235"/>
      <c r="J288" s="14">
        <v>22028138.640739199</v>
      </c>
      <c r="K288" s="14">
        <v>11020638.054175099</v>
      </c>
      <c r="L288" s="14">
        <v>3474295.2822312098</v>
      </c>
    </row>
    <row r="289" spans="2:12" s="1" customFormat="1" ht="11.1" customHeight="1" x14ac:dyDescent="0.15">
      <c r="B289" s="43">
        <v>44501</v>
      </c>
      <c r="C289" s="44">
        <v>52963</v>
      </c>
      <c r="D289" s="14">
        <v>278</v>
      </c>
      <c r="E289" s="45">
        <v>8462</v>
      </c>
      <c r="F289" s="264"/>
      <c r="G289" s="264"/>
      <c r="H289" s="235">
        <v>30978248.632456001</v>
      </c>
      <c r="I289" s="235"/>
      <c r="J289" s="14">
        <v>19490335.894660499</v>
      </c>
      <c r="K289" s="14">
        <v>9726181.1662194207</v>
      </c>
      <c r="L289" s="14">
        <v>3053226.0678479401</v>
      </c>
    </row>
    <row r="290" spans="2:12" s="1" customFormat="1" ht="11.1" customHeight="1" x14ac:dyDescent="0.15">
      <c r="B290" s="43">
        <v>44501</v>
      </c>
      <c r="C290" s="44">
        <v>52994</v>
      </c>
      <c r="D290" s="14">
        <v>279</v>
      </c>
      <c r="E290" s="45">
        <v>8493</v>
      </c>
      <c r="F290" s="264"/>
      <c r="G290" s="264"/>
      <c r="H290" s="235">
        <v>27217003.116060998</v>
      </c>
      <c r="I290" s="235"/>
      <c r="J290" s="14">
        <v>17094859.853889201</v>
      </c>
      <c r="K290" s="14">
        <v>8509081.2111499198</v>
      </c>
      <c r="L290" s="14">
        <v>2659842.3407628601</v>
      </c>
    </row>
    <row r="291" spans="2:12" s="1" customFormat="1" ht="11.1" customHeight="1" x14ac:dyDescent="0.15">
      <c r="B291" s="43">
        <v>44501</v>
      </c>
      <c r="C291" s="44">
        <v>53022</v>
      </c>
      <c r="D291" s="14">
        <v>280</v>
      </c>
      <c r="E291" s="45">
        <v>8521</v>
      </c>
      <c r="F291" s="264"/>
      <c r="G291" s="264"/>
      <c r="H291" s="235">
        <v>23717748.104885001</v>
      </c>
      <c r="I291" s="235"/>
      <c r="J291" s="14">
        <v>14874172.610613599</v>
      </c>
      <c r="K291" s="14">
        <v>7386710.1357366601</v>
      </c>
      <c r="L291" s="14">
        <v>2300166.6097701099</v>
      </c>
    </row>
    <row r="292" spans="2:12" s="1" customFormat="1" ht="11.1" customHeight="1" x14ac:dyDescent="0.15">
      <c r="B292" s="43">
        <v>44501</v>
      </c>
      <c r="C292" s="44">
        <v>53053</v>
      </c>
      <c r="D292" s="14">
        <v>281</v>
      </c>
      <c r="E292" s="45">
        <v>8552</v>
      </c>
      <c r="F292" s="264"/>
      <c r="G292" s="264"/>
      <c r="H292" s="235">
        <v>20476256.322935</v>
      </c>
      <c r="I292" s="235"/>
      <c r="J292" s="14">
        <v>12819547.6578213</v>
      </c>
      <c r="K292" s="14">
        <v>6350165.3532627802</v>
      </c>
      <c r="L292" s="14">
        <v>1969018.9297486499</v>
      </c>
    </row>
    <row r="293" spans="2:12" s="1" customFormat="1" ht="11.1" customHeight="1" x14ac:dyDescent="0.15">
      <c r="B293" s="43">
        <v>44501</v>
      </c>
      <c r="C293" s="44">
        <v>53083</v>
      </c>
      <c r="D293" s="14">
        <v>282</v>
      </c>
      <c r="E293" s="45">
        <v>8582</v>
      </c>
      <c r="F293" s="264"/>
      <c r="G293" s="264"/>
      <c r="H293" s="235">
        <v>17388151.757259</v>
      </c>
      <c r="I293" s="235"/>
      <c r="J293" s="14">
        <v>10868312.718316101</v>
      </c>
      <c r="K293" s="14">
        <v>5370370.2242545197</v>
      </c>
      <c r="L293" s="14">
        <v>1658384.2593364599</v>
      </c>
    </row>
    <row r="294" spans="2:12" s="1" customFormat="1" ht="11.1" customHeight="1" x14ac:dyDescent="0.15">
      <c r="B294" s="43">
        <v>44501</v>
      </c>
      <c r="C294" s="44">
        <v>53114</v>
      </c>
      <c r="D294" s="14">
        <v>283</v>
      </c>
      <c r="E294" s="45">
        <v>8613</v>
      </c>
      <c r="F294" s="264"/>
      <c r="G294" s="264"/>
      <c r="H294" s="235">
        <v>14730388.677557999</v>
      </c>
      <c r="I294" s="235"/>
      <c r="J294" s="14">
        <v>9191485.1429721005</v>
      </c>
      <c r="K294" s="14">
        <v>4530247.0124160303</v>
      </c>
      <c r="L294" s="14">
        <v>1393026.7074821801</v>
      </c>
    </row>
    <row r="295" spans="2:12" s="1" customFormat="1" ht="11.1" customHeight="1" x14ac:dyDescent="0.15">
      <c r="B295" s="43">
        <v>44501</v>
      </c>
      <c r="C295" s="44">
        <v>53144</v>
      </c>
      <c r="D295" s="14">
        <v>284</v>
      </c>
      <c r="E295" s="45">
        <v>8643</v>
      </c>
      <c r="F295" s="264"/>
      <c r="G295" s="264"/>
      <c r="H295" s="235">
        <v>12551636.422952</v>
      </c>
      <c r="I295" s="235"/>
      <c r="J295" s="14">
        <v>7819129.2911975803</v>
      </c>
      <c r="K295" s="14">
        <v>3844362.6990718301</v>
      </c>
      <c r="L295" s="14">
        <v>1177275.20823717</v>
      </c>
    </row>
    <row r="296" spans="2:12" s="1" customFormat="1" ht="11.1" customHeight="1" x14ac:dyDescent="0.15">
      <c r="B296" s="43">
        <v>44501</v>
      </c>
      <c r="C296" s="44">
        <v>53175</v>
      </c>
      <c r="D296" s="14">
        <v>285</v>
      </c>
      <c r="E296" s="45">
        <v>8674</v>
      </c>
      <c r="F296" s="264"/>
      <c r="G296" s="264"/>
      <c r="H296" s="235">
        <v>10723694.465792</v>
      </c>
      <c r="I296" s="235"/>
      <c r="J296" s="14">
        <v>6669069.6703143297</v>
      </c>
      <c r="K296" s="14">
        <v>3270583.9991419502</v>
      </c>
      <c r="L296" s="14">
        <v>997322.39434925001</v>
      </c>
    </row>
    <row r="297" spans="2:12" s="1" customFormat="1" ht="11.1" customHeight="1" x14ac:dyDescent="0.15">
      <c r="B297" s="43">
        <v>44501</v>
      </c>
      <c r="C297" s="44">
        <v>53206</v>
      </c>
      <c r="D297" s="14">
        <v>286</v>
      </c>
      <c r="E297" s="45">
        <v>8705</v>
      </c>
      <c r="F297" s="264"/>
      <c r="G297" s="264"/>
      <c r="H297" s="235">
        <v>9233489.5687940009</v>
      </c>
      <c r="I297" s="235"/>
      <c r="J297" s="14">
        <v>5732571.2937646499</v>
      </c>
      <c r="K297" s="14">
        <v>2804165.2992914501</v>
      </c>
      <c r="L297" s="14">
        <v>851472.24022585503</v>
      </c>
    </row>
    <row r="298" spans="2:12" s="1" customFormat="1" ht="11.1" customHeight="1" x14ac:dyDescent="0.15">
      <c r="B298" s="43">
        <v>44501</v>
      </c>
      <c r="C298" s="44">
        <v>53236</v>
      </c>
      <c r="D298" s="14">
        <v>287</v>
      </c>
      <c r="E298" s="45">
        <v>8735</v>
      </c>
      <c r="F298" s="264"/>
      <c r="G298" s="264"/>
      <c r="H298" s="235">
        <v>7938169.3250839999</v>
      </c>
      <c r="I298" s="235"/>
      <c r="J298" s="14">
        <v>4920287.9582151202</v>
      </c>
      <c r="K298" s="14">
        <v>2400902.0028671902</v>
      </c>
      <c r="L298" s="14">
        <v>726034.73751557001</v>
      </c>
    </row>
    <row r="299" spans="2:12" s="1" customFormat="1" ht="11.1" customHeight="1" x14ac:dyDescent="0.15">
      <c r="B299" s="43">
        <v>44501</v>
      </c>
      <c r="C299" s="44">
        <v>53267</v>
      </c>
      <c r="D299" s="14">
        <v>288</v>
      </c>
      <c r="E299" s="45">
        <v>8766</v>
      </c>
      <c r="F299" s="264"/>
      <c r="G299" s="264"/>
      <c r="H299" s="235">
        <v>6859868.7027329998</v>
      </c>
      <c r="I299" s="235"/>
      <c r="J299" s="14">
        <v>4244717.0380897503</v>
      </c>
      <c r="K299" s="14">
        <v>2065983.0346852301</v>
      </c>
      <c r="L299" s="14">
        <v>622108.78871696501</v>
      </c>
    </row>
    <row r="300" spans="2:12" s="1" customFormat="1" ht="11.1" customHeight="1" x14ac:dyDescent="0.15">
      <c r="B300" s="43">
        <v>44501</v>
      </c>
      <c r="C300" s="44">
        <v>53297</v>
      </c>
      <c r="D300" s="14">
        <v>289</v>
      </c>
      <c r="E300" s="45">
        <v>8796</v>
      </c>
      <c r="F300" s="264"/>
      <c r="G300" s="264"/>
      <c r="H300" s="235">
        <v>5947929.5424739998</v>
      </c>
      <c r="I300" s="235"/>
      <c r="J300" s="14">
        <v>3674390.5615923801</v>
      </c>
      <c r="K300" s="14">
        <v>1783992.77208074</v>
      </c>
      <c r="L300" s="14">
        <v>534993.81330481695</v>
      </c>
    </row>
    <row r="301" spans="2:12" s="1" customFormat="1" ht="11.1" customHeight="1" x14ac:dyDescent="0.15">
      <c r="B301" s="43">
        <v>44501</v>
      </c>
      <c r="C301" s="44">
        <v>53328</v>
      </c>
      <c r="D301" s="14">
        <v>290</v>
      </c>
      <c r="E301" s="45">
        <v>8827</v>
      </c>
      <c r="F301" s="264"/>
      <c r="G301" s="264"/>
      <c r="H301" s="235">
        <v>5159257.6560129998</v>
      </c>
      <c r="I301" s="235"/>
      <c r="J301" s="14">
        <v>3181775.23953505</v>
      </c>
      <c r="K301" s="14">
        <v>1540889.0337541001</v>
      </c>
      <c r="L301" s="14">
        <v>460133.288211226</v>
      </c>
    </row>
    <row r="302" spans="2:12" s="1" customFormat="1" ht="11.1" customHeight="1" x14ac:dyDescent="0.15">
      <c r="B302" s="43">
        <v>44501</v>
      </c>
      <c r="C302" s="44">
        <v>53359</v>
      </c>
      <c r="D302" s="14">
        <v>291</v>
      </c>
      <c r="E302" s="45">
        <v>8858</v>
      </c>
      <c r="F302" s="264"/>
      <c r="G302" s="264"/>
      <c r="H302" s="235">
        <v>4554477.8662909996</v>
      </c>
      <c r="I302" s="235"/>
      <c r="J302" s="14">
        <v>2804036.4542932799</v>
      </c>
      <c r="K302" s="14">
        <v>1354501.8883956899</v>
      </c>
      <c r="L302" s="14">
        <v>402762.03207251203</v>
      </c>
    </row>
    <row r="303" spans="2:12" s="1" customFormat="1" ht="11.1" customHeight="1" x14ac:dyDescent="0.15">
      <c r="B303" s="43">
        <v>44501</v>
      </c>
      <c r="C303" s="44">
        <v>53387</v>
      </c>
      <c r="D303" s="14">
        <v>292</v>
      </c>
      <c r="E303" s="45">
        <v>8886</v>
      </c>
      <c r="F303" s="264"/>
      <c r="G303" s="264"/>
      <c r="H303" s="235">
        <v>4047443.4215319999</v>
      </c>
      <c r="I303" s="235"/>
      <c r="J303" s="14">
        <v>2488054.9580764198</v>
      </c>
      <c r="K303" s="14">
        <v>1199104.5328806399</v>
      </c>
      <c r="L303" s="14">
        <v>355190.19159958599</v>
      </c>
    </row>
    <row r="304" spans="2:12" s="1" customFormat="1" ht="11.1" customHeight="1" x14ac:dyDescent="0.15">
      <c r="B304" s="43">
        <v>44501</v>
      </c>
      <c r="C304" s="44">
        <v>53418</v>
      </c>
      <c r="D304" s="14">
        <v>293</v>
      </c>
      <c r="E304" s="45">
        <v>8917</v>
      </c>
      <c r="F304" s="264"/>
      <c r="G304" s="264"/>
      <c r="H304" s="235">
        <v>3637019.7602909999</v>
      </c>
      <c r="I304" s="235"/>
      <c r="J304" s="14">
        <v>2231966.2449990101</v>
      </c>
      <c r="K304" s="14">
        <v>1072948.28698287</v>
      </c>
      <c r="L304" s="14">
        <v>316474.94279297302</v>
      </c>
    </row>
    <row r="305" spans="2:12" s="1" customFormat="1" ht="11.1" customHeight="1" x14ac:dyDescent="0.15">
      <c r="B305" s="43">
        <v>44501</v>
      </c>
      <c r="C305" s="44">
        <v>53448</v>
      </c>
      <c r="D305" s="14">
        <v>294</v>
      </c>
      <c r="E305" s="45">
        <v>8947</v>
      </c>
      <c r="F305" s="264"/>
      <c r="G305" s="264"/>
      <c r="H305" s="235">
        <v>3332939.7967030001</v>
      </c>
      <c r="I305" s="235"/>
      <c r="J305" s="14">
        <v>2042001.1910025501</v>
      </c>
      <c r="K305" s="14">
        <v>979212.45047220704</v>
      </c>
      <c r="L305" s="14">
        <v>287642.82775455102</v>
      </c>
    </row>
    <row r="306" spans="2:12" s="1" customFormat="1" ht="11.1" customHeight="1" x14ac:dyDescent="0.15">
      <c r="B306" s="43">
        <v>44501</v>
      </c>
      <c r="C306" s="44">
        <v>53479</v>
      </c>
      <c r="D306" s="14">
        <v>295</v>
      </c>
      <c r="E306" s="45">
        <v>8978</v>
      </c>
      <c r="F306" s="264"/>
      <c r="G306" s="264"/>
      <c r="H306" s="235">
        <v>3100234.1249680002</v>
      </c>
      <c r="I306" s="235"/>
      <c r="J306" s="14">
        <v>1896207.2093378999</v>
      </c>
      <c r="K306" s="14">
        <v>906986.49827236601</v>
      </c>
      <c r="L306" s="14">
        <v>265298.05399797199</v>
      </c>
    </row>
    <row r="307" spans="2:12" s="1" customFormat="1" ht="11.1" customHeight="1" x14ac:dyDescent="0.15">
      <c r="B307" s="43">
        <v>44501</v>
      </c>
      <c r="C307" s="44">
        <v>53509</v>
      </c>
      <c r="D307" s="14">
        <v>296</v>
      </c>
      <c r="E307" s="45">
        <v>9008</v>
      </c>
      <c r="F307" s="264"/>
      <c r="G307" s="264"/>
      <c r="H307" s="235">
        <v>2950377.8584719999</v>
      </c>
      <c r="I307" s="235"/>
      <c r="J307" s="14">
        <v>1801588.0878945</v>
      </c>
      <c r="K307" s="14">
        <v>859607.70096905204</v>
      </c>
      <c r="L307" s="14">
        <v>250408.820944701</v>
      </c>
    </row>
    <row r="308" spans="2:12" s="1" customFormat="1" ht="11.1" customHeight="1" x14ac:dyDescent="0.15">
      <c r="B308" s="43">
        <v>44501</v>
      </c>
      <c r="C308" s="44">
        <v>53540</v>
      </c>
      <c r="D308" s="14">
        <v>297</v>
      </c>
      <c r="E308" s="45">
        <v>9039</v>
      </c>
      <c r="F308" s="264"/>
      <c r="G308" s="264"/>
      <c r="H308" s="235">
        <v>2756617.6120330002</v>
      </c>
      <c r="I308" s="235"/>
      <c r="J308" s="14">
        <v>1680417.3892695101</v>
      </c>
      <c r="K308" s="14">
        <v>799753.32776961802</v>
      </c>
      <c r="L308" s="14">
        <v>231986.11994375501</v>
      </c>
    </row>
    <row r="309" spans="2:12" s="1" customFormat="1" ht="11.1" customHeight="1" x14ac:dyDescent="0.15">
      <c r="B309" s="43">
        <v>44501</v>
      </c>
      <c r="C309" s="44">
        <v>53571</v>
      </c>
      <c r="D309" s="14">
        <v>298</v>
      </c>
      <c r="E309" s="45">
        <v>9070</v>
      </c>
      <c r="F309" s="264"/>
      <c r="G309" s="264"/>
      <c r="H309" s="235">
        <v>2632140.8880679999</v>
      </c>
      <c r="I309" s="235"/>
      <c r="J309" s="14">
        <v>1601815.7190402499</v>
      </c>
      <c r="K309" s="14">
        <v>760405.996265147</v>
      </c>
      <c r="L309" s="14">
        <v>219638.312240842</v>
      </c>
    </row>
    <row r="310" spans="2:12" s="1" customFormat="1" ht="11.1" customHeight="1" x14ac:dyDescent="0.15">
      <c r="B310" s="43">
        <v>44501</v>
      </c>
      <c r="C310" s="44">
        <v>53601</v>
      </c>
      <c r="D310" s="14">
        <v>299</v>
      </c>
      <c r="E310" s="45">
        <v>9100</v>
      </c>
      <c r="F310" s="264"/>
      <c r="G310" s="264"/>
      <c r="H310" s="235">
        <v>2510254.3365770001</v>
      </c>
      <c r="I310" s="235"/>
      <c r="J310" s="14">
        <v>1525132.9569780701</v>
      </c>
      <c r="K310" s="14">
        <v>722221.56991149497</v>
      </c>
      <c r="L310" s="14">
        <v>207753.86083908399</v>
      </c>
    </row>
    <row r="311" spans="2:12" s="1" customFormat="1" ht="11.1" customHeight="1" x14ac:dyDescent="0.15">
      <c r="B311" s="43">
        <v>44501</v>
      </c>
      <c r="C311" s="44">
        <v>53632</v>
      </c>
      <c r="D311" s="14">
        <v>300</v>
      </c>
      <c r="E311" s="45">
        <v>9131</v>
      </c>
      <c r="F311" s="264"/>
      <c r="G311" s="264"/>
      <c r="H311" s="235">
        <v>2391506.6875610002</v>
      </c>
      <c r="I311" s="235"/>
      <c r="J311" s="14">
        <v>1450522.1287322701</v>
      </c>
      <c r="K311" s="14">
        <v>685142.96145164501</v>
      </c>
      <c r="L311" s="14">
        <v>196253.07421283799</v>
      </c>
    </row>
    <row r="312" spans="2:12" s="1" customFormat="1" ht="11.1" customHeight="1" x14ac:dyDescent="0.15">
      <c r="B312" s="43">
        <v>44501</v>
      </c>
      <c r="C312" s="44">
        <v>53662</v>
      </c>
      <c r="D312" s="14">
        <v>301</v>
      </c>
      <c r="E312" s="45">
        <v>9161</v>
      </c>
      <c r="F312" s="264"/>
      <c r="G312" s="264"/>
      <c r="H312" s="235">
        <v>2276463.6515190001</v>
      </c>
      <c r="I312" s="235"/>
      <c r="J312" s="14">
        <v>1378478.6358733501</v>
      </c>
      <c r="K312" s="14">
        <v>649511.20672686596</v>
      </c>
      <c r="L312" s="14">
        <v>185284.03512919301</v>
      </c>
    </row>
    <row r="313" spans="2:12" s="1" customFormat="1" ht="11.1" customHeight="1" x14ac:dyDescent="0.15">
      <c r="B313" s="43">
        <v>44501</v>
      </c>
      <c r="C313" s="44">
        <v>53693</v>
      </c>
      <c r="D313" s="14">
        <v>302</v>
      </c>
      <c r="E313" s="45">
        <v>9192</v>
      </c>
      <c r="F313" s="264"/>
      <c r="G313" s="264"/>
      <c r="H313" s="235">
        <v>2167165.1979499999</v>
      </c>
      <c r="I313" s="235"/>
      <c r="J313" s="14">
        <v>1310068.83756283</v>
      </c>
      <c r="K313" s="14">
        <v>615708.030944673</v>
      </c>
      <c r="L313" s="14">
        <v>174897.17284377199</v>
      </c>
    </row>
    <row r="314" spans="2:12" s="1" customFormat="1" ht="11.1" customHeight="1" x14ac:dyDescent="0.15">
      <c r="B314" s="43">
        <v>44501</v>
      </c>
      <c r="C314" s="44">
        <v>53724</v>
      </c>
      <c r="D314" s="14">
        <v>303</v>
      </c>
      <c r="E314" s="45">
        <v>9223</v>
      </c>
      <c r="F314" s="264"/>
      <c r="G314" s="264"/>
      <c r="H314" s="235">
        <v>2063437.0568560001</v>
      </c>
      <c r="I314" s="235"/>
      <c r="J314" s="14">
        <v>1245248.71760965</v>
      </c>
      <c r="K314" s="14">
        <v>583755.38264228101</v>
      </c>
      <c r="L314" s="14">
        <v>165118.40646737101</v>
      </c>
    </row>
    <row r="315" spans="2:12" s="1" customFormat="1" ht="11.1" customHeight="1" x14ac:dyDescent="0.15">
      <c r="B315" s="43">
        <v>44501</v>
      </c>
      <c r="C315" s="44">
        <v>53752</v>
      </c>
      <c r="D315" s="14">
        <v>304</v>
      </c>
      <c r="E315" s="45">
        <v>9251</v>
      </c>
      <c r="F315" s="264"/>
      <c r="G315" s="264"/>
      <c r="H315" s="235">
        <v>1961073.4787359999</v>
      </c>
      <c r="I315" s="235"/>
      <c r="J315" s="14">
        <v>1181660.9040579901</v>
      </c>
      <c r="K315" s="14">
        <v>552673.67404543003</v>
      </c>
      <c r="L315" s="14">
        <v>155728.60016061401</v>
      </c>
    </row>
    <row r="316" spans="2:12" s="1" customFormat="1" ht="11.1" customHeight="1" x14ac:dyDescent="0.15">
      <c r="B316" s="43">
        <v>44501</v>
      </c>
      <c r="C316" s="44">
        <v>53783</v>
      </c>
      <c r="D316" s="14">
        <v>305</v>
      </c>
      <c r="E316" s="45">
        <v>9282</v>
      </c>
      <c r="F316" s="264"/>
      <c r="G316" s="264"/>
      <c r="H316" s="235">
        <v>1865751.3030890001</v>
      </c>
      <c r="I316" s="235"/>
      <c r="J316" s="14">
        <v>1122316.9788788499</v>
      </c>
      <c r="K316" s="14">
        <v>523582.99993925699</v>
      </c>
      <c r="L316" s="14">
        <v>146906.75253182001</v>
      </c>
    </row>
    <row r="317" spans="2:12" s="1" customFormat="1" ht="11.1" customHeight="1" x14ac:dyDescent="0.15">
      <c r="B317" s="43">
        <v>44501</v>
      </c>
      <c r="C317" s="44">
        <v>53813</v>
      </c>
      <c r="D317" s="14">
        <v>306</v>
      </c>
      <c r="E317" s="45">
        <v>9312</v>
      </c>
      <c r="F317" s="264"/>
      <c r="G317" s="264"/>
      <c r="H317" s="235">
        <v>1772257.6604170001</v>
      </c>
      <c r="I317" s="235"/>
      <c r="J317" s="14">
        <v>1064327.3004648199</v>
      </c>
      <c r="K317" s="14">
        <v>495307.57897953998</v>
      </c>
      <c r="L317" s="14">
        <v>138403.56544755399</v>
      </c>
    </row>
    <row r="318" spans="2:12" s="1" customFormat="1" ht="11.1" customHeight="1" x14ac:dyDescent="0.15">
      <c r="B318" s="43">
        <v>44501</v>
      </c>
      <c r="C318" s="44">
        <v>53844</v>
      </c>
      <c r="D318" s="14">
        <v>307</v>
      </c>
      <c r="E318" s="45">
        <v>9343</v>
      </c>
      <c r="F318" s="264"/>
      <c r="G318" s="264"/>
      <c r="H318" s="235">
        <v>1681784.8702179999</v>
      </c>
      <c r="I318" s="235"/>
      <c r="J318" s="14">
        <v>1008280.94580884</v>
      </c>
      <c r="K318" s="14">
        <v>468031.86728431901</v>
      </c>
      <c r="L318" s="14">
        <v>130227.99333982301</v>
      </c>
    </row>
    <row r="319" spans="2:12" s="1" customFormat="1" ht="11.1" customHeight="1" x14ac:dyDescent="0.15">
      <c r="B319" s="43">
        <v>44501</v>
      </c>
      <c r="C319" s="44">
        <v>53874</v>
      </c>
      <c r="D319" s="14">
        <v>308</v>
      </c>
      <c r="E319" s="45">
        <v>9373</v>
      </c>
      <c r="F319" s="264"/>
      <c r="G319" s="264"/>
      <c r="H319" s="235">
        <v>1600504.4029930001</v>
      </c>
      <c r="I319" s="235"/>
      <c r="J319" s="14">
        <v>957975.83159370197</v>
      </c>
      <c r="K319" s="14">
        <v>443586.36064256902</v>
      </c>
      <c r="L319" s="14">
        <v>122920.181222851</v>
      </c>
    </row>
    <row r="320" spans="2:12" s="1" customFormat="1" ht="11.1" customHeight="1" x14ac:dyDescent="0.15">
      <c r="B320" s="43">
        <v>44501</v>
      </c>
      <c r="C320" s="44">
        <v>53905</v>
      </c>
      <c r="D320" s="14">
        <v>309</v>
      </c>
      <c r="E320" s="45">
        <v>9404</v>
      </c>
      <c r="F320" s="264"/>
      <c r="G320" s="264"/>
      <c r="H320" s="235">
        <v>1520152.6587410001</v>
      </c>
      <c r="I320" s="235"/>
      <c r="J320" s="14">
        <v>908338.37372570299</v>
      </c>
      <c r="K320" s="14">
        <v>419532.28372847399</v>
      </c>
      <c r="L320" s="14">
        <v>115762.264462591</v>
      </c>
    </row>
    <row r="321" spans="2:12" s="1" customFormat="1" ht="11.1" customHeight="1" x14ac:dyDescent="0.15">
      <c r="B321" s="43">
        <v>44501</v>
      </c>
      <c r="C321" s="44">
        <v>53936</v>
      </c>
      <c r="D321" s="14">
        <v>310</v>
      </c>
      <c r="E321" s="45">
        <v>9435</v>
      </c>
      <c r="F321" s="264"/>
      <c r="G321" s="264"/>
      <c r="H321" s="235">
        <v>1441314.9569639999</v>
      </c>
      <c r="I321" s="235"/>
      <c r="J321" s="14">
        <v>859769.69061653502</v>
      </c>
      <c r="K321" s="14">
        <v>396090.06396113802</v>
      </c>
      <c r="L321" s="14">
        <v>108830.89359461601</v>
      </c>
    </row>
    <row r="322" spans="2:12" s="1" customFormat="1" ht="11.1" customHeight="1" x14ac:dyDescent="0.15">
      <c r="B322" s="43">
        <v>44501</v>
      </c>
      <c r="C322" s="44">
        <v>53966</v>
      </c>
      <c r="D322" s="14">
        <v>311</v>
      </c>
      <c r="E322" s="45">
        <v>9465</v>
      </c>
      <c r="F322" s="264"/>
      <c r="G322" s="264"/>
      <c r="H322" s="235">
        <v>1365419.1681599999</v>
      </c>
      <c r="I322" s="235"/>
      <c r="J322" s="14">
        <v>813159.59919715999</v>
      </c>
      <c r="K322" s="14">
        <v>373695.07794817898</v>
      </c>
      <c r="L322" s="14">
        <v>102256.684675745</v>
      </c>
    </row>
    <row r="323" spans="2:12" s="1" customFormat="1" ht="11.1" customHeight="1" x14ac:dyDescent="0.15">
      <c r="B323" s="43">
        <v>44501</v>
      </c>
      <c r="C323" s="44">
        <v>53997</v>
      </c>
      <c r="D323" s="14">
        <v>312</v>
      </c>
      <c r="E323" s="45">
        <v>9496</v>
      </c>
      <c r="F323" s="264"/>
      <c r="G323" s="264"/>
      <c r="H323" s="235">
        <v>1290671.26183</v>
      </c>
      <c r="I323" s="235"/>
      <c r="J323" s="14">
        <v>767340.67009109398</v>
      </c>
      <c r="K323" s="14">
        <v>351741.72929861501</v>
      </c>
      <c r="L323" s="14">
        <v>95841.774145135802</v>
      </c>
    </row>
    <row r="324" spans="2:12" s="1" customFormat="1" ht="11.1" customHeight="1" x14ac:dyDescent="0.15">
      <c r="B324" s="43">
        <v>44501</v>
      </c>
      <c r="C324" s="44">
        <v>54027</v>
      </c>
      <c r="D324" s="14">
        <v>313</v>
      </c>
      <c r="E324" s="45">
        <v>9526</v>
      </c>
      <c r="F324" s="264"/>
      <c r="G324" s="264"/>
      <c r="H324" s="235">
        <v>1217957.8084740001</v>
      </c>
      <c r="I324" s="235"/>
      <c r="J324" s="14">
        <v>722921.899953541</v>
      </c>
      <c r="K324" s="14">
        <v>330564.967401231</v>
      </c>
      <c r="L324" s="14">
        <v>89702.358007377305</v>
      </c>
    </row>
    <row r="325" spans="2:12" s="1" customFormat="1" ht="11.1" customHeight="1" x14ac:dyDescent="0.15">
      <c r="B325" s="43">
        <v>44501</v>
      </c>
      <c r="C325" s="44">
        <v>54058</v>
      </c>
      <c r="D325" s="14">
        <v>314</v>
      </c>
      <c r="E325" s="45">
        <v>9557</v>
      </c>
      <c r="F325" s="264"/>
      <c r="G325" s="264"/>
      <c r="H325" s="235">
        <v>1148551.2880909999</v>
      </c>
      <c r="I325" s="235"/>
      <c r="J325" s="14">
        <v>680569.22951313597</v>
      </c>
      <c r="K325" s="14">
        <v>310407.24344996101</v>
      </c>
      <c r="L325" s="14">
        <v>83875.573009496395</v>
      </c>
    </row>
    <row r="326" spans="2:12" s="1" customFormat="1" ht="11.1" customHeight="1" x14ac:dyDescent="0.15">
      <c r="B326" s="43">
        <v>44501</v>
      </c>
      <c r="C326" s="44">
        <v>54089</v>
      </c>
      <c r="D326" s="14">
        <v>315</v>
      </c>
      <c r="E326" s="45">
        <v>9588</v>
      </c>
      <c r="F326" s="264"/>
      <c r="G326" s="264"/>
      <c r="H326" s="235">
        <v>1081033.9906820001</v>
      </c>
      <c r="I326" s="235"/>
      <c r="J326" s="14">
        <v>639475.698439923</v>
      </c>
      <c r="K326" s="14">
        <v>290922.74413376802</v>
      </c>
      <c r="L326" s="14">
        <v>78277.680449805295</v>
      </c>
    </row>
    <row r="327" spans="2:12" s="1" customFormat="1" ht="11.1" customHeight="1" x14ac:dyDescent="0.15">
      <c r="B327" s="43">
        <v>44501</v>
      </c>
      <c r="C327" s="44">
        <v>54118</v>
      </c>
      <c r="D327" s="14">
        <v>316</v>
      </c>
      <c r="E327" s="45">
        <v>9617</v>
      </c>
      <c r="F327" s="264"/>
      <c r="G327" s="264"/>
      <c r="H327" s="235">
        <v>1015350.176246</v>
      </c>
      <c r="I327" s="235"/>
      <c r="J327" s="14">
        <v>599668.01563330495</v>
      </c>
      <c r="K327" s="14">
        <v>272163.54793647799</v>
      </c>
      <c r="L327" s="14">
        <v>72940.003150924895</v>
      </c>
    </row>
    <row r="328" spans="2:12" s="1" customFormat="1" ht="11.1" customHeight="1" x14ac:dyDescent="0.15">
      <c r="B328" s="43">
        <v>44501</v>
      </c>
      <c r="C328" s="44">
        <v>54149</v>
      </c>
      <c r="D328" s="14">
        <v>317</v>
      </c>
      <c r="E328" s="45">
        <v>9648</v>
      </c>
      <c r="F328" s="264"/>
      <c r="G328" s="264"/>
      <c r="H328" s="235">
        <v>952519.17478300002</v>
      </c>
      <c r="I328" s="235"/>
      <c r="J328" s="14">
        <v>561605.74673151597</v>
      </c>
      <c r="K328" s="14">
        <v>254240.48493271199</v>
      </c>
      <c r="L328" s="14">
        <v>67848.015239637505</v>
      </c>
    </row>
    <row r="329" spans="2:12" s="1" customFormat="1" ht="11.1" customHeight="1" x14ac:dyDescent="0.15">
      <c r="B329" s="43">
        <v>44501</v>
      </c>
      <c r="C329" s="44">
        <v>54179</v>
      </c>
      <c r="D329" s="14">
        <v>318</v>
      </c>
      <c r="E329" s="45">
        <v>9678</v>
      </c>
      <c r="F329" s="264"/>
      <c r="G329" s="264"/>
      <c r="H329" s="235">
        <v>890826.07579499995</v>
      </c>
      <c r="I329" s="235"/>
      <c r="J329" s="14">
        <v>524369.34845176898</v>
      </c>
      <c r="K329" s="14">
        <v>236799.19946181501</v>
      </c>
      <c r="L329" s="14">
        <v>62934.495167300898</v>
      </c>
    </row>
    <row r="330" spans="2:12" s="1" customFormat="1" ht="11.1" customHeight="1" x14ac:dyDescent="0.15">
      <c r="B330" s="43">
        <v>44501</v>
      </c>
      <c r="C330" s="44">
        <v>54210</v>
      </c>
      <c r="D330" s="14">
        <v>319</v>
      </c>
      <c r="E330" s="45">
        <v>9709</v>
      </c>
      <c r="F330" s="264"/>
      <c r="G330" s="264"/>
      <c r="H330" s="235">
        <v>834065.04027799994</v>
      </c>
      <c r="I330" s="235"/>
      <c r="J330" s="14">
        <v>490125.246472603</v>
      </c>
      <c r="K330" s="14">
        <v>220772.05438716599</v>
      </c>
      <c r="L330" s="14">
        <v>58426.415319626001</v>
      </c>
    </row>
    <row r="331" spans="2:12" s="1" customFormat="1" ht="11.1" customHeight="1" x14ac:dyDescent="0.15">
      <c r="B331" s="43">
        <v>44501</v>
      </c>
      <c r="C331" s="44">
        <v>54240</v>
      </c>
      <c r="D331" s="14">
        <v>320</v>
      </c>
      <c r="E331" s="45">
        <v>9739</v>
      </c>
      <c r="F331" s="264"/>
      <c r="G331" s="264"/>
      <c r="H331" s="235">
        <v>783970.40723699995</v>
      </c>
      <c r="I331" s="235"/>
      <c r="J331" s="14">
        <v>459931.74431268597</v>
      </c>
      <c r="K331" s="14">
        <v>206661.78586739901</v>
      </c>
      <c r="L331" s="14">
        <v>54467.996894641998</v>
      </c>
    </row>
    <row r="332" spans="2:12" s="1" customFormat="1" ht="11.1" customHeight="1" x14ac:dyDescent="0.15">
      <c r="B332" s="43">
        <v>44501</v>
      </c>
      <c r="C332" s="44">
        <v>54271</v>
      </c>
      <c r="D332" s="14">
        <v>321</v>
      </c>
      <c r="E332" s="45">
        <v>9770</v>
      </c>
      <c r="F332" s="264"/>
      <c r="G332" s="264"/>
      <c r="H332" s="235">
        <v>737904.58766800002</v>
      </c>
      <c r="I332" s="235"/>
      <c r="J332" s="14">
        <v>432172.07904480299</v>
      </c>
      <c r="K332" s="14">
        <v>193694.63461754599</v>
      </c>
      <c r="L332" s="14">
        <v>50834.134820580897</v>
      </c>
    </row>
    <row r="333" spans="2:12" s="1" customFormat="1" ht="11.1" customHeight="1" x14ac:dyDescent="0.15">
      <c r="B333" s="43">
        <v>44501</v>
      </c>
      <c r="C333" s="44">
        <v>54302</v>
      </c>
      <c r="D333" s="14">
        <v>322</v>
      </c>
      <c r="E333" s="45">
        <v>9801</v>
      </c>
      <c r="F333" s="264"/>
      <c r="G333" s="264"/>
      <c r="H333" s="235">
        <v>692967.39107200003</v>
      </c>
      <c r="I333" s="235"/>
      <c r="J333" s="14">
        <v>405165.14045311802</v>
      </c>
      <c r="K333" s="14">
        <v>181128.60856155999</v>
      </c>
      <c r="L333" s="14">
        <v>47334.905672986803</v>
      </c>
    </row>
    <row r="334" spans="2:12" s="1" customFormat="1" ht="11.1" customHeight="1" x14ac:dyDescent="0.15">
      <c r="B334" s="43">
        <v>44501</v>
      </c>
      <c r="C334" s="44">
        <v>54332</v>
      </c>
      <c r="D334" s="14">
        <v>323</v>
      </c>
      <c r="E334" s="45">
        <v>9831</v>
      </c>
      <c r="F334" s="264"/>
      <c r="G334" s="264"/>
      <c r="H334" s="235">
        <v>652195.51744900004</v>
      </c>
      <c r="I334" s="235"/>
      <c r="J334" s="14">
        <v>380700.67245928798</v>
      </c>
      <c r="K334" s="14">
        <v>169772.90875785399</v>
      </c>
      <c r="L334" s="14">
        <v>44185.414984073497</v>
      </c>
    </row>
    <row r="335" spans="2:12" s="1" customFormat="1" ht="11.1" customHeight="1" x14ac:dyDescent="0.15">
      <c r="B335" s="43">
        <v>44501</v>
      </c>
      <c r="C335" s="44">
        <v>54363</v>
      </c>
      <c r="D335" s="14">
        <v>324</v>
      </c>
      <c r="E335" s="45">
        <v>9862</v>
      </c>
      <c r="F335" s="264"/>
      <c r="G335" s="264"/>
      <c r="H335" s="235">
        <v>612184.74679999996</v>
      </c>
      <c r="I335" s="235"/>
      <c r="J335" s="14">
        <v>356739.43318371399</v>
      </c>
      <c r="K335" s="14">
        <v>158682.837032215</v>
      </c>
      <c r="L335" s="14">
        <v>41124.167998438301</v>
      </c>
    </row>
    <row r="336" spans="2:12" s="1" customFormat="1" ht="11.1" customHeight="1" x14ac:dyDescent="0.15">
      <c r="B336" s="43">
        <v>44501</v>
      </c>
      <c r="C336" s="44">
        <v>54393</v>
      </c>
      <c r="D336" s="14">
        <v>325</v>
      </c>
      <c r="E336" s="45">
        <v>9892</v>
      </c>
      <c r="F336" s="264"/>
      <c r="G336" s="264"/>
      <c r="H336" s="235">
        <v>576468.99912399997</v>
      </c>
      <c r="I336" s="235"/>
      <c r="J336" s="14">
        <v>335375.34383319801</v>
      </c>
      <c r="K336" s="14">
        <v>148812.611022394</v>
      </c>
      <c r="L336" s="14">
        <v>38408.114564849602</v>
      </c>
    </row>
    <row r="337" spans="2:12" s="1" customFormat="1" ht="11.1" customHeight="1" x14ac:dyDescent="0.15">
      <c r="B337" s="43">
        <v>44501</v>
      </c>
      <c r="C337" s="44">
        <v>54424</v>
      </c>
      <c r="D337" s="14">
        <v>326</v>
      </c>
      <c r="E337" s="45">
        <v>9923</v>
      </c>
      <c r="F337" s="264"/>
      <c r="G337" s="264"/>
      <c r="H337" s="235">
        <v>542391.78492000001</v>
      </c>
      <c r="I337" s="235"/>
      <c r="J337" s="14">
        <v>315014.870843891</v>
      </c>
      <c r="K337" s="14">
        <v>139422.78532883301</v>
      </c>
      <c r="L337" s="14">
        <v>35832.212570029398</v>
      </c>
    </row>
    <row r="338" spans="2:12" s="1" customFormat="1" ht="11.1" customHeight="1" x14ac:dyDescent="0.15">
      <c r="B338" s="43">
        <v>44501</v>
      </c>
      <c r="C338" s="44">
        <v>54455</v>
      </c>
      <c r="D338" s="14">
        <v>327</v>
      </c>
      <c r="E338" s="45">
        <v>9954</v>
      </c>
      <c r="F338" s="264"/>
      <c r="G338" s="264"/>
      <c r="H338" s="235">
        <v>508267.50368999998</v>
      </c>
      <c r="I338" s="235"/>
      <c r="J338" s="14">
        <v>294695.20920912398</v>
      </c>
      <c r="K338" s="14">
        <v>130097.774455177</v>
      </c>
      <c r="L338" s="14">
        <v>33294.029350421799</v>
      </c>
    </row>
    <row r="339" spans="2:12" s="1" customFormat="1" ht="11.1" customHeight="1" x14ac:dyDescent="0.15">
      <c r="B339" s="43">
        <v>44501</v>
      </c>
      <c r="C339" s="44">
        <v>54483</v>
      </c>
      <c r="D339" s="14">
        <v>328</v>
      </c>
      <c r="E339" s="45">
        <v>9982</v>
      </c>
      <c r="F339" s="264"/>
      <c r="G339" s="264"/>
      <c r="H339" s="235">
        <v>475514.94543299999</v>
      </c>
      <c r="I339" s="235"/>
      <c r="J339" s="14">
        <v>275282.76785197202</v>
      </c>
      <c r="K339" s="14">
        <v>121248.65620387001</v>
      </c>
      <c r="L339" s="14">
        <v>30910.671236328701</v>
      </c>
    </row>
    <row r="340" spans="2:12" s="1" customFormat="1" ht="11.1" customHeight="1" x14ac:dyDescent="0.15">
      <c r="B340" s="43">
        <v>44501</v>
      </c>
      <c r="C340" s="44">
        <v>54514</v>
      </c>
      <c r="D340" s="14">
        <v>329</v>
      </c>
      <c r="E340" s="45">
        <v>10013</v>
      </c>
      <c r="F340" s="264"/>
      <c r="G340" s="264"/>
      <c r="H340" s="235">
        <v>444880.80064899998</v>
      </c>
      <c r="I340" s="235"/>
      <c r="J340" s="14">
        <v>257111.37897853</v>
      </c>
      <c r="K340" s="14">
        <v>112957.03868456501</v>
      </c>
      <c r="L340" s="14">
        <v>28674.8675022118</v>
      </c>
    </row>
    <row r="341" spans="2:12" s="1" customFormat="1" ht="11.1" customHeight="1" x14ac:dyDescent="0.15">
      <c r="B341" s="43">
        <v>44501</v>
      </c>
      <c r="C341" s="44">
        <v>54544</v>
      </c>
      <c r="D341" s="14">
        <v>330</v>
      </c>
      <c r="E341" s="45">
        <v>10043</v>
      </c>
      <c r="F341" s="264"/>
      <c r="G341" s="264"/>
      <c r="H341" s="235">
        <v>414383.21883799997</v>
      </c>
      <c r="I341" s="235"/>
      <c r="J341" s="14">
        <v>239092.72066540099</v>
      </c>
      <c r="K341" s="14">
        <v>104782.346991331</v>
      </c>
      <c r="L341" s="14">
        <v>26490.6324450803</v>
      </c>
    </row>
    <row r="342" spans="2:12" s="1" customFormat="1" ht="11.1" customHeight="1" x14ac:dyDescent="0.15">
      <c r="B342" s="43">
        <v>44501</v>
      </c>
      <c r="C342" s="44">
        <v>54575</v>
      </c>
      <c r="D342" s="14">
        <v>331</v>
      </c>
      <c r="E342" s="45">
        <v>10074</v>
      </c>
      <c r="F342" s="264"/>
      <c r="G342" s="264"/>
      <c r="H342" s="235">
        <v>385644</v>
      </c>
      <c r="I342" s="235"/>
      <c r="J342" s="14">
        <v>222133.24052405101</v>
      </c>
      <c r="K342" s="14">
        <v>97102.276780817396</v>
      </c>
      <c r="L342" s="14">
        <v>24445.011034269301</v>
      </c>
    </row>
    <row r="343" spans="2:12" s="1" customFormat="1" ht="11.1" customHeight="1" x14ac:dyDescent="0.15">
      <c r="B343" s="43">
        <v>44501</v>
      </c>
      <c r="C343" s="44">
        <v>54605</v>
      </c>
      <c r="D343" s="14">
        <v>332</v>
      </c>
      <c r="E343" s="45">
        <v>10104</v>
      </c>
      <c r="F343" s="264"/>
      <c r="G343" s="264"/>
      <c r="H343" s="235">
        <v>357389.65</v>
      </c>
      <c r="I343" s="235"/>
      <c r="J343" s="14">
        <v>205520.66900387901</v>
      </c>
      <c r="K343" s="14">
        <v>89619.214502507501</v>
      </c>
      <c r="L343" s="14">
        <v>22468.7049413565</v>
      </c>
    </row>
    <row r="344" spans="2:12" s="1" customFormat="1" ht="11.1" customHeight="1" x14ac:dyDescent="0.15">
      <c r="B344" s="43">
        <v>44501</v>
      </c>
      <c r="C344" s="44">
        <v>54636</v>
      </c>
      <c r="D344" s="14">
        <v>333</v>
      </c>
      <c r="E344" s="45">
        <v>10135</v>
      </c>
      <c r="F344" s="264"/>
      <c r="G344" s="264"/>
      <c r="H344" s="235">
        <v>331269.43</v>
      </c>
      <c r="I344" s="235"/>
      <c r="J344" s="14">
        <v>190176.86033005099</v>
      </c>
      <c r="K344" s="14">
        <v>82717.498884485904</v>
      </c>
      <c r="L344" s="14">
        <v>20650.516662083199</v>
      </c>
    </row>
    <row r="345" spans="2:12" s="1" customFormat="1" ht="11.1" customHeight="1" x14ac:dyDescent="0.15">
      <c r="B345" s="43">
        <v>44501</v>
      </c>
      <c r="C345" s="44">
        <v>54667</v>
      </c>
      <c r="D345" s="14">
        <v>334</v>
      </c>
      <c r="E345" s="45">
        <v>10166</v>
      </c>
      <c r="F345" s="264"/>
      <c r="G345" s="264"/>
      <c r="H345" s="235">
        <v>308295.48</v>
      </c>
      <c r="I345" s="235"/>
      <c r="J345" s="14">
        <v>176687.67230130901</v>
      </c>
      <c r="K345" s="14">
        <v>76654.925028716796</v>
      </c>
      <c r="L345" s="14">
        <v>19055.932703617302</v>
      </c>
    </row>
    <row r="346" spans="2:12" s="1" customFormat="1" ht="11.1" customHeight="1" x14ac:dyDescent="0.15">
      <c r="B346" s="43">
        <v>44501</v>
      </c>
      <c r="C346" s="44">
        <v>54697</v>
      </c>
      <c r="D346" s="14">
        <v>335</v>
      </c>
      <c r="E346" s="45">
        <v>10196</v>
      </c>
      <c r="F346" s="264"/>
      <c r="G346" s="264"/>
      <c r="H346" s="235">
        <v>286086.81</v>
      </c>
      <c r="I346" s="235"/>
      <c r="J346" s="14">
        <v>163690.504577732</v>
      </c>
      <c r="K346" s="14">
        <v>70841.389115473197</v>
      </c>
      <c r="L346" s="14">
        <v>17538.534413704099</v>
      </c>
    </row>
    <row r="347" spans="2:12" s="1" customFormat="1" ht="11.1" customHeight="1" x14ac:dyDescent="0.15">
      <c r="B347" s="43">
        <v>44501</v>
      </c>
      <c r="C347" s="44">
        <v>54728</v>
      </c>
      <c r="D347" s="14">
        <v>336</v>
      </c>
      <c r="E347" s="45">
        <v>10227</v>
      </c>
      <c r="F347" s="264"/>
      <c r="G347" s="264"/>
      <c r="H347" s="235">
        <v>264460.59999999998</v>
      </c>
      <c r="I347" s="235"/>
      <c r="J347" s="14">
        <v>151059.97560241501</v>
      </c>
      <c r="K347" s="14">
        <v>65208.931541076898</v>
      </c>
      <c r="L347" s="14">
        <v>16075.7015394109</v>
      </c>
    </row>
    <row r="348" spans="2:12" s="1" customFormat="1" ht="11.1" customHeight="1" x14ac:dyDescent="0.15">
      <c r="B348" s="43">
        <v>44501</v>
      </c>
      <c r="C348" s="44">
        <v>54758</v>
      </c>
      <c r="D348" s="14">
        <v>337</v>
      </c>
      <c r="E348" s="45">
        <v>10257</v>
      </c>
      <c r="F348" s="264"/>
      <c r="G348" s="264"/>
      <c r="H348" s="235">
        <v>248945.1</v>
      </c>
      <c r="I348" s="235"/>
      <c r="J348" s="14">
        <v>141964.11327619501</v>
      </c>
      <c r="K348" s="14">
        <v>61131.635577261797</v>
      </c>
      <c r="L348" s="14">
        <v>15008.764706150399</v>
      </c>
    </row>
    <row r="349" spans="2:12" s="1" customFormat="1" ht="11.1" customHeight="1" x14ac:dyDescent="0.15">
      <c r="B349" s="43">
        <v>44501</v>
      </c>
      <c r="C349" s="44">
        <v>54789</v>
      </c>
      <c r="D349" s="14">
        <v>338</v>
      </c>
      <c r="E349" s="45">
        <v>10288</v>
      </c>
      <c r="F349" s="264"/>
      <c r="G349" s="264"/>
      <c r="H349" s="235">
        <v>240065.17</v>
      </c>
      <c r="I349" s="235"/>
      <c r="J349" s="14">
        <v>136668.02721480999</v>
      </c>
      <c r="K349" s="14">
        <v>58701.400086892398</v>
      </c>
      <c r="L349" s="14">
        <v>14351.0610841166</v>
      </c>
    </row>
    <row r="350" spans="2:12" s="1" customFormat="1" ht="11.1" customHeight="1" x14ac:dyDescent="0.15">
      <c r="B350" s="43">
        <v>44501</v>
      </c>
      <c r="C350" s="44">
        <v>54820</v>
      </c>
      <c r="D350" s="14">
        <v>339</v>
      </c>
      <c r="E350" s="45">
        <v>10319</v>
      </c>
      <c r="F350" s="264"/>
      <c r="G350" s="264"/>
      <c r="H350" s="235">
        <v>232840.22</v>
      </c>
      <c r="I350" s="235"/>
      <c r="J350" s="14">
        <v>132330.07259258401</v>
      </c>
      <c r="K350" s="14">
        <v>56693.618619990397</v>
      </c>
      <c r="L350" s="14">
        <v>13801.5019365194</v>
      </c>
    </row>
    <row r="351" spans="2:12" s="1" customFormat="1" ht="11.1" customHeight="1" x14ac:dyDescent="0.15">
      <c r="B351" s="43">
        <v>44501</v>
      </c>
      <c r="C351" s="44">
        <v>54848</v>
      </c>
      <c r="D351" s="14">
        <v>340</v>
      </c>
      <c r="E351" s="45">
        <v>10347</v>
      </c>
      <c r="F351" s="264"/>
      <c r="G351" s="264"/>
      <c r="H351" s="235">
        <v>226507.36</v>
      </c>
      <c r="I351" s="235"/>
      <c r="J351" s="14">
        <v>128533.694575286</v>
      </c>
      <c r="K351" s="14">
        <v>54940.642553797101</v>
      </c>
      <c r="L351" s="14">
        <v>13323.5795237967</v>
      </c>
    </row>
    <row r="352" spans="2:12" s="1" customFormat="1" ht="11.1" customHeight="1" x14ac:dyDescent="0.15">
      <c r="B352" s="43">
        <v>44501</v>
      </c>
      <c r="C352" s="44">
        <v>54879</v>
      </c>
      <c r="D352" s="14">
        <v>341</v>
      </c>
      <c r="E352" s="45">
        <v>10378</v>
      </c>
      <c r="F352" s="264"/>
      <c r="G352" s="264"/>
      <c r="H352" s="235">
        <v>104664.13</v>
      </c>
      <c r="I352" s="235"/>
      <c r="J352" s="14">
        <v>0</v>
      </c>
      <c r="K352" s="14">
        <v>0</v>
      </c>
      <c r="L352" s="14">
        <v>0</v>
      </c>
    </row>
    <row r="353" spans="2:12" s="1" customFormat="1" ht="11.1" customHeight="1" x14ac:dyDescent="0.15">
      <c r="B353" s="43">
        <v>44501</v>
      </c>
      <c r="C353" s="44">
        <v>54909</v>
      </c>
      <c r="D353" s="14">
        <v>342</v>
      </c>
      <c r="E353" s="45">
        <v>10408</v>
      </c>
      <c r="F353" s="264"/>
      <c r="G353" s="264"/>
      <c r="H353" s="235">
        <v>98311.23</v>
      </c>
      <c r="I353" s="235"/>
      <c r="J353" s="14">
        <v>55601.581161660499</v>
      </c>
      <c r="K353" s="14">
        <v>23647.6367398529</v>
      </c>
      <c r="L353" s="14">
        <v>5687.0576728678798</v>
      </c>
    </row>
    <row r="354" spans="2:12" s="1" customFormat="1" ht="11.1" customHeight="1" x14ac:dyDescent="0.15">
      <c r="B354" s="43">
        <v>44501</v>
      </c>
      <c r="C354" s="44">
        <v>54940</v>
      </c>
      <c r="D354" s="14">
        <v>343</v>
      </c>
      <c r="E354" s="45">
        <v>10439</v>
      </c>
      <c r="F354" s="264"/>
      <c r="G354" s="264"/>
      <c r="H354" s="235">
        <v>93246.01</v>
      </c>
      <c r="I354" s="235"/>
      <c r="J354" s="14">
        <v>52647.414586695901</v>
      </c>
      <c r="K354" s="14">
        <v>22334.269124958999</v>
      </c>
      <c r="L354" s="14">
        <v>5348.45383644299</v>
      </c>
    </row>
    <row r="355" spans="2:12" s="1" customFormat="1" ht="11.1" customHeight="1" x14ac:dyDescent="0.15">
      <c r="B355" s="43">
        <v>44501</v>
      </c>
      <c r="C355" s="44">
        <v>54970</v>
      </c>
      <c r="D355" s="14">
        <v>344</v>
      </c>
      <c r="E355" s="45">
        <v>10469</v>
      </c>
      <c r="F355" s="264"/>
      <c r="G355" s="264"/>
      <c r="H355" s="235">
        <v>88172.35</v>
      </c>
      <c r="I355" s="235"/>
      <c r="J355" s="14">
        <v>49701.073310554297</v>
      </c>
      <c r="K355" s="14">
        <v>21032.467728083098</v>
      </c>
      <c r="L355" s="14">
        <v>5016.0611390367903</v>
      </c>
    </row>
    <row r="356" spans="2:12" s="1" customFormat="1" ht="11.1" customHeight="1" x14ac:dyDescent="0.15">
      <c r="B356" s="43">
        <v>44501</v>
      </c>
      <c r="C356" s="44">
        <v>55001</v>
      </c>
      <c r="D356" s="14">
        <v>345</v>
      </c>
      <c r="E356" s="45">
        <v>10500</v>
      </c>
      <c r="F356" s="264"/>
      <c r="G356" s="264"/>
      <c r="H356" s="235">
        <v>83089.72</v>
      </c>
      <c r="I356" s="235"/>
      <c r="J356" s="14">
        <v>46756.654166685803</v>
      </c>
      <c r="K356" s="14">
        <v>19736.129343306999</v>
      </c>
      <c r="L356" s="14">
        <v>4686.9594090895198</v>
      </c>
    </row>
    <row r="357" spans="2:12" s="1" customFormat="1" ht="11.1" customHeight="1" x14ac:dyDescent="0.15">
      <c r="B357" s="43">
        <v>44501</v>
      </c>
      <c r="C357" s="44">
        <v>55032</v>
      </c>
      <c r="D357" s="14">
        <v>346</v>
      </c>
      <c r="E357" s="45">
        <v>10531</v>
      </c>
      <c r="F357" s="264"/>
      <c r="G357" s="264"/>
      <c r="H357" s="235">
        <v>79546.38</v>
      </c>
      <c r="I357" s="235"/>
      <c r="J357" s="14">
        <v>44686.807628420298</v>
      </c>
      <c r="K357" s="14">
        <v>18814.469604538699</v>
      </c>
      <c r="L357" s="14">
        <v>4449.1577963789496</v>
      </c>
    </row>
    <row r="358" spans="2:12" s="1" customFormat="1" ht="11.1" customHeight="1" x14ac:dyDescent="0.15">
      <c r="B358" s="43">
        <v>44501</v>
      </c>
      <c r="C358" s="44">
        <v>55062</v>
      </c>
      <c r="D358" s="14">
        <v>347</v>
      </c>
      <c r="E358" s="45">
        <v>10561</v>
      </c>
      <c r="F358" s="264"/>
      <c r="G358" s="264"/>
      <c r="H358" s="235">
        <v>76844.759999999995</v>
      </c>
      <c r="I358" s="235"/>
      <c r="J358" s="14">
        <v>43098.259193958998</v>
      </c>
      <c r="K358" s="14">
        <v>18100.982370691501</v>
      </c>
      <c r="L358" s="14">
        <v>4262.8893314370698</v>
      </c>
    </row>
    <row r="359" spans="2:12" s="1" customFormat="1" ht="11.1" customHeight="1" x14ac:dyDescent="0.15">
      <c r="B359" s="43">
        <v>44501</v>
      </c>
      <c r="C359" s="44">
        <v>55093</v>
      </c>
      <c r="D359" s="14">
        <v>348</v>
      </c>
      <c r="E359" s="45">
        <v>10592</v>
      </c>
      <c r="F359" s="264"/>
      <c r="G359" s="264"/>
      <c r="H359" s="235">
        <v>74137.570000000007</v>
      </c>
      <c r="I359" s="235"/>
      <c r="J359" s="14">
        <v>41509.413418257602</v>
      </c>
      <c r="K359" s="14">
        <v>17389.340276229701</v>
      </c>
      <c r="L359" s="14">
        <v>4077.9475735933402</v>
      </c>
    </row>
    <row r="360" spans="2:12" s="1" customFormat="1" ht="11.1" customHeight="1" x14ac:dyDescent="0.15">
      <c r="B360" s="43">
        <v>44501</v>
      </c>
      <c r="C360" s="44">
        <v>55123</v>
      </c>
      <c r="D360" s="14">
        <v>349</v>
      </c>
      <c r="E360" s="45">
        <v>10622</v>
      </c>
      <c r="F360" s="264"/>
      <c r="G360" s="264"/>
      <c r="H360" s="235">
        <v>71424.789999999994</v>
      </c>
      <c r="I360" s="235"/>
      <c r="J360" s="14">
        <v>39924.894914742799</v>
      </c>
      <c r="K360" s="14">
        <v>16684.379459530399</v>
      </c>
      <c r="L360" s="14">
        <v>3896.58966544125</v>
      </c>
    </row>
    <row r="361" spans="2:12" s="1" customFormat="1" ht="11.1" customHeight="1" x14ac:dyDescent="0.15">
      <c r="B361" s="43">
        <v>44501</v>
      </c>
      <c r="C361" s="44">
        <v>55154</v>
      </c>
      <c r="D361" s="14">
        <v>350</v>
      </c>
      <c r="E361" s="45">
        <v>10653</v>
      </c>
      <c r="F361" s="264"/>
      <c r="G361" s="264"/>
      <c r="H361" s="235">
        <v>69436.06</v>
      </c>
      <c r="I361" s="235"/>
      <c r="J361" s="14">
        <v>38747.408231445697</v>
      </c>
      <c r="K361" s="14">
        <v>16151.134290849601</v>
      </c>
      <c r="L361" s="14">
        <v>3756.0750686213401</v>
      </c>
    </row>
    <row r="362" spans="2:12" s="1" customFormat="1" ht="11.1" customHeight="1" x14ac:dyDescent="0.15">
      <c r="B362" s="43">
        <v>44501</v>
      </c>
      <c r="C362" s="44">
        <v>55185</v>
      </c>
      <c r="D362" s="14">
        <v>351</v>
      </c>
      <c r="E362" s="45">
        <v>10684</v>
      </c>
      <c r="F362" s="264"/>
      <c r="G362" s="264"/>
      <c r="H362" s="235">
        <v>67440.17</v>
      </c>
      <c r="I362" s="235"/>
      <c r="J362" s="14">
        <v>37569.812188099502</v>
      </c>
      <c r="K362" s="14">
        <v>15620.4480449929</v>
      </c>
      <c r="L362" s="14">
        <v>3617.2734567318598</v>
      </c>
    </row>
    <row r="363" spans="2:12" s="1" customFormat="1" ht="11.1" customHeight="1" x14ac:dyDescent="0.15">
      <c r="B363" s="43">
        <v>44501</v>
      </c>
      <c r="C363" s="44">
        <v>55213</v>
      </c>
      <c r="D363" s="14">
        <v>352</v>
      </c>
      <c r="E363" s="45">
        <v>10712</v>
      </c>
      <c r="F363" s="264"/>
      <c r="G363" s="264"/>
      <c r="H363" s="235">
        <v>66207.210000000006</v>
      </c>
      <c r="I363" s="235"/>
      <c r="J363" s="14">
        <v>36826.443375667703</v>
      </c>
      <c r="K363" s="14">
        <v>15276.200730479201</v>
      </c>
      <c r="L363" s="14">
        <v>3524.0188476875901</v>
      </c>
    </row>
    <row r="364" spans="2:12" s="1" customFormat="1" ht="11.1" customHeight="1" x14ac:dyDescent="0.15">
      <c r="B364" s="43">
        <v>44501</v>
      </c>
      <c r="C364" s="44">
        <v>55244</v>
      </c>
      <c r="D364" s="14">
        <v>353</v>
      </c>
      <c r="E364" s="45">
        <v>10743</v>
      </c>
      <c r="F364" s="264"/>
      <c r="G364" s="264"/>
      <c r="H364" s="235">
        <v>64972.26</v>
      </c>
      <c r="I364" s="235"/>
      <c r="J364" s="14">
        <v>36078.231695194503</v>
      </c>
      <c r="K364" s="14">
        <v>14927.7693102511</v>
      </c>
      <c r="L364" s="14">
        <v>3429.0546025492099</v>
      </c>
    </row>
    <row r="365" spans="2:12" s="1" customFormat="1" ht="11.1" customHeight="1" x14ac:dyDescent="0.15">
      <c r="B365" s="43">
        <v>44501</v>
      </c>
      <c r="C365" s="44">
        <v>55274</v>
      </c>
      <c r="D365" s="14">
        <v>354</v>
      </c>
      <c r="E365" s="45">
        <v>10773</v>
      </c>
      <c r="F365" s="264"/>
      <c r="G365" s="264"/>
      <c r="H365" s="235">
        <v>63735.31</v>
      </c>
      <c r="I365" s="235"/>
      <c r="J365" s="14">
        <v>35333.278177153203</v>
      </c>
      <c r="K365" s="14">
        <v>14583.5539166169</v>
      </c>
      <c r="L365" s="14">
        <v>3336.2527189427301</v>
      </c>
    </row>
    <row r="366" spans="2:12" s="1" customFormat="1" ht="11.1" customHeight="1" x14ac:dyDescent="0.15">
      <c r="B366" s="43">
        <v>44501</v>
      </c>
      <c r="C366" s="44">
        <v>55305</v>
      </c>
      <c r="D366" s="14">
        <v>355</v>
      </c>
      <c r="E366" s="45">
        <v>10804</v>
      </c>
      <c r="F366" s="264"/>
      <c r="G366" s="264"/>
      <c r="H366" s="235">
        <v>63310.98</v>
      </c>
      <c r="I366" s="235"/>
      <c r="J366" s="14">
        <v>35038.511255523801</v>
      </c>
      <c r="K366" s="14">
        <v>14425.1114456544</v>
      </c>
      <c r="L366" s="14">
        <v>3286.0288028898399</v>
      </c>
    </row>
    <row r="367" spans="2:12" s="1" customFormat="1" ht="11.1" customHeight="1" x14ac:dyDescent="0.15">
      <c r="B367" s="43">
        <v>44501</v>
      </c>
      <c r="C367" s="44">
        <v>55335</v>
      </c>
      <c r="D367" s="14">
        <v>356</v>
      </c>
      <c r="E367" s="45">
        <v>10834</v>
      </c>
      <c r="F367" s="264"/>
      <c r="G367" s="264"/>
      <c r="H367" s="235">
        <v>62886.13</v>
      </c>
      <c r="I367" s="235"/>
      <c r="J367" s="14">
        <v>34746.257888148</v>
      </c>
      <c r="K367" s="14">
        <v>14269.584838478801</v>
      </c>
      <c r="L367" s="14">
        <v>3237.2751238353599</v>
      </c>
    </row>
    <row r="368" spans="2:12" s="1" customFormat="1" ht="11.1" customHeight="1" x14ac:dyDescent="0.15">
      <c r="B368" s="43">
        <v>44501</v>
      </c>
      <c r="C368" s="44">
        <v>55366</v>
      </c>
      <c r="D368" s="14">
        <v>357</v>
      </c>
      <c r="E368" s="45">
        <v>10865</v>
      </c>
      <c r="F368" s="264"/>
      <c r="G368" s="264"/>
      <c r="H368" s="235">
        <v>62460.76</v>
      </c>
      <c r="I368" s="235"/>
      <c r="J368" s="14">
        <v>34452.696060458198</v>
      </c>
      <c r="K368" s="14">
        <v>14113.0410552881</v>
      </c>
      <c r="L368" s="14">
        <v>3188.1995536290001</v>
      </c>
    </row>
    <row r="369" spans="2:12" s="1" customFormat="1" ht="11.1" customHeight="1" x14ac:dyDescent="0.15">
      <c r="B369" s="43">
        <v>44501</v>
      </c>
      <c r="C369" s="44">
        <v>55397</v>
      </c>
      <c r="D369" s="14">
        <v>358</v>
      </c>
      <c r="E369" s="45">
        <v>10896</v>
      </c>
      <c r="F369" s="264"/>
      <c r="G369" s="264"/>
      <c r="H369" s="235">
        <v>62034.87</v>
      </c>
      <c r="I369" s="235"/>
      <c r="J369" s="14">
        <v>34159.743744488798</v>
      </c>
      <c r="K369" s="14">
        <v>13957.450266571401</v>
      </c>
      <c r="L369" s="14">
        <v>3139.6960046822501</v>
      </c>
    </row>
    <row r="370" spans="2:12" s="1" customFormat="1" ht="11.1" customHeight="1" x14ac:dyDescent="0.15">
      <c r="B370" s="43">
        <v>44501</v>
      </c>
      <c r="C370" s="44">
        <v>55427</v>
      </c>
      <c r="D370" s="14">
        <v>359</v>
      </c>
      <c r="E370" s="45">
        <v>10926</v>
      </c>
      <c r="F370" s="264"/>
      <c r="G370" s="264"/>
      <c r="H370" s="235">
        <v>61608.46</v>
      </c>
      <c r="I370" s="235"/>
      <c r="J370" s="14">
        <v>33869.254782136399</v>
      </c>
      <c r="K370" s="14">
        <v>13804.697463700801</v>
      </c>
      <c r="L370" s="14">
        <v>3092.6052447709599</v>
      </c>
    </row>
    <row r="371" spans="2:12" s="1" customFormat="1" ht="11.1" customHeight="1" x14ac:dyDescent="0.15">
      <c r="B371" s="43">
        <v>44501</v>
      </c>
      <c r="C371" s="44">
        <v>55458</v>
      </c>
      <c r="D371" s="14">
        <v>360</v>
      </c>
      <c r="E371" s="45">
        <v>10957</v>
      </c>
      <c r="F371" s="264"/>
      <c r="G371" s="264"/>
      <c r="H371" s="235">
        <v>61181.53</v>
      </c>
      <c r="I371" s="235"/>
      <c r="J371" s="14">
        <v>33577.503301830096</v>
      </c>
      <c r="K371" s="14">
        <v>13650.977335837701</v>
      </c>
      <c r="L371" s="14">
        <v>3045.21499710838</v>
      </c>
    </row>
    <row r="372" spans="2:12" s="1" customFormat="1" ht="11.1" customHeight="1" x14ac:dyDescent="0.15">
      <c r="B372" s="43">
        <v>44501</v>
      </c>
      <c r="C372" s="44">
        <v>55488</v>
      </c>
      <c r="D372" s="14">
        <v>361</v>
      </c>
      <c r="E372" s="45">
        <v>10987</v>
      </c>
      <c r="F372" s="264"/>
      <c r="G372" s="264"/>
      <c r="H372" s="235">
        <v>60754.080000000002</v>
      </c>
      <c r="I372" s="235"/>
      <c r="J372" s="14">
        <v>33288.181915516499</v>
      </c>
      <c r="K372" s="14">
        <v>13500.044143658901</v>
      </c>
      <c r="L372" s="14">
        <v>2999.2004071997799</v>
      </c>
    </row>
    <row r="373" spans="2:12" s="1" customFormat="1" ht="11.1" customHeight="1" x14ac:dyDescent="0.15">
      <c r="B373" s="43">
        <v>44501</v>
      </c>
      <c r="C373" s="44">
        <v>55519</v>
      </c>
      <c r="D373" s="14">
        <v>362</v>
      </c>
      <c r="E373" s="45">
        <v>11018</v>
      </c>
      <c r="F373" s="264"/>
      <c r="G373" s="264"/>
      <c r="H373" s="235">
        <v>60326.11</v>
      </c>
      <c r="I373" s="235"/>
      <c r="J373" s="14">
        <v>32997.628452676297</v>
      </c>
      <c r="K373" s="14">
        <v>13348.1762809219</v>
      </c>
      <c r="L373" s="14">
        <v>2952.90075475105</v>
      </c>
    </row>
    <row r="374" spans="2:12" s="1" customFormat="1" ht="11.1" customHeight="1" x14ac:dyDescent="0.15">
      <c r="B374" s="43">
        <v>44501</v>
      </c>
      <c r="C374" s="44">
        <v>55550</v>
      </c>
      <c r="D374" s="14">
        <v>363</v>
      </c>
      <c r="E374" s="45">
        <v>11049</v>
      </c>
      <c r="F374" s="264"/>
      <c r="G374" s="264"/>
      <c r="H374" s="235">
        <v>59897.62</v>
      </c>
      <c r="I374" s="235"/>
      <c r="J374" s="14">
        <v>32707.680880087199</v>
      </c>
      <c r="K374" s="14">
        <v>13197.238034718201</v>
      </c>
      <c r="L374" s="14">
        <v>2907.14428556642</v>
      </c>
    </row>
    <row r="375" spans="2:12" s="1" customFormat="1" ht="11.1" customHeight="1" x14ac:dyDescent="0.15">
      <c r="B375" s="43">
        <v>44501</v>
      </c>
      <c r="C375" s="44">
        <v>55579</v>
      </c>
      <c r="D375" s="14">
        <v>364</v>
      </c>
      <c r="E375" s="45">
        <v>11078</v>
      </c>
      <c r="F375" s="264"/>
      <c r="G375" s="264"/>
      <c r="H375" s="235">
        <v>59468.61</v>
      </c>
      <c r="I375" s="235"/>
      <c r="J375" s="14">
        <v>32421.8890144701</v>
      </c>
      <c r="K375" s="14">
        <v>13050.797609290301</v>
      </c>
      <c r="L375" s="14">
        <v>2863.4930870244302</v>
      </c>
    </row>
    <row r="376" spans="2:12" s="1" customFormat="1" ht="11.1" customHeight="1" x14ac:dyDescent="0.15">
      <c r="B376" s="43">
        <v>44501</v>
      </c>
      <c r="C376" s="44">
        <v>55610</v>
      </c>
      <c r="D376" s="14">
        <v>365</v>
      </c>
      <c r="E376" s="45">
        <v>11109</v>
      </c>
      <c r="F376" s="264"/>
      <c r="G376" s="264"/>
      <c r="H376" s="235">
        <v>59039.07</v>
      </c>
      <c r="I376" s="235"/>
      <c r="J376" s="14">
        <v>32133.113942654101</v>
      </c>
      <c r="K376" s="14">
        <v>12901.6616093176</v>
      </c>
      <c r="L376" s="14">
        <v>2818.7810986631398</v>
      </c>
    </row>
    <row r="377" spans="2:12" s="1" customFormat="1" ht="11.1" customHeight="1" x14ac:dyDescent="0.15">
      <c r="B377" s="43">
        <v>44501</v>
      </c>
      <c r="C377" s="44">
        <v>55640</v>
      </c>
      <c r="D377" s="14">
        <v>366</v>
      </c>
      <c r="E377" s="45">
        <v>11139</v>
      </c>
      <c r="F377" s="264"/>
      <c r="G377" s="264"/>
      <c r="H377" s="235">
        <v>58609.01</v>
      </c>
      <c r="I377" s="235"/>
      <c r="J377" s="14">
        <v>31846.686461487599</v>
      </c>
      <c r="K377" s="14">
        <v>12755.1876529085</v>
      </c>
      <c r="L377" s="14">
        <v>2775.3556216872498</v>
      </c>
    </row>
    <row r="378" spans="2:12" s="1" customFormat="1" ht="11.1" customHeight="1" x14ac:dyDescent="0.15">
      <c r="B378" s="43">
        <v>44501</v>
      </c>
      <c r="C378" s="44">
        <v>55671</v>
      </c>
      <c r="D378" s="14">
        <v>367</v>
      </c>
      <c r="E378" s="45">
        <v>11170</v>
      </c>
      <c r="F378" s="264"/>
      <c r="G378" s="264"/>
      <c r="H378" s="235">
        <v>58178.42</v>
      </c>
      <c r="I378" s="235"/>
      <c r="J378" s="14">
        <v>31559.097002037299</v>
      </c>
      <c r="K378" s="14">
        <v>12607.8566205631</v>
      </c>
      <c r="L378" s="14">
        <v>2731.6790260750099</v>
      </c>
    </row>
    <row r="379" spans="2:12" s="1" customFormat="1" ht="11.1" customHeight="1" x14ac:dyDescent="0.15">
      <c r="B379" s="43">
        <v>44501</v>
      </c>
      <c r="C379" s="44">
        <v>55701</v>
      </c>
      <c r="D379" s="14">
        <v>368</v>
      </c>
      <c r="E379" s="45">
        <v>11200</v>
      </c>
      <c r="F379" s="264"/>
      <c r="G379" s="264"/>
      <c r="H379" s="235">
        <v>57747.31</v>
      </c>
      <c r="I379" s="235"/>
      <c r="J379" s="14">
        <v>31273.822339984599</v>
      </c>
      <c r="K379" s="14">
        <v>12463.138607247</v>
      </c>
      <c r="L379" s="14">
        <v>2689.25457003779</v>
      </c>
    </row>
    <row r="380" spans="2:12" s="1" customFormat="1" ht="11.1" customHeight="1" x14ac:dyDescent="0.15">
      <c r="B380" s="43">
        <v>44501</v>
      </c>
      <c r="C380" s="44">
        <v>55732</v>
      </c>
      <c r="D380" s="14">
        <v>369</v>
      </c>
      <c r="E380" s="45">
        <v>11231</v>
      </c>
      <c r="F380" s="264"/>
      <c r="G380" s="264"/>
      <c r="H380" s="235">
        <v>57315.67</v>
      </c>
      <c r="I380" s="235"/>
      <c r="J380" s="14">
        <v>30987.415725737799</v>
      </c>
      <c r="K380" s="14">
        <v>12317.5947550574</v>
      </c>
      <c r="L380" s="14">
        <v>2646.5921604957098</v>
      </c>
    </row>
    <row r="381" spans="2:12" s="1" customFormat="1" ht="11.1" customHeight="1" x14ac:dyDescent="0.15">
      <c r="B381" s="43">
        <v>44501</v>
      </c>
      <c r="C381" s="44">
        <v>55763</v>
      </c>
      <c r="D381" s="14">
        <v>370</v>
      </c>
      <c r="E381" s="45">
        <v>11262</v>
      </c>
      <c r="F381" s="264"/>
      <c r="G381" s="264"/>
      <c r="H381" s="235">
        <v>56883.51</v>
      </c>
      <c r="I381" s="235"/>
      <c r="J381" s="14">
        <v>30701.610022301898</v>
      </c>
      <c r="K381" s="14">
        <v>12172.9488449741</v>
      </c>
      <c r="L381" s="14">
        <v>2604.4350203812601</v>
      </c>
    </row>
    <row r="382" spans="2:12" s="1" customFormat="1" ht="11.1" customHeight="1" x14ac:dyDescent="0.15">
      <c r="B382" s="43">
        <v>44501</v>
      </c>
      <c r="C382" s="44">
        <v>55793</v>
      </c>
      <c r="D382" s="14">
        <v>371</v>
      </c>
      <c r="E382" s="45">
        <v>11292</v>
      </c>
      <c r="F382" s="264"/>
      <c r="G382" s="264"/>
      <c r="H382" s="235">
        <v>56450.82</v>
      </c>
      <c r="I382" s="235"/>
      <c r="J382" s="14">
        <v>30418.064705536799</v>
      </c>
      <c r="K382" s="14">
        <v>12030.841154551001</v>
      </c>
      <c r="L382" s="14">
        <v>2563.4792457241902</v>
      </c>
    </row>
    <row r="383" spans="2:12" s="1" customFormat="1" ht="11.1" customHeight="1" x14ac:dyDescent="0.15">
      <c r="B383" s="43">
        <v>44501</v>
      </c>
      <c r="C383" s="44">
        <v>55824</v>
      </c>
      <c r="D383" s="14">
        <v>372</v>
      </c>
      <c r="E383" s="45">
        <v>11323</v>
      </c>
      <c r="F383" s="264"/>
      <c r="G383" s="264"/>
      <c r="H383" s="235">
        <v>56017.599999999999</v>
      </c>
      <c r="I383" s="235"/>
      <c r="J383" s="14">
        <v>30133.432273844701</v>
      </c>
      <c r="K383" s="14">
        <v>11887.953782143801</v>
      </c>
      <c r="L383" s="14">
        <v>2522.3046496266202</v>
      </c>
    </row>
    <row r="384" spans="2:12" s="1" customFormat="1" ht="11.1" customHeight="1" x14ac:dyDescent="0.15">
      <c r="B384" s="43">
        <v>44501</v>
      </c>
      <c r="C384" s="44">
        <v>55854</v>
      </c>
      <c r="D384" s="14">
        <v>373</v>
      </c>
      <c r="E384" s="45">
        <v>11353</v>
      </c>
      <c r="F384" s="264"/>
      <c r="G384" s="264"/>
      <c r="H384" s="235">
        <v>55583.85</v>
      </c>
      <c r="I384" s="235"/>
      <c r="J384" s="14">
        <v>29851.027789787298</v>
      </c>
      <c r="K384" s="14">
        <v>11747.5570373519</v>
      </c>
      <c r="L384" s="14">
        <v>2482.2989196182698</v>
      </c>
    </row>
    <row r="385" spans="2:12" s="1" customFormat="1" ht="11.1" customHeight="1" x14ac:dyDescent="0.15">
      <c r="B385" s="43">
        <v>44501</v>
      </c>
      <c r="C385" s="44">
        <v>55885</v>
      </c>
      <c r="D385" s="14">
        <v>374</v>
      </c>
      <c r="E385" s="45">
        <v>11384</v>
      </c>
      <c r="F385" s="264"/>
      <c r="G385" s="264"/>
      <c r="H385" s="235">
        <v>55149.57</v>
      </c>
      <c r="I385" s="235"/>
      <c r="J385" s="14">
        <v>29567.565914085499</v>
      </c>
      <c r="K385" s="14">
        <v>11606.4108549762</v>
      </c>
      <c r="L385" s="14">
        <v>2442.0866843109802</v>
      </c>
    </row>
    <row r="386" spans="2:12" s="1" customFormat="1" ht="11.1" customHeight="1" x14ac:dyDescent="0.15">
      <c r="B386" s="43">
        <v>44501</v>
      </c>
      <c r="C386" s="44">
        <v>55916</v>
      </c>
      <c r="D386" s="14">
        <v>375</v>
      </c>
      <c r="E386" s="45">
        <v>11415</v>
      </c>
      <c r="F386" s="264"/>
      <c r="G386" s="264"/>
      <c r="H386" s="235">
        <v>54714.76</v>
      </c>
      <c r="I386" s="235"/>
      <c r="J386" s="14">
        <v>29284.696042412499</v>
      </c>
      <c r="K386" s="14">
        <v>11466.138411636501</v>
      </c>
      <c r="L386" s="14">
        <v>2402.3536218043701</v>
      </c>
    </row>
    <row r="387" spans="2:12" s="1" customFormat="1" ht="11.1" customHeight="1" x14ac:dyDescent="0.15">
      <c r="B387" s="43">
        <v>44501</v>
      </c>
      <c r="C387" s="44">
        <v>55944</v>
      </c>
      <c r="D387" s="14">
        <v>376</v>
      </c>
      <c r="E387" s="45">
        <v>11443</v>
      </c>
      <c r="F387" s="264"/>
      <c r="G387" s="264"/>
      <c r="H387" s="235">
        <v>54279.42</v>
      </c>
      <c r="I387" s="235"/>
      <c r="J387" s="14">
        <v>29007.182242441999</v>
      </c>
      <c r="K387" s="14">
        <v>11331.3882191554</v>
      </c>
      <c r="L387" s="14">
        <v>2365.0367048043199</v>
      </c>
    </row>
    <row r="388" spans="2:12" s="1" customFormat="1" ht="11.1" customHeight="1" x14ac:dyDescent="0.15">
      <c r="B388" s="43">
        <v>44501</v>
      </c>
      <c r="C388" s="44">
        <v>55975</v>
      </c>
      <c r="D388" s="14">
        <v>377</v>
      </c>
      <c r="E388" s="45">
        <v>11474</v>
      </c>
      <c r="F388" s="264"/>
      <c r="G388" s="264"/>
      <c r="H388" s="235">
        <v>53843.55</v>
      </c>
      <c r="I388" s="235"/>
      <c r="J388" s="14">
        <v>28725.4479656232</v>
      </c>
      <c r="K388" s="14">
        <v>11192.793167306299</v>
      </c>
      <c r="L388" s="14">
        <v>2326.2150670615501</v>
      </c>
    </row>
    <row r="389" spans="2:12" s="1" customFormat="1" ht="11.1" customHeight="1" x14ac:dyDescent="0.15">
      <c r="B389" s="43">
        <v>44501</v>
      </c>
      <c r="C389" s="44">
        <v>56005</v>
      </c>
      <c r="D389" s="14">
        <v>378</v>
      </c>
      <c r="E389" s="45">
        <v>11504</v>
      </c>
      <c r="F389" s="264"/>
      <c r="G389" s="264"/>
      <c r="H389" s="235">
        <v>53407.15</v>
      </c>
      <c r="I389" s="235"/>
      <c r="J389" s="14">
        <v>28445.861265055799</v>
      </c>
      <c r="K389" s="14">
        <v>11056.5726329468</v>
      </c>
      <c r="L389" s="14">
        <v>2288.48459118646</v>
      </c>
    </row>
    <row r="390" spans="2:12" s="1" customFormat="1" ht="11.1" customHeight="1" x14ac:dyDescent="0.15">
      <c r="B390" s="43">
        <v>44501</v>
      </c>
      <c r="C390" s="44">
        <v>56036</v>
      </c>
      <c r="D390" s="14">
        <v>379</v>
      </c>
      <c r="E390" s="45">
        <v>11535</v>
      </c>
      <c r="F390" s="264"/>
      <c r="G390" s="264"/>
      <c r="H390" s="235">
        <v>52970.22</v>
      </c>
      <c r="I390" s="235"/>
      <c r="J390" s="14">
        <v>28165.290844557701</v>
      </c>
      <c r="K390" s="14">
        <v>10919.6764094671</v>
      </c>
      <c r="L390" s="14">
        <v>2250.5769040289401</v>
      </c>
    </row>
    <row r="391" spans="2:12" s="1" customFormat="1" ht="11.1" customHeight="1" x14ac:dyDescent="0.15">
      <c r="B391" s="43">
        <v>44501</v>
      </c>
      <c r="C391" s="44">
        <v>56066</v>
      </c>
      <c r="D391" s="14">
        <v>380</v>
      </c>
      <c r="E391" s="45">
        <v>11565</v>
      </c>
      <c r="F391" s="264"/>
      <c r="G391" s="264"/>
      <c r="H391" s="235">
        <v>52532.75</v>
      </c>
      <c r="I391" s="235"/>
      <c r="J391" s="14">
        <v>27886.830689350802</v>
      </c>
      <c r="K391" s="14">
        <v>10785.106941300901</v>
      </c>
      <c r="L391" s="14">
        <v>2213.72988568662</v>
      </c>
    </row>
    <row r="392" spans="2:12" s="1" customFormat="1" ht="11.1" customHeight="1" x14ac:dyDescent="0.15">
      <c r="B392" s="43">
        <v>44501</v>
      </c>
      <c r="C392" s="44">
        <v>56097</v>
      </c>
      <c r="D392" s="14">
        <v>381</v>
      </c>
      <c r="E392" s="45">
        <v>11596</v>
      </c>
      <c r="F392" s="264"/>
      <c r="G392" s="264"/>
      <c r="H392" s="235">
        <v>52094.75</v>
      </c>
      <c r="I392" s="235"/>
      <c r="J392" s="14">
        <v>27607.4161141939</v>
      </c>
      <c r="K392" s="14">
        <v>10649.8906832668</v>
      </c>
      <c r="L392" s="14">
        <v>2176.7168637054301</v>
      </c>
    </row>
    <row r="393" spans="2:12" s="1" customFormat="1" ht="11.1" customHeight="1" x14ac:dyDescent="0.15">
      <c r="B393" s="43">
        <v>44501</v>
      </c>
      <c r="C393" s="44">
        <v>56128</v>
      </c>
      <c r="D393" s="14">
        <v>382</v>
      </c>
      <c r="E393" s="45">
        <v>11627</v>
      </c>
      <c r="F393" s="264"/>
      <c r="G393" s="264"/>
      <c r="H393" s="235">
        <v>51656.22</v>
      </c>
      <c r="I393" s="235"/>
      <c r="J393" s="14">
        <v>27328.5887383837</v>
      </c>
      <c r="K393" s="14">
        <v>10515.5183769101</v>
      </c>
      <c r="L393" s="14">
        <v>2140.1494319435601</v>
      </c>
    </row>
    <row r="394" spans="2:12" s="1" customFormat="1" ht="11.1" customHeight="1" x14ac:dyDescent="0.15">
      <c r="B394" s="43">
        <v>44501</v>
      </c>
      <c r="C394" s="44">
        <v>56158</v>
      </c>
      <c r="D394" s="14">
        <v>383</v>
      </c>
      <c r="E394" s="45">
        <v>11657</v>
      </c>
      <c r="F394" s="264"/>
      <c r="G394" s="264"/>
      <c r="H394" s="235">
        <v>51217.15</v>
      </c>
      <c r="I394" s="235"/>
      <c r="J394" s="14">
        <v>27051.823845049901</v>
      </c>
      <c r="K394" s="14">
        <v>10383.4051396704</v>
      </c>
      <c r="L394" s="14">
        <v>2104.5986845808402</v>
      </c>
    </row>
    <row r="395" spans="2:12" s="1" customFormat="1" ht="11.1" customHeight="1" x14ac:dyDescent="0.15">
      <c r="B395" s="43">
        <v>44501</v>
      </c>
      <c r="C395" s="44">
        <v>56189</v>
      </c>
      <c r="D395" s="14">
        <v>384</v>
      </c>
      <c r="E395" s="45">
        <v>11688</v>
      </c>
      <c r="F395" s="264"/>
      <c r="G395" s="264"/>
      <c r="H395" s="235">
        <v>50777.54</v>
      </c>
      <c r="I395" s="235"/>
      <c r="J395" s="14">
        <v>26774.142989210399</v>
      </c>
      <c r="K395" s="14">
        <v>10250.685760472999</v>
      </c>
      <c r="L395" s="14">
        <v>2068.8977855914</v>
      </c>
    </row>
    <row r="396" spans="2:12" s="1" customFormat="1" ht="11.1" customHeight="1" x14ac:dyDescent="0.15">
      <c r="B396" s="43">
        <v>44501</v>
      </c>
      <c r="C396" s="44">
        <v>56219</v>
      </c>
      <c r="D396" s="14">
        <v>385</v>
      </c>
      <c r="E396" s="45">
        <v>11718</v>
      </c>
      <c r="F396" s="264"/>
      <c r="G396" s="264"/>
      <c r="H396" s="235">
        <v>50337.4</v>
      </c>
      <c r="I396" s="235"/>
      <c r="J396" s="14">
        <v>26498.498241424801</v>
      </c>
      <c r="K396" s="14">
        <v>10120.183116979601</v>
      </c>
      <c r="L396" s="14">
        <v>2034.1855680876199</v>
      </c>
    </row>
    <row r="397" spans="2:12" s="1" customFormat="1" ht="11.1" customHeight="1" x14ac:dyDescent="0.15">
      <c r="B397" s="43">
        <v>44501</v>
      </c>
      <c r="C397" s="44">
        <v>56250</v>
      </c>
      <c r="D397" s="14">
        <v>386</v>
      </c>
      <c r="E397" s="45">
        <v>11749</v>
      </c>
      <c r="F397" s="264"/>
      <c r="G397" s="264"/>
      <c r="H397" s="235">
        <v>49896.72</v>
      </c>
      <c r="I397" s="235"/>
      <c r="J397" s="14">
        <v>26221.966534441599</v>
      </c>
      <c r="K397" s="14">
        <v>9989.1022983522707</v>
      </c>
      <c r="L397" s="14">
        <v>1999.3336630859401</v>
      </c>
    </row>
    <row r="398" spans="2:12" s="1" customFormat="1" ht="11.1" customHeight="1" x14ac:dyDescent="0.15">
      <c r="B398" s="43">
        <v>44501</v>
      </c>
      <c r="C398" s="44">
        <v>56281</v>
      </c>
      <c r="D398" s="14">
        <v>387</v>
      </c>
      <c r="E398" s="45">
        <v>11780</v>
      </c>
      <c r="F398" s="264"/>
      <c r="G398" s="264"/>
      <c r="H398" s="235">
        <v>49455.5</v>
      </c>
      <c r="I398" s="235"/>
      <c r="J398" s="14">
        <v>25946.0133344764</v>
      </c>
      <c r="K398" s="14">
        <v>9858.8425727744598</v>
      </c>
      <c r="L398" s="14">
        <v>1964.90414565122</v>
      </c>
    </row>
    <row r="399" spans="2:12" s="1" customFormat="1" ht="11.1" customHeight="1" x14ac:dyDescent="0.15">
      <c r="B399" s="43">
        <v>44501</v>
      </c>
      <c r="C399" s="44">
        <v>56309</v>
      </c>
      <c r="D399" s="14">
        <v>388</v>
      </c>
      <c r="E399" s="45">
        <v>11808</v>
      </c>
      <c r="F399" s="264"/>
      <c r="G399" s="264"/>
      <c r="H399" s="235">
        <v>49013.75</v>
      </c>
      <c r="I399" s="235"/>
      <c r="J399" s="14">
        <v>25674.860597872699</v>
      </c>
      <c r="K399" s="14">
        <v>9733.3985192353502</v>
      </c>
      <c r="L399" s="14">
        <v>1932.47975842647</v>
      </c>
    </row>
    <row r="400" spans="2:12" s="1" customFormat="1" ht="11.1" customHeight="1" x14ac:dyDescent="0.15">
      <c r="B400" s="43">
        <v>44501</v>
      </c>
      <c r="C400" s="44">
        <v>56340</v>
      </c>
      <c r="D400" s="14">
        <v>389</v>
      </c>
      <c r="E400" s="45">
        <v>11839</v>
      </c>
      <c r="F400" s="264"/>
      <c r="G400" s="264"/>
      <c r="H400" s="235">
        <v>48571.46</v>
      </c>
      <c r="I400" s="235"/>
      <c r="J400" s="14">
        <v>25400.022426810101</v>
      </c>
      <c r="K400" s="14">
        <v>9604.7176839736803</v>
      </c>
      <c r="L400" s="14">
        <v>1898.85442903181</v>
      </c>
    </row>
    <row r="401" spans="2:12" s="1" customFormat="1" ht="11.1" customHeight="1" x14ac:dyDescent="0.15">
      <c r="B401" s="43">
        <v>44501</v>
      </c>
      <c r="C401" s="44">
        <v>56370</v>
      </c>
      <c r="D401" s="14">
        <v>390</v>
      </c>
      <c r="E401" s="45">
        <v>11869</v>
      </c>
      <c r="F401" s="264"/>
      <c r="G401" s="264"/>
      <c r="H401" s="235">
        <v>48128.63</v>
      </c>
      <c r="I401" s="235"/>
      <c r="J401" s="14">
        <v>25127.136667143699</v>
      </c>
      <c r="K401" s="14">
        <v>9478.1433563441406</v>
      </c>
      <c r="L401" s="14">
        <v>1866.14946438019</v>
      </c>
    </row>
    <row r="402" spans="2:12" s="1" customFormat="1" ht="11.1" customHeight="1" x14ac:dyDescent="0.15">
      <c r="B402" s="43">
        <v>44501</v>
      </c>
      <c r="C402" s="44">
        <v>56401</v>
      </c>
      <c r="D402" s="14">
        <v>391</v>
      </c>
      <c r="E402" s="45">
        <v>11900</v>
      </c>
      <c r="F402" s="264"/>
      <c r="G402" s="264"/>
      <c r="H402" s="235">
        <v>47685.26</v>
      </c>
      <c r="I402" s="235"/>
      <c r="J402" s="14">
        <v>24853.435870899601</v>
      </c>
      <c r="K402" s="14">
        <v>9351.0590710672295</v>
      </c>
      <c r="L402" s="14">
        <v>1833.32968882004</v>
      </c>
    </row>
    <row r="403" spans="2:12" s="1" customFormat="1" ht="11.1" customHeight="1" x14ac:dyDescent="0.15">
      <c r="B403" s="43">
        <v>44501</v>
      </c>
      <c r="C403" s="44">
        <v>56431</v>
      </c>
      <c r="D403" s="14">
        <v>392</v>
      </c>
      <c r="E403" s="45">
        <v>11930</v>
      </c>
      <c r="F403" s="264"/>
      <c r="G403" s="264"/>
      <c r="H403" s="235">
        <v>47241.35</v>
      </c>
      <c r="I403" s="235"/>
      <c r="J403" s="14">
        <v>24581.656274731198</v>
      </c>
      <c r="K403" s="14">
        <v>9226.0387217565894</v>
      </c>
      <c r="L403" s="14">
        <v>1801.40401942681</v>
      </c>
    </row>
    <row r="404" spans="2:12" s="1" customFormat="1" ht="11.1" customHeight="1" x14ac:dyDescent="0.15">
      <c r="B404" s="43">
        <v>44501</v>
      </c>
      <c r="C404" s="44">
        <v>56462</v>
      </c>
      <c r="D404" s="14">
        <v>393</v>
      </c>
      <c r="E404" s="45">
        <v>11961</v>
      </c>
      <c r="F404" s="264"/>
      <c r="G404" s="264"/>
      <c r="H404" s="235">
        <v>46796.89</v>
      </c>
      <c r="I404" s="235"/>
      <c r="J404" s="14">
        <v>24309.085035650402</v>
      </c>
      <c r="K404" s="14">
        <v>9100.5331732082304</v>
      </c>
      <c r="L404" s="14">
        <v>1769.3726548392899</v>
      </c>
    </row>
    <row r="405" spans="2:12" s="1" customFormat="1" ht="11.1" customHeight="1" x14ac:dyDescent="0.15">
      <c r="B405" s="43">
        <v>44501</v>
      </c>
      <c r="C405" s="44">
        <v>56493</v>
      </c>
      <c r="D405" s="14">
        <v>394</v>
      </c>
      <c r="E405" s="45">
        <v>11992</v>
      </c>
      <c r="F405" s="264"/>
      <c r="G405" s="264"/>
      <c r="H405" s="235">
        <v>46351.89</v>
      </c>
      <c r="I405" s="235"/>
      <c r="J405" s="14">
        <v>24037.087652993399</v>
      </c>
      <c r="K405" s="14">
        <v>8975.8206113538909</v>
      </c>
      <c r="L405" s="14">
        <v>1737.7338374661199</v>
      </c>
    </row>
    <row r="406" spans="2:12" s="1" customFormat="1" ht="11.1" customHeight="1" x14ac:dyDescent="0.15">
      <c r="B406" s="43">
        <v>44501</v>
      </c>
      <c r="C406" s="44">
        <v>56523</v>
      </c>
      <c r="D406" s="14">
        <v>395</v>
      </c>
      <c r="E406" s="45">
        <v>12022</v>
      </c>
      <c r="F406" s="264"/>
      <c r="G406" s="264"/>
      <c r="H406" s="235">
        <v>45906.35</v>
      </c>
      <c r="I406" s="235"/>
      <c r="J406" s="14">
        <v>23766.964847274801</v>
      </c>
      <c r="K406" s="14">
        <v>8853.1089379915302</v>
      </c>
      <c r="L406" s="14">
        <v>1706.95072851036</v>
      </c>
    </row>
    <row r="407" spans="2:12" s="1" customFormat="1" ht="11.1" customHeight="1" x14ac:dyDescent="0.15">
      <c r="B407" s="43">
        <v>44501</v>
      </c>
      <c r="C407" s="44">
        <v>56554</v>
      </c>
      <c r="D407" s="14">
        <v>396</v>
      </c>
      <c r="E407" s="45">
        <v>12053</v>
      </c>
      <c r="F407" s="264"/>
      <c r="G407" s="264"/>
      <c r="H407" s="235">
        <v>45460.27</v>
      </c>
      <c r="I407" s="235"/>
      <c r="J407" s="14">
        <v>23496.098282835599</v>
      </c>
      <c r="K407" s="14">
        <v>8729.9534401340497</v>
      </c>
      <c r="L407" s="14">
        <v>1676.0760643449601</v>
      </c>
    </row>
    <row r="408" spans="2:12" s="1" customFormat="1" ht="11.1" customHeight="1" x14ac:dyDescent="0.15">
      <c r="B408" s="43">
        <v>44501</v>
      </c>
      <c r="C408" s="44">
        <v>56584</v>
      </c>
      <c r="D408" s="14">
        <v>397</v>
      </c>
      <c r="E408" s="45">
        <v>12083</v>
      </c>
      <c r="F408" s="264"/>
      <c r="G408" s="264"/>
      <c r="H408" s="235">
        <v>45013.64</v>
      </c>
      <c r="I408" s="235"/>
      <c r="J408" s="14">
        <v>23227.070228427601</v>
      </c>
      <c r="K408" s="14">
        <v>8608.7555836471402</v>
      </c>
      <c r="L408" s="14">
        <v>1646.0319385482101</v>
      </c>
    </row>
    <row r="409" spans="2:12" s="1" customFormat="1" ht="11.1" customHeight="1" x14ac:dyDescent="0.15">
      <c r="B409" s="43">
        <v>44501</v>
      </c>
      <c r="C409" s="44">
        <v>56615</v>
      </c>
      <c r="D409" s="14">
        <v>398</v>
      </c>
      <c r="E409" s="45">
        <v>12114</v>
      </c>
      <c r="F409" s="264"/>
      <c r="G409" s="264"/>
      <c r="H409" s="235">
        <v>44566.47</v>
      </c>
      <c r="I409" s="235"/>
      <c r="J409" s="14">
        <v>22957.3267128755</v>
      </c>
      <c r="K409" s="14">
        <v>8487.1397302138193</v>
      </c>
      <c r="L409" s="14">
        <v>1615.9051012642601</v>
      </c>
    </row>
    <row r="410" spans="2:12" s="1" customFormat="1" ht="11.1" customHeight="1" x14ac:dyDescent="0.15">
      <c r="B410" s="43">
        <v>44501</v>
      </c>
      <c r="C410" s="44">
        <v>56646</v>
      </c>
      <c r="D410" s="14">
        <v>399</v>
      </c>
      <c r="E410" s="45">
        <v>12145</v>
      </c>
      <c r="F410" s="264"/>
      <c r="G410" s="264"/>
      <c r="H410" s="235">
        <v>44118.75</v>
      </c>
      <c r="I410" s="235"/>
      <c r="J410" s="14">
        <v>22688.148552189999</v>
      </c>
      <c r="K410" s="14">
        <v>8366.2952601512898</v>
      </c>
      <c r="L410" s="14">
        <v>1586.15018669957</v>
      </c>
    </row>
    <row r="411" spans="2:12" s="1" customFormat="1" ht="11.1" customHeight="1" x14ac:dyDescent="0.15">
      <c r="B411" s="43">
        <v>44501</v>
      </c>
      <c r="C411" s="44">
        <v>56674</v>
      </c>
      <c r="D411" s="14">
        <v>400</v>
      </c>
      <c r="E411" s="45">
        <v>12173</v>
      </c>
      <c r="F411" s="264"/>
      <c r="G411" s="264"/>
      <c r="H411" s="235">
        <v>43670.48</v>
      </c>
      <c r="I411" s="235"/>
      <c r="J411" s="14">
        <v>22423.2183681516</v>
      </c>
      <c r="K411" s="14">
        <v>8249.6057274317009</v>
      </c>
      <c r="L411" s="14">
        <v>1558.04258312607</v>
      </c>
    </row>
    <row r="412" spans="2:12" s="1" customFormat="1" ht="11.1" customHeight="1" x14ac:dyDescent="0.15">
      <c r="B412" s="43">
        <v>44501</v>
      </c>
      <c r="C412" s="44">
        <v>56705</v>
      </c>
      <c r="D412" s="14">
        <v>401</v>
      </c>
      <c r="E412" s="45">
        <v>12204</v>
      </c>
      <c r="F412" s="264"/>
      <c r="G412" s="264"/>
      <c r="H412" s="235">
        <v>43221.67</v>
      </c>
      <c r="I412" s="235"/>
      <c r="J412" s="14">
        <v>22155.130019081698</v>
      </c>
      <c r="K412" s="14">
        <v>8130.2451777266597</v>
      </c>
      <c r="L412" s="14">
        <v>1528.9961521630401</v>
      </c>
    </row>
    <row r="413" spans="2:12" s="1" customFormat="1" ht="11.1" customHeight="1" x14ac:dyDescent="0.15">
      <c r="B413" s="43">
        <v>44501</v>
      </c>
      <c r="C413" s="44">
        <v>56735</v>
      </c>
      <c r="D413" s="14">
        <v>402</v>
      </c>
      <c r="E413" s="45">
        <v>12234</v>
      </c>
      <c r="F413" s="264"/>
      <c r="G413" s="264"/>
      <c r="H413" s="235">
        <v>42772.31</v>
      </c>
      <c r="I413" s="235"/>
      <c r="J413" s="14">
        <v>21888.8036787649</v>
      </c>
      <c r="K413" s="14">
        <v>8012.7415121650201</v>
      </c>
      <c r="L413" s="14">
        <v>1500.7210223454699</v>
      </c>
    </row>
    <row r="414" spans="2:12" s="1" customFormat="1" ht="11.1" customHeight="1" x14ac:dyDescent="0.15">
      <c r="B414" s="43">
        <v>44501</v>
      </c>
      <c r="C414" s="44">
        <v>56766</v>
      </c>
      <c r="D414" s="14">
        <v>403</v>
      </c>
      <c r="E414" s="45">
        <v>12265</v>
      </c>
      <c r="F414" s="264"/>
      <c r="G414" s="264"/>
      <c r="H414" s="235">
        <v>42322.400000000001</v>
      </c>
      <c r="I414" s="235"/>
      <c r="J414" s="14">
        <v>21621.826934491099</v>
      </c>
      <c r="K414" s="14">
        <v>7894.8809673169999</v>
      </c>
      <c r="L414" s="14">
        <v>1472.38383058968</v>
      </c>
    </row>
    <row r="415" spans="2:12" s="1" customFormat="1" ht="11.1" customHeight="1" x14ac:dyDescent="0.15">
      <c r="B415" s="43">
        <v>44501</v>
      </c>
      <c r="C415" s="44">
        <v>56796</v>
      </c>
      <c r="D415" s="14">
        <v>404</v>
      </c>
      <c r="E415" s="45">
        <v>12295</v>
      </c>
      <c r="F415" s="264"/>
      <c r="G415" s="264"/>
      <c r="H415" s="235">
        <v>41871.94</v>
      </c>
      <c r="I415" s="235"/>
      <c r="J415" s="14">
        <v>21356.581761235499</v>
      </c>
      <c r="K415" s="14">
        <v>7778.8376868687401</v>
      </c>
      <c r="L415" s="14">
        <v>1444.7950534506499</v>
      </c>
    </row>
    <row r="416" spans="2:12" s="1" customFormat="1" ht="11.1" customHeight="1" x14ac:dyDescent="0.15">
      <c r="B416" s="43">
        <v>44501</v>
      </c>
      <c r="C416" s="44">
        <v>56827</v>
      </c>
      <c r="D416" s="14">
        <v>405</v>
      </c>
      <c r="E416" s="45">
        <v>12326</v>
      </c>
      <c r="F416" s="264"/>
      <c r="G416" s="264"/>
      <c r="H416" s="235">
        <v>41420.93</v>
      </c>
      <c r="I416" s="235"/>
      <c r="J416" s="14">
        <v>21090.7140923882</v>
      </c>
      <c r="K416" s="14">
        <v>7662.4621839000001</v>
      </c>
      <c r="L416" s="14">
        <v>1417.1522160203899</v>
      </c>
    </row>
    <row r="417" spans="2:12" s="1" customFormat="1" ht="11.1" customHeight="1" x14ac:dyDescent="0.15">
      <c r="B417" s="43">
        <v>44501</v>
      </c>
      <c r="C417" s="44">
        <v>56858</v>
      </c>
      <c r="D417" s="14">
        <v>406</v>
      </c>
      <c r="E417" s="45">
        <v>12357</v>
      </c>
      <c r="F417" s="264"/>
      <c r="G417" s="264"/>
      <c r="H417" s="235">
        <v>40969.370000000003</v>
      </c>
      <c r="I417" s="235"/>
      <c r="J417" s="14">
        <v>20825.407276166901</v>
      </c>
      <c r="K417" s="14">
        <v>7546.8315469479103</v>
      </c>
      <c r="L417" s="14">
        <v>1389.8548016748</v>
      </c>
    </row>
    <row r="418" spans="2:12" s="1" customFormat="1" ht="11.1" customHeight="1" x14ac:dyDescent="0.15">
      <c r="B418" s="43">
        <v>44501</v>
      </c>
      <c r="C418" s="44">
        <v>56888</v>
      </c>
      <c r="D418" s="14">
        <v>407</v>
      </c>
      <c r="E418" s="45">
        <v>12387</v>
      </c>
      <c r="F418" s="264"/>
      <c r="G418" s="264"/>
      <c r="H418" s="235">
        <v>40517.26</v>
      </c>
      <c r="I418" s="235"/>
      <c r="J418" s="14">
        <v>20561.786551137298</v>
      </c>
      <c r="K418" s="14">
        <v>7432.95949999599</v>
      </c>
      <c r="L418" s="14">
        <v>1363.27234729376</v>
      </c>
    </row>
    <row r="419" spans="2:12" s="1" customFormat="1" ht="11.1" customHeight="1" x14ac:dyDescent="0.15">
      <c r="B419" s="43">
        <v>44501</v>
      </c>
      <c r="C419" s="44">
        <v>56919</v>
      </c>
      <c r="D419" s="14">
        <v>408</v>
      </c>
      <c r="E419" s="45">
        <v>12418</v>
      </c>
      <c r="F419" s="264"/>
      <c r="G419" s="264"/>
      <c r="H419" s="235">
        <v>40064.6</v>
      </c>
      <c r="I419" s="235"/>
      <c r="J419" s="14">
        <v>20297.584982599299</v>
      </c>
      <c r="K419" s="14">
        <v>7318.7916051399197</v>
      </c>
      <c r="L419" s="14">
        <v>1336.64740601569</v>
      </c>
    </row>
    <row r="420" spans="2:12" s="1" customFormat="1" ht="11.1" customHeight="1" x14ac:dyDescent="0.15">
      <c r="B420" s="43">
        <v>44501</v>
      </c>
      <c r="C420" s="44">
        <v>56949</v>
      </c>
      <c r="D420" s="14">
        <v>409</v>
      </c>
      <c r="E420" s="45">
        <v>12448</v>
      </c>
      <c r="F420" s="264"/>
      <c r="G420" s="264"/>
      <c r="H420" s="235">
        <v>39611.39</v>
      </c>
      <c r="I420" s="235"/>
      <c r="J420" s="14">
        <v>20035.039365247401</v>
      </c>
      <c r="K420" s="14">
        <v>7206.3438440622103</v>
      </c>
      <c r="L420" s="14">
        <v>1310.7158232075301</v>
      </c>
    </row>
    <row r="421" spans="2:12" s="1" customFormat="1" ht="11.1" customHeight="1" x14ac:dyDescent="0.15">
      <c r="B421" s="43">
        <v>44501</v>
      </c>
      <c r="C421" s="44">
        <v>56980</v>
      </c>
      <c r="D421" s="14">
        <v>410</v>
      </c>
      <c r="E421" s="45">
        <v>12479</v>
      </c>
      <c r="F421" s="264"/>
      <c r="G421" s="264"/>
      <c r="H421" s="235">
        <v>39157.629999999997</v>
      </c>
      <c r="I421" s="235"/>
      <c r="J421" s="14">
        <v>19771.940510611999</v>
      </c>
      <c r="K421" s="14">
        <v>7093.6240542586802</v>
      </c>
      <c r="L421" s="14">
        <v>1284.7491819137999</v>
      </c>
    </row>
    <row r="422" spans="2:12" s="1" customFormat="1" ht="11.1" customHeight="1" x14ac:dyDescent="0.15">
      <c r="B422" s="43">
        <v>44501</v>
      </c>
      <c r="C422" s="44">
        <v>57011</v>
      </c>
      <c r="D422" s="14">
        <v>411</v>
      </c>
      <c r="E422" s="45">
        <v>12510</v>
      </c>
      <c r="F422" s="264"/>
      <c r="G422" s="264"/>
      <c r="H422" s="235">
        <v>38703.31</v>
      </c>
      <c r="I422" s="235"/>
      <c r="J422" s="14">
        <v>19509.394209758098</v>
      </c>
      <c r="K422" s="14">
        <v>6981.6287306307804</v>
      </c>
      <c r="L422" s="14">
        <v>1259.1096470032601</v>
      </c>
    </row>
    <row r="423" spans="2:12" s="1" customFormat="1" ht="11.1" customHeight="1" x14ac:dyDescent="0.15">
      <c r="B423" s="43">
        <v>44501</v>
      </c>
      <c r="C423" s="44">
        <v>57040</v>
      </c>
      <c r="D423" s="14">
        <v>412</v>
      </c>
      <c r="E423" s="45">
        <v>12539</v>
      </c>
      <c r="F423" s="264"/>
      <c r="G423" s="264"/>
      <c r="H423" s="235">
        <v>38248.44</v>
      </c>
      <c r="I423" s="235"/>
      <c r="J423" s="14">
        <v>19249.5128902119</v>
      </c>
      <c r="K423" s="14">
        <v>6872.2373699384498</v>
      </c>
      <c r="L423" s="14">
        <v>1234.46988680715</v>
      </c>
    </row>
    <row r="424" spans="2:12" s="1" customFormat="1" ht="11.1" customHeight="1" x14ac:dyDescent="0.15">
      <c r="B424" s="43">
        <v>44501</v>
      </c>
      <c r="C424" s="44">
        <v>57071</v>
      </c>
      <c r="D424" s="14">
        <v>413</v>
      </c>
      <c r="E424" s="45">
        <v>12570</v>
      </c>
      <c r="F424" s="264"/>
      <c r="G424" s="264"/>
      <c r="H424" s="235">
        <v>37793.01</v>
      </c>
      <c r="I424" s="235"/>
      <c r="J424" s="14">
        <v>18988.046162157199</v>
      </c>
      <c r="K424" s="14">
        <v>6761.6514411551698</v>
      </c>
      <c r="L424" s="14">
        <v>1209.4606624601599</v>
      </c>
    </row>
    <row r="425" spans="2:12" s="1" customFormat="1" ht="11.1" customHeight="1" x14ac:dyDescent="0.15">
      <c r="B425" s="43">
        <v>44501</v>
      </c>
      <c r="C425" s="44">
        <v>57101</v>
      </c>
      <c r="D425" s="14">
        <v>414</v>
      </c>
      <c r="E425" s="45">
        <v>12600</v>
      </c>
      <c r="F425" s="264"/>
      <c r="G425" s="264"/>
      <c r="H425" s="235">
        <v>37337.03</v>
      </c>
      <c r="I425" s="235"/>
      <c r="J425" s="14">
        <v>18728.160628175101</v>
      </c>
      <c r="K425" s="14">
        <v>6652.69163314664</v>
      </c>
      <c r="L425" s="14">
        <v>1185.0930331428401</v>
      </c>
    </row>
    <row r="426" spans="2:12" s="1" customFormat="1" ht="11.1" customHeight="1" x14ac:dyDescent="0.15">
      <c r="B426" s="43">
        <v>44501</v>
      </c>
      <c r="C426" s="44">
        <v>57132</v>
      </c>
      <c r="D426" s="14">
        <v>415</v>
      </c>
      <c r="E426" s="45">
        <v>12631</v>
      </c>
      <c r="F426" s="264"/>
      <c r="G426" s="264"/>
      <c r="H426" s="235">
        <v>36880.49</v>
      </c>
      <c r="I426" s="235"/>
      <c r="J426" s="14">
        <v>18467.785362361799</v>
      </c>
      <c r="K426" s="14">
        <v>6543.51615767971</v>
      </c>
      <c r="L426" s="14">
        <v>1160.7076594159701</v>
      </c>
    </row>
    <row r="427" spans="2:12" s="1" customFormat="1" ht="11.1" customHeight="1" x14ac:dyDescent="0.15">
      <c r="B427" s="43">
        <v>44501</v>
      </c>
      <c r="C427" s="44">
        <v>57162</v>
      </c>
      <c r="D427" s="14">
        <v>416</v>
      </c>
      <c r="E427" s="45">
        <v>12661</v>
      </c>
      <c r="F427" s="264"/>
      <c r="G427" s="264"/>
      <c r="H427" s="235">
        <v>36423.39</v>
      </c>
      <c r="I427" s="235"/>
      <c r="J427" s="14">
        <v>18208.956578858899</v>
      </c>
      <c r="K427" s="14">
        <v>6435.9281689161098</v>
      </c>
      <c r="L427" s="14">
        <v>1136.9436566591401</v>
      </c>
    </row>
    <row r="428" spans="2:12" s="1" customFormat="1" ht="11.1" customHeight="1" x14ac:dyDescent="0.15">
      <c r="B428" s="43">
        <v>44501</v>
      </c>
      <c r="C428" s="44">
        <v>57193</v>
      </c>
      <c r="D428" s="14">
        <v>417</v>
      </c>
      <c r="E428" s="45">
        <v>12692</v>
      </c>
      <c r="F428" s="264"/>
      <c r="G428" s="264"/>
      <c r="H428" s="235">
        <v>35965.74</v>
      </c>
      <c r="I428" s="235"/>
      <c r="J428" s="14">
        <v>17949.670294297001</v>
      </c>
      <c r="K428" s="14">
        <v>6328.1490042597597</v>
      </c>
      <c r="L428" s="14">
        <v>1113.1689164954601</v>
      </c>
    </row>
    <row r="429" spans="2:12" s="1" customFormat="1" ht="11.1" customHeight="1" x14ac:dyDescent="0.15">
      <c r="B429" s="43">
        <v>44501</v>
      </c>
      <c r="C429" s="44">
        <v>57224</v>
      </c>
      <c r="D429" s="14">
        <v>418</v>
      </c>
      <c r="E429" s="45">
        <v>12723</v>
      </c>
      <c r="F429" s="264"/>
      <c r="G429" s="264"/>
      <c r="H429" s="235">
        <v>35507.53</v>
      </c>
      <c r="I429" s="235"/>
      <c r="J429" s="14">
        <v>17690.9321570385</v>
      </c>
      <c r="K429" s="14">
        <v>6221.0691795231496</v>
      </c>
      <c r="L429" s="14">
        <v>1089.6976757940699</v>
      </c>
    </row>
    <row r="430" spans="2:12" s="1" customFormat="1" ht="11.1" customHeight="1" x14ac:dyDescent="0.15">
      <c r="B430" s="43">
        <v>44501</v>
      </c>
      <c r="C430" s="44">
        <v>57254</v>
      </c>
      <c r="D430" s="14">
        <v>419</v>
      </c>
      <c r="E430" s="45">
        <v>12753</v>
      </c>
      <c r="F430" s="264"/>
      <c r="G430" s="264"/>
      <c r="H430" s="235">
        <v>35048.76</v>
      </c>
      <c r="I430" s="235"/>
      <c r="J430" s="14">
        <v>17433.696143961301</v>
      </c>
      <c r="K430" s="14">
        <v>6115.5222892437796</v>
      </c>
      <c r="L430" s="14">
        <v>1066.8187267765099</v>
      </c>
    </row>
    <row r="431" spans="2:12" s="1" customFormat="1" ht="11.1" customHeight="1" x14ac:dyDescent="0.15">
      <c r="B431" s="43">
        <v>44501</v>
      </c>
      <c r="C431" s="44">
        <v>57285</v>
      </c>
      <c r="D431" s="14">
        <v>420</v>
      </c>
      <c r="E431" s="45">
        <v>12784</v>
      </c>
      <c r="F431" s="264"/>
      <c r="G431" s="264"/>
      <c r="H431" s="235">
        <v>34589.43</v>
      </c>
      <c r="I431" s="235"/>
      <c r="J431" s="14">
        <v>17176.038271636698</v>
      </c>
      <c r="K431" s="14">
        <v>6009.8159654013998</v>
      </c>
      <c r="L431" s="14">
        <v>1043.9383928756899</v>
      </c>
    </row>
    <row r="432" spans="2:12" s="1" customFormat="1" ht="11.1" customHeight="1" x14ac:dyDescent="0.15">
      <c r="B432" s="43">
        <v>44501</v>
      </c>
      <c r="C432" s="44">
        <v>57315</v>
      </c>
      <c r="D432" s="14">
        <v>421</v>
      </c>
      <c r="E432" s="45">
        <v>12814</v>
      </c>
      <c r="F432" s="264"/>
      <c r="G432" s="264"/>
      <c r="H432" s="235">
        <v>34129.54</v>
      </c>
      <c r="I432" s="235"/>
      <c r="J432" s="14">
        <v>16919.853135683599</v>
      </c>
      <c r="K432" s="14">
        <v>5905.6068326310597</v>
      </c>
      <c r="L432" s="14">
        <v>1021.63158353187</v>
      </c>
    </row>
    <row r="433" spans="2:12" s="1" customFormat="1" ht="11.1" customHeight="1" x14ac:dyDescent="0.15">
      <c r="B433" s="43">
        <v>44501</v>
      </c>
      <c r="C433" s="44">
        <v>57346</v>
      </c>
      <c r="D433" s="14">
        <v>422</v>
      </c>
      <c r="E433" s="45">
        <v>12845</v>
      </c>
      <c r="F433" s="264"/>
      <c r="G433" s="264"/>
      <c r="H433" s="235">
        <v>33669.089999999997</v>
      </c>
      <c r="I433" s="235"/>
      <c r="J433" s="14">
        <v>16663.273084272601</v>
      </c>
      <c r="K433" s="14">
        <v>5801.2602120443098</v>
      </c>
      <c r="L433" s="14">
        <v>999.329587163361</v>
      </c>
    </row>
    <row r="434" spans="2:12" s="1" customFormat="1" ht="11.1" customHeight="1" x14ac:dyDescent="0.15">
      <c r="B434" s="43">
        <v>44501</v>
      </c>
      <c r="C434" s="44">
        <v>57377</v>
      </c>
      <c r="D434" s="14">
        <v>423</v>
      </c>
      <c r="E434" s="45">
        <v>12876</v>
      </c>
      <c r="F434" s="264"/>
      <c r="G434" s="264"/>
      <c r="H434" s="235">
        <v>33208.080000000002</v>
      </c>
      <c r="I434" s="235"/>
      <c r="J434" s="14">
        <v>16407.2380363308</v>
      </c>
      <c r="K434" s="14">
        <v>5697.5954029705299</v>
      </c>
      <c r="L434" s="14">
        <v>977.31513702174004</v>
      </c>
    </row>
    <row r="435" spans="2:12" s="1" customFormat="1" ht="11.1" customHeight="1" x14ac:dyDescent="0.15">
      <c r="B435" s="43">
        <v>44501</v>
      </c>
      <c r="C435" s="44">
        <v>57405</v>
      </c>
      <c r="D435" s="14">
        <v>424</v>
      </c>
      <c r="E435" s="45">
        <v>12904</v>
      </c>
      <c r="F435" s="264"/>
      <c r="G435" s="264"/>
      <c r="H435" s="235">
        <v>32746.5</v>
      </c>
      <c r="I435" s="235"/>
      <c r="J435" s="14">
        <v>16154.395972373801</v>
      </c>
      <c r="K435" s="14">
        <v>5596.90540954689</v>
      </c>
      <c r="L435" s="14">
        <v>956.37011753646595</v>
      </c>
    </row>
    <row r="436" spans="2:12" s="1" customFormat="1" ht="11.1" customHeight="1" x14ac:dyDescent="0.15">
      <c r="B436" s="43">
        <v>44501</v>
      </c>
      <c r="C436" s="44">
        <v>57436</v>
      </c>
      <c r="D436" s="14">
        <v>425</v>
      </c>
      <c r="E436" s="45">
        <v>12935</v>
      </c>
      <c r="F436" s="264"/>
      <c r="G436" s="264"/>
      <c r="H436" s="235">
        <v>32284.36</v>
      </c>
      <c r="I436" s="235"/>
      <c r="J436" s="14">
        <v>15899.4022056618</v>
      </c>
      <c r="K436" s="14">
        <v>5494.5500262161104</v>
      </c>
      <c r="L436" s="14">
        <v>934.90349228129298</v>
      </c>
    </row>
    <row r="437" spans="2:12" s="1" customFormat="1" ht="11.1" customHeight="1" x14ac:dyDescent="0.15">
      <c r="B437" s="43">
        <v>44501</v>
      </c>
      <c r="C437" s="44">
        <v>57466</v>
      </c>
      <c r="D437" s="14">
        <v>426</v>
      </c>
      <c r="E437" s="45">
        <v>12965</v>
      </c>
      <c r="F437" s="264"/>
      <c r="G437" s="264"/>
      <c r="H437" s="235">
        <v>31821.66</v>
      </c>
      <c r="I437" s="235"/>
      <c r="J437" s="14">
        <v>15645.80834145</v>
      </c>
      <c r="K437" s="14">
        <v>5393.6046460933703</v>
      </c>
      <c r="L437" s="14">
        <v>913.96558518172901</v>
      </c>
    </row>
    <row r="438" spans="2:12" s="1" customFormat="1" ht="11.1" customHeight="1" x14ac:dyDescent="0.15">
      <c r="B438" s="43">
        <v>44501</v>
      </c>
      <c r="C438" s="44">
        <v>57497</v>
      </c>
      <c r="D438" s="14">
        <v>427</v>
      </c>
      <c r="E438" s="45">
        <v>12996</v>
      </c>
      <c r="F438" s="264"/>
      <c r="G438" s="264"/>
      <c r="H438" s="235">
        <v>31358.39</v>
      </c>
      <c r="I438" s="235"/>
      <c r="J438" s="14">
        <v>15391.881489739801</v>
      </c>
      <c r="K438" s="14">
        <v>5292.5736115196296</v>
      </c>
      <c r="L438" s="14">
        <v>893.04688575922796</v>
      </c>
    </row>
    <row r="439" spans="2:12" s="1" customFormat="1" ht="11.1" customHeight="1" x14ac:dyDescent="0.15">
      <c r="B439" s="43">
        <v>44501</v>
      </c>
      <c r="C439" s="44">
        <v>57527</v>
      </c>
      <c r="D439" s="14">
        <v>428</v>
      </c>
      <c r="E439" s="45">
        <v>13026</v>
      </c>
      <c r="F439" s="264"/>
      <c r="G439" s="264"/>
      <c r="H439" s="235">
        <v>30894.560000000001</v>
      </c>
      <c r="I439" s="235"/>
      <c r="J439" s="14">
        <v>15139.3255690607</v>
      </c>
      <c r="K439" s="14">
        <v>5192.9183259814899</v>
      </c>
      <c r="L439" s="14">
        <v>872.63962327816398</v>
      </c>
    </row>
    <row r="440" spans="2:12" s="1" customFormat="1" ht="11.1" customHeight="1" x14ac:dyDescent="0.15">
      <c r="B440" s="43">
        <v>44501</v>
      </c>
      <c r="C440" s="44">
        <v>57558</v>
      </c>
      <c r="D440" s="14">
        <v>429</v>
      </c>
      <c r="E440" s="45">
        <v>13057</v>
      </c>
      <c r="F440" s="264"/>
      <c r="G440" s="264"/>
      <c r="H440" s="235">
        <v>30430.16</v>
      </c>
      <c r="I440" s="235"/>
      <c r="J440" s="14">
        <v>14886.463230613899</v>
      </c>
      <c r="K440" s="14">
        <v>5093.1983005873399</v>
      </c>
      <c r="L440" s="14">
        <v>852.25712711484096</v>
      </c>
    </row>
    <row r="441" spans="2:12" s="1" customFormat="1" ht="11.1" customHeight="1" x14ac:dyDescent="0.15">
      <c r="B441" s="43">
        <v>44501</v>
      </c>
      <c r="C441" s="44">
        <v>57589</v>
      </c>
      <c r="D441" s="14">
        <v>430</v>
      </c>
      <c r="E441" s="45">
        <v>13088</v>
      </c>
      <c r="F441" s="264"/>
      <c r="G441" s="264"/>
      <c r="H441" s="235">
        <v>29965.19</v>
      </c>
      <c r="I441" s="235"/>
      <c r="J441" s="14">
        <v>14634.1367162438</v>
      </c>
      <c r="K441" s="14">
        <v>4994.13476362645</v>
      </c>
      <c r="L441" s="14">
        <v>832.14102440034105</v>
      </c>
    </row>
    <row r="442" spans="2:12" s="1" customFormat="1" ht="11.1" customHeight="1" x14ac:dyDescent="0.15">
      <c r="B442" s="43">
        <v>44501</v>
      </c>
      <c r="C442" s="44">
        <v>57619</v>
      </c>
      <c r="D442" s="14">
        <v>431</v>
      </c>
      <c r="E442" s="45">
        <v>13118</v>
      </c>
      <c r="F442" s="264"/>
      <c r="G442" s="264"/>
      <c r="H442" s="235">
        <v>29499.66</v>
      </c>
      <c r="I442" s="235"/>
      <c r="J442" s="14">
        <v>14383.1378610307</v>
      </c>
      <c r="K442" s="14">
        <v>4896.3962851837896</v>
      </c>
      <c r="L442" s="14">
        <v>812.51113053724896</v>
      </c>
    </row>
    <row r="443" spans="2:12" s="1" customFormat="1" ht="11.1" customHeight="1" x14ac:dyDescent="0.15">
      <c r="B443" s="43">
        <v>44501</v>
      </c>
      <c r="C443" s="44">
        <v>57650</v>
      </c>
      <c r="D443" s="14">
        <v>432</v>
      </c>
      <c r="E443" s="45">
        <v>13149</v>
      </c>
      <c r="F443" s="264"/>
      <c r="G443" s="264"/>
      <c r="H443" s="235">
        <v>29033.56</v>
      </c>
      <c r="I443" s="235"/>
      <c r="J443" s="14">
        <v>14131.872240738599</v>
      </c>
      <c r="K443" s="14">
        <v>4798.6238925011403</v>
      </c>
      <c r="L443" s="14">
        <v>792.91400897913104</v>
      </c>
    </row>
    <row r="444" spans="2:12" s="1" customFormat="1" ht="11.1" customHeight="1" x14ac:dyDescent="0.15">
      <c r="B444" s="43">
        <v>44501</v>
      </c>
      <c r="C444" s="44">
        <v>57680</v>
      </c>
      <c r="D444" s="14">
        <v>433</v>
      </c>
      <c r="E444" s="45">
        <v>13179</v>
      </c>
      <c r="F444" s="264"/>
      <c r="G444" s="264"/>
      <c r="H444" s="235">
        <v>28566.89</v>
      </c>
      <c r="I444" s="235"/>
      <c r="J444" s="14">
        <v>13881.9007338253</v>
      </c>
      <c r="K444" s="14">
        <v>4702.1416871587599</v>
      </c>
      <c r="L444" s="14">
        <v>773.78654492618296</v>
      </c>
    </row>
    <row r="445" spans="2:12" s="1" customFormat="1" ht="11.1" customHeight="1" x14ac:dyDescent="0.15">
      <c r="B445" s="43">
        <v>44501</v>
      </c>
      <c r="C445" s="44">
        <v>57711</v>
      </c>
      <c r="D445" s="14">
        <v>434</v>
      </c>
      <c r="E445" s="45">
        <v>13210</v>
      </c>
      <c r="F445" s="264"/>
      <c r="G445" s="264"/>
      <c r="H445" s="235">
        <v>28099.65</v>
      </c>
      <c r="I445" s="235"/>
      <c r="J445" s="14">
        <v>13631.688757743899</v>
      </c>
      <c r="K445" s="14">
        <v>4605.6457583703695</v>
      </c>
      <c r="L445" s="14">
        <v>754.69698187092797</v>
      </c>
    </row>
    <row r="446" spans="2:12" s="1" customFormat="1" ht="11.1" customHeight="1" x14ac:dyDescent="0.15">
      <c r="B446" s="43">
        <v>44501</v>
      </c>
      <c r="C446" s="44">
        <v>57742</v>
      </c>
      <c r="D446" s="14">
        <v>435</v>
      </c>
      <c r="E446" s="45">
        <v>13241</v>
      </c>
      <c r="F446" s="264"/>
      <c r="G446" s="264"/>
      <c r="H446" s="235">
        <v>27631.84</v>
      </c>
      <c r="I446" s="235"/>
      <c r="J446" s="14">
        <v>13382.009554979701</v>
      </c>
      <c r="K446" s="14">
        <v>4509.7897813326099</v>
      </c>
      <c r="L446" s="14">
        <v>735.85966715291499</v>
      </c>
    </row>
    <row r="447" spans="2:12" s="1" customFormat="1" ht="11.1" customHeight="1" x14ac:dyDescent="0.15">
      <c r="B447" s="43">
        <v>44501</v>
      </c>
      <c r="C447" s="44">
        <v>57770</v>
      </c>
      <c r="D447" s="14">
        <v>436</v>
      </c>
      <c r="E447" s="45">
        <v>13269</v>
      </c>
      <c r="F447" s="264"/>
      <c r="G447" s="264"/>
      <c r="H447" s="235">
        <v>27163.46</v>
      </c>
      <c r="I447" s="235"/>
      <c r="J447" s="14">
        <v>13135.0200916216</v>
      </c>
      <c r="K447" s="14">
        <v>4416.3839220808804</v>
      </c>
      <c r="L447" s="14">
        <v>717.86128636854698</v>
      </c>
    </row>
    <row r="448" spans="2:12" s="1" customFormat="1" ht="11.1" customHeight="1" x14ac:dyDescent="0.15">
      <c r="B448" s="43">
        <v>44501</v>
      </c>
      <c r="C448" s="44">
        <v>57801</v>
      </c>
      <c r="D448" s="14">
        <v>437</v>
      </c>
      <c r="E448" s="45">
        <v>13300</v>
      </c>
      <c r="F448" s="264"/>
      <c r="G448" s="264"/>
      <c r="H448" s="235">
        <v>26694.51</v>
      </c>
      <c r="I448" s="235"/>
      <c r="J448" s="14">
        <v>12886.363732653001</v>
      </c>
      <c r="K448" s="14">
        <v>4321.75912117806</v>
      </c>
      <c r="L448" s="14">
        <v>699.505106917376</v>
      </c>
    </row>
    <row r="449" spans="2:12" s="1" customFormat="1" ht="11.1" customHeight="1" x14ac:dyDescent="0.15">
      <c r="B449" s="43">
        <v>44501</v>
      </c>
      <c r="C449" s="44">
        <v>57831</v>
      </c>
      <c r="D449" s="14">
        <v>438</v>
      </c>
      <c r="E449" s="45">
        <v>13330</v>
      </c>
      <c r="F449" s="264"/>
      <c r="G449" s="264"/>
      <c r="H449" s="235">
        <v>26224.99</v>
      </c>
      <c r="I449" s="235"/>
      <c r="J449" s="14">
        <v>12638.9304458552</v>
      </c>
      <c r="K449" s="14">
        <v>4228.3435166299096</v>
      </c>
      <c r="L449" s="14">
        <v>681.57974936130495</v>
      </c>
    </row>
    <row r="450" spans="2:12" s="1" customFormat="1" ht="11.1" customHeight="1" x14ac:dyDescent="0.15">
      <c r="B450" s="43">
        <v>44501</v>
      </c>
      <c r="C450" s="44">
        <v>57862</v>
      </c>
      <c r="D450" s="14">
        <v>439</v>
      </c>
      <c r="E450" s="45">
        <v>13361</v>
      </c>
      <c r="F450" s="264"/>
      <c r="G450" s="264"/>
      <c r="H450" s="235">
        <v>25754.89</v>
      </c>
      <c r="I450" s="235"/>
      <c r="J450" s="14">
        <v>12391.317101410899</v>
      </c>
      <c r="K450" s="14">
        <v>4134.9618096004297</v>
      </c>
      <c r="L450" s="14">
        <v>663.70415742896796</v>
      </c>
    </row>
    <row r="451" spans="2:12" s="1" customFormat="1" ht="11.1" customHeight="1" x14ac:dyDescent="0.15">
      <c r="B451" s="43">
        <v>44501</v>
      </c>
      <c r="C451" s="44">
        <v>57892</v>
      </c>
      <c r="D451" s="14">
        <v>440</v>
      </c>
      <c r="E451" s="45">
        <v>13391</v>
      </c>
      <c r="F451" s="264"/>
      <c r="G451" s="264"/>
      <c r="H451" s="235">
        <v>25284.22</v>
      </c>
      <c r="I451" s="235"/>
      <c r="J451" s="14">
        <v>12144.8985824667</v>
      </c>
      <c r="K451" s="14">
        <v>4042.7575013399401</v>
      </c>
      <c r="L451" s="14">
        <v>646.24442619613706</v>
      </c>
    </row>
    <row r="452" spans="2:12" s="1" customFormat="1" ht="11.1" customHeight="1" x14ac:dyDescent="0.15">
      <c r="B452" s="43">
        <v>44501</v>
      </c>
      <c r="C452" s="44">
        <v>57923</v>
      </c>
      <c r="D452" s="14">
        <v>441</v>
      </c>
      <c r="E452" s="45">
        <v>13422</v>
      </c>
      <c r="F452" s="264"/>
      <c r="G452" s="264"/>
      <c r="H452" s="235">
        <v>24812.98</v>
      </c>
      <c r="I452" s="235"/>
      <c r="J452" s="14">
        <v>11898.330730358601</v>
      </c>
      <c r="K452" s="14">
        <v>3950.6079062577101</v>
      </c>
      <c r="L452" s="14">
        <v>628.839287359016</v>
      </c>
    </row>
    <row r="453" spans="2:12" s="1" customFormat="1" ht="11.1" customHeight="1" x14ac:dyDescent="0.15">
      <c r="B453" s="43">
        <v>44501</v>
      </c>
      <c r="C453" s="44">
        <v>57954</v>
      </c>
      <c r="D453" s="14">
        <v>442</v>
      </c>
      <c r="E453" s="45">
        <v>13453</v>
      </c>
      <c r="F453" s="264"/>
      <c r="G453" s="264"/>
      <c r="H453" s="235">
        <v>24341.16</v>
      </c>
      <c r="I453" s="235"/>
      <c r="J453" s="14">
        <v>11652.286685937001</v>
      </c>
      <c r="K453" s="14">
        <v>3859.0743515900099</v>
      </c>
      <c r="L453" s="14">
        <v>611.66763859663399</v>
      </c>
    </row>
    <row r="454" spans="2:12" s="1" customFormat="1" ht="11.1" customHeight="1" x14ac:dyDescent="0.15">
      <c r="B454" s="43">
        <v>44501</v>
      </c>
      <c r="C454" s="44">
        <v>57984</v>
      </c>
      <c r="D454" s="14">
        <v>443</v>
      </c>
      <c r="E454" s="45">
        <v>13483</v>
      </c>
      <c r="F454" s="264"/>
      <c r="G454" s="264"/>
      <c r="H454" s="235">
        <v>23868.77</v>
      </c>
      <c r="I454" s="235"/>
      <c r="J454" s="14">
        <v>11407.3952664516</v>
      </c>
      <c r="K454" s="14">
        <v>3768.6711432945499</v>
      </c>
      <c r="L454" s="14">
        <v>594.890020623395</v>
      </c>
    </row>
    <row r="455" spans="2:12" s="1" customFormat="1" ht="11.1" customHeight="1" x14ac:dyDescent="0.15">
      <c r="B455" s="43">
        <v>44501</v>
      </c>
      <c r="C455" s="44">
        <v>58015</v>
      </c>
      <c r="D455" s="14">
        <v>444</v>
      </c>
      <c r="E455" s="45">
        <v>13514</v>
      </c>
      <c r="F455" s="264"/>
      <c r="G455" s="264"/>
      <c r="H455" s="235">
        <v>23395.8</v>
      </c>
      <c r="I455" s="235"/>
      <c r="J455" s="14">
        <v>11162.388394144</v>
      </c>
      <c r="K455" s="14">
        <v>3678.3493574969498</v>
      </c>
      <c r="L455" s="14">
        <v>578.173304689833</v>
      </c>
    </row>
    <row r="456" spans="2:12" s="1" customFormat="1" ht="11.1" customHeight="1" x14ac:dyDescent="0.15">
      <c r="B456" s="43">
        <v>44501</v>
      </c>
      <c r="C456" s="44">
        <v>58045</v>
      </c>
      <c r="D456" s="14">
        <v>445</v>
      </c>
      <c r="E456" s="45">
        <v>13544</v>
      </c>
      <c r="F456" s="264"/>
      <c r="G456" s="264"/>
      <c r="H456" s="235">
        <v>22922.25</v>
      </c>
      <c r="I456" s="235"/>
      <c r="J456" s="14">
        <v>10918.5014157776</v>
      </c>
      <c r="K456" s="14">
        <v>3589.1255218148299</v>
      </c>
      <c r="L456" s="14">
        <v>561.83629497863899</v>
      </c>
    </row>
    <row r="457" spans="2:12" s="1" customFormat="1" ht="11.1" customHeight="1" x14ac:dyDescent="0.15">
      <c r="B457" s="43">
        <v>44501</v>
      </c>
      <c r="C457" s="44">
        <v>58076</v>
      </c>
      <c r="D457" s="14">
        <v>446</v>
      </c>
      <c r="E457" s="45">
        <v>13575</v>
      </c>
      <c r="F457" s="264"/>
      <c r="G457" s="264"/>
      <c r="H457" s="235">
        <v>22448.13</v>
      </c>
      <c r="I457" s="235"/>
      <c r="J457" s="14">
        <v>10674.5294005533</v>
      </c>
      <c r="K457" s="14">
        <v>3500.0032123784999</v>
      </c>
      <c r="L457" s="14">
        <v>545.56463060214799</v>
      </c>
    </row>
    <row r="458" spans="2:12" s="1" customFormat="1" ht="11.1" customHeight="1" x14ac:dyDescent="0.15">
      <c r="B458" s="43">
        <v>44501</v>
      </c>
      <c r="C458" s="44">
        <v>58107</v>
      </c>
      <c r="D458" s="14">
        <v>447</v>
      </c>
      <c r="E458" s="45">
        <v>13606</v>
      </c>
      <c r="F458" s="264"/>
      <c r="G458" s="264"/>
      <c r="H458" s="235">
        <v>21973.43</v>
      </c>
      <c r="I458" s="235"/>
      <c r="J458" s="14">
        <v>10431.0782319392</v>
      </c>
      <c r="K458" s="14">
        <v>3411.4813443462199</v>
      </c>
      <c r="L458" s="14">
        <v>529.51392336556205</v>
      </c>
    </row>
    <row r="459" spans="2:12" s="1" customFormat="1" ht="11.1" customHeight="1" x14ac:dyDescent="0.15">
      <c r="B459" s="43">
        <v>44501</v>
      </c>
      <c r="C459" s="44">
        <v>58135</v>
      </c>
      <c r="D459" s="14">
        <v>448</v>
      </c>
      <c r="E459" s="45">
        <v>13634</v>
      </c>
      <c r="F459" s="264"/>
      <c r="G459" s="264"/>
      <c r="H459" s="235">
        <v>21498.15</v>
      </c>
      <c r="I459" s="235"/>
      <c r="J459" s="14">
        <v>10189.8211128885</v>
      </c>
      <c r="K459" s="14">
        <v>3324.9220959447698</v>
      </c>
      <c r="L459" s="14">
        <v>514.10386494399904</v>
      </c>
    </row>
    <row r="460" spans="2:12" s="1" customFormat="1" ht="11.1" customHeight="1" x14ac:dyDescent="0.15">
      <c r="B460" s="43">
        <v>44501</v>
      </c>
      <c r="C460" s="44">
        <v>58166</v>
      </c>
      <c r="D460" s="14">
        <v>449</v>
      </c>
      <c r="E460" s="45">
        <v>13665</v>
      </c>
      <c r="F460" s="264"/>
      <c r="G460" s="264"/>
      <c r="H460" s="235">
        <v>21022.29</v>
      </c>
      <c r="I460" s="235"/>
      <c r="J460" s="14">
        <v>9947.3700177895007</v>
      </c>
      <c r="K460" s="14">
        <v>3237.55593239057</v>
      </c>
      <c r="L460" s="14">
        <v>498.47489939608403</v>
      </c>
    </row>
    <row r="461" spans="2:12" s="1" customFormat="1" ht="11.1" customHeight="1" x14ac:dyDescent="0.15">
      <c r="B461" s="43">
        <v>44501</v>
      </c>
      <c r="C461" s="44">
        <v>58196</v>
      </c>
      <c r="D461" s="14">
        <v>450</v>
      </c>
      <c r="E461" s="45">
        <v>13695</v>
      </c>
      <c r="F461" s="264"/>
      <c r="G461" s="264"/>
      <c r="H461" s="235">
        <v>20545.849999999999</v>
      </c>
      <c r="I461" s="235"/>
      <c r="J461" s="14">
        <v>9705.9695297909402</v>
      </c>
      <c r="K461" s="14">
        <v>3151.2125544515802</v>
      </c>
      <c r="L461" s="14">
        <v>483.192067373947</v>
      </c>
    </row>
    <row r="462" spans="2:12" s="1" customFormat="1" ht="11.1" customHeight="1" x14ac:dyDescent="0.15">
      <c r="B462" s="43">
        <v>44501</v>
      </c>
      <c r="C462" s="44">
        <v>58227</v>
      </c>
      <c r="D462" s="14">
        <v>451</v>
      </c>
      <c r="E462" s="45">
        <v>13726</v>
      </c>
      <c r="F462" s="264"/>
      <c r="G462" s="264"/>
      <c r="H462" s="235">
        <v>20068.830000000002</v>
      </c>
      <c r="I462" s="235"/>
      <c r="J462" s="14">
        <v>9464.5428903893408</v>
      </c>
      <c r="K462" s="14">
        <v>3065.0143416577498</v>
      </c>
      <c r="L462" s="14">
        <v>467.98424049302503</v>
      </c>
    </row>
    <row r="463" spans="2:12" s="1" customFormat="1" ht="11.1" customHeight="1" x14ac:dyDescent="0.15">
      <c r="B463" s="43">
        <v>44501</v>
      </c>
      <c r="C463" s="44">
        <v>58257</v>
      </c>
      <c r="D463" s="14">
        <v>452</v>
      </c>
      <c r="E463" s="45">
        <v>13756</v>
      </c>
      <c r="F463" s="264"/>
      <c r="G463" s="264"/>
      <c r="H463" s="235">
        <v>19591.22</v>
      </c>
      <c r="I463" s="235"/>
      <c r="J463" s="14">
        <v>9224.1345966178906</v>
      </c>
      <c r="K463" s="14">
        <v>2979.8078923715502</v>
      </c>
      <c r="L463" s="14">
        <v>453.10939472758599</v>
      </c>
    </row>
    <row r="464" spans="2:12" s="1" customFormat="1" ht="11.1" customHeight="1" x14ac:dyDescent="0.15">
      <c r="B464" s="43">
        <v>44501</v>
      </c>
      <c r="C464" s="44">
        <v>58288</v>
      </c>
      <c r="D464" s="14">
        <v>453</v>
      </c>
      <c r="E464" s="45">
        <v>13787</v>
      </c>
      <c r="F464" s="264"/>
      <c r="G464" s="264"/>
      <c r="H464" s="235">
        <v>19113.03</v>
      </c>
      <c r="I464" s="235"/>
      <c r="J464" s="14">
        <v>8983.7254368568701</v>
      </c>
      <c r="K464" s="14">
        <v>2894.76423293167</v>
      </c>
      <c r="L464" s="14">
        <v>438.31326911459598</v>
      </c>
    </row>
    <row r="465" spans="2:12" s="1" customFormat="1" ht="11.1" customHeight="1" x14ac:dyDescent="0.15">
      <c r="B465" s="43">
        <v>44501</v>
      </c>
      <c r="C465" s="44">
        <v>58319</v>
      </c>
      <c r="D465" s="14">
        <v>454</v>
      </c>
      <c r="E465" s="45">
        <v>13818</v>
      </c>
      <c r="F465" s="264"/>
      <c r="G465" s="264"/>
      <c r="H465" s="235">
        <v>18634.259999999998</v>
      </c>
      <c r="I465" s="235"/>
      <c r="J465" s="14">
        <v>8743.8330899161392</v>
      </c>
      <c r="K465" s="14">
        <v>2810.2999729945</v>
      </c>
      <c r="L465" s="14">
        <v>423.72171280083302</v>
      </c>
    </row>
    <row r="466" spans="2:12" s="1" customFormat="1" ht="11.1" customHeight="1" x14ac:dyDescent="0.15">
      <c r="B466" s="43">
        <v>44501</v>
      </c>
      <c r="C466" s="44">
        <v>58349</v>
      </c>
      <c r="D466" s="14">
        <v>455</v>
      </c>
      <c r="E466" s="45">
        <v>13848</v>
      </c>
      <c r="F466" s="264"/>
      <c r="G466" s="264"/>
      <c r="H466" s="235">
        <v>18154.900000000001</v>
      </c>
      <c r="I466" s="235"/>
      <c r="J466" s="14">
        <v>8504.9179754071993</v>
      </c>
      <c r="K466" s="14">
        <v>2726.7838753985002</v>
      </c>
      <c r="L466" s="14">
        <v>409.44431038942599</v>
      </c>
    </row>
    <row r="467" spans="2:12" s="1" customFormat="1" ht="11.1" customHeight="1" x14ac:dyDescent="0.15">
      <c r="B467" s="43">
        <v>44501</v>
      </c>
      <c r="C467" s="44">
        <v>58380</v>
      </c>
      <c r="D467" s="14">
        <v>456</v>
      </c>
      <c r="E467" s="45">
        <v>13879</v>
      </c>
      <c r="F467" s="264"/>
      <c r="G467" s="264"/>
      <c r="H467" s="235">
        <v>17674.96</v>
      </c>
      <c r="I467" s="235"/>
      <c r="J467" s="14">
        <v>8266.0397053214892</v>
      </c>
      <c r="K467" s="14">
        <v>2643.4564967460801</v>
      </c>
      <c r="L467" s="14">
        <v>395.250939215931</v>
      </c>
    </row>
    <row r="468" spans="2:12" s="1" customFormat="1" ht="11.1" customHeight="1" x14ac:dyDescent="0.15">
      <c r="B468" s="43">
        <v>44501</v>
      </c>
      <c r="C468" s="44">
        <v>58410</v>
      </c>
      <c r="D468" s="14">
        <v>457</v>
      </c>
      <c r="E468" s="45">
        <v>13909</v>
      </c>
      <c r="F468" s="264"/>
      <c r="G468" s="264"/>
      <c r="H468" s="235">
        <v>17194.43</v>
      </c>
      <c r="I468" s="235"/>
      <c r="J468" s="14">
        <v>8028.1114182733299</v>
      </c>
      <c r="K468" s="14">
        <v>2561.0487127830402</v>
      </c>
      <c r="L468" s="14">
        <v>381.35958430801099</v>
      </c>
    </row>
    <row r="469" spans="2:12" s="1" customFormat="1" ht="11.1" customHeight="1" x14ac:dyDescent="0.15">
      <c r="B469" s="43">
        <v>44501</v>
      </c>
      <c r="C469" s="44">
        <v>58441</v>
      </c>
      <c r="D469" s="14">
        <v>458</v>
      </c>
      <c r="E469" s="45">
        <v>13940</v>
      </c>
      <c r="F469" s="264"/>
      <c r="G469" s="264"/>
      <c r="H469" s="235">
        <v>16713.32</v>
      </c>
      <c r="I469" s="235"/>
      <c r="J469" s="14">
        <v>7790.2449824627001</v>
      </c>
      <c r="K469" s="14">
        <v>2478.8466238246901</v>
      </c>
      <c r="L469" s="14">
        <v>367.55564916830298</v>
      </c>
    </row>
    <row r="470" spans="2:12" s="1" customFormat="1" ht="11.1" customHeight="1" x14ac:dyDescent="0.15">
      <c r="B470" s="43">
        <v>44501</v>
      </c>
      <c r="C470" s="44">
        <v>58472</v>
      </c>
      <c r="D470" s="14">
        <v>459</v>
      </c>
      <c r="E470" s="45">
        <v>13971</v>
      </c>
      <c r="F470" s="264"/>
      <c r="G470" s="264"/>
      <c r="H470" s="235">
        <v>16231.62</v>
      </c>
      <c r="I470" s="235"/>
      <c r="J470" s="14">
        <v>7552.8877921540497</v>
      </c>
      <c r="K470" s="14">
        <v>2397.2077131342498</v>
      </c>
      <c r="L470" s="14">
        <v>353.94495949720903</v>
      </c>
    </row>
    <row r="471" spans="2:12" s="1" customFormat="1" ht="11.1" customHeight="1" x14ac:dyDescent="0.15">
      <c r="B471" s="43">
        <v>44501</v>
      </c>
      <c r="C471" s="44">
        <v>58501</v>
      </c>
      <c r="D471" s="14">
        <v>460</v>
      </c>
      <c r="E471" s="45">
        <v>14000</v>
      </c>
      <c r="F471" s="264"/>
      <c r="G471" s="264"/>
      <c r="H471" s="235">
        <v>15749.33</v>
      </c>
      <c r="I471" s="235"/>
      <c r="J471" s="14">
        <v>7316.8405445787803</v>
      </c>
      <c r="K471" s="14">
        <v>2316.7633057446001</v>
      </c>
      <c r="L471" s="14">
        <v>340.71188155338302</v>
      </c>
    </row>
    <row r="472" spans="2:12" s="1" customFormat="1" ht="11.1" customHeight="1" x14ac:dyDescent="0.15">
      <c r="B472" s="43">
        <v>44501</v>
      </c>
      <c r="C472" s="44">
        <v>58532</v>
      </c>
      <c r="D472" s="14">
        <v>461</v>
      </c>
      <c r="E472" s="45">
        <v>14031</v>
      </c>
      <c r="F472" s="264"/>
      <c r="G472" s="264"/>
      <c r="H472" s="235">
        <v>15266.45</v>
      </c>
      <c r="I472" s="235"/>
      <c r="J472" s="14">
        <v>7080.4742276507304</v>
      </c>
      <c r="K472" s="14">
        <v>2236.2199343243001</v>
      </c>
      <c r="L472" s="14">
        <v>327.473941518348</v>
      </c>
    </row>
    <row r="473" spans="2:12" s="1" customFormat="1" ht="11.1" customHeight="1" x14ac:dyDescent="0.15">
      <c r="B473" s="43">
        <v>44501</v>
      </c>
      <c r="C473" s="44">
        <v>58562</v>
      </c>
      <c r="D473" s="14">
        <v>462</v>
      </c>
      <c r="E473" s="45">
        <v>14061</v>
      </c>
      <c r="F473" s="264"/>
      <c r="G473" s="264"/>
      <c r="H473" s="235">
        <v>14782.99</v>
      </c>
      <c r="I473" s="235"/>
      <c r="J473" s="14">
        <v>6844.9949198773002</v>
      </c>
      <c r="K473" s="14">
        <v>2156.5278231586499</v>
      </c>
      <c r="L473" s="14">
        <v>314.50922008003801</v>
      </c>
    </row>
    <row r="474" spans="2:12" s="1" customFormat="1" ht="11.1" customHeight="1" x14ac:dyDescent="0.15">
      <c r="B474" s="43">
        <v>44501</v>
      </c>
      <c r="C474" s="44">
        <v>58593</v>
      </c>
      <c r="D474" s="14">
        <v>463</v>
      </c>
      <c r="E474" s="45">
        <v>14092</v>
      </c>
      <c r="F474" s="264"/>
      <c r="G474" s="264"/>
      <c r="H474" s="235">
        <v>14298.94</v>
      </c>
      <c r="I474" s="235"/>
      <c r="J474" s="14">
        <v>6609.6348864114198</v>
      </c>
      <c r="K474" s="14">
        <v>2077.08131218474</v>
      </c>
      <c r="L474" s="14">
        <v>301.63965392224998</v>
      </c>
    </row>
    <row r="475" spans="2:12" s="1" customFormat="1" ht="11.1" customHeight="1" x14ac:dyDescent="0.15">
      <c r="B475" s="43">
        <v>44501</v>
      </c>
      <c r="C475" s="44">
        <v>58623</v>
      </c>
      <c r="D475" s="14">
        <v>464</v>
      </c>
      <c r="E475" s="45">
        <v>14122</v>
      </c>
      <c r="F475" s="264"/>
      <c r="G475" s="264"/>
      <c r="H475" s="235">
        <v>13814.29</v>
      </c>
      <c r="I475" s="235"/>
      <c r="J475" s="14">
        <v>6375.1257436088299</v>
      </c>
      <c r="K475" s="14">
        <v>1998.45581668563</v>
      </c>
      <c r="L475" s="14">
        <v>289.03176167696301</v>
      </c>
    </row>
    <row r="476" spans="2:12" s="1" customFormat="1" ht="11.1" customHeight="1" x14ac:dyDescent="0.15">
      <c r="B476" s="43">
        <v>44501</v>
      </c>
      <c r="C476" s="44">
        <v>58654</v>
      </c>
      <c r="D476" s="14">
        <v>465</v>
      </c>
      <c r="E476" s="45">
        <v>14153</v>
      </c>
      <c r="F476" s="264"/>
      <c r="G476" s="264"/>
      <c r="H476" s="235">
        <v>13329.05</v>
      </c>
      <c r="I476" s="235"/>
      <c r="J476" s="14">
        <v>6140.7605438581604</v>
      </c>
      <c r="K476" s="14">
        <v>1920.0920578149201</v>
      </c>
      <c r="L476" s="14">
        <v>276.52200026438902</v>
      </c>
    </row>
    <row r="477" spans="2:12" s="1" customFormat="1" ht="11.1" customHeight="1" x14ac:dyDescent="0.15">
      <c r="B477" s="43">
        <v>44501</v>
      </c>
      <c r="C477" s="44">
        <v>58685</v>
      </c>
      <c r="D477" s="14">
        <v>466</v>
      </c>
      <c r="E477" s="45">
        <v>14184</v>
      </c>
      <c r="F477" s="264"/>
      <c r="G477" s="264"/>
      <c r="H477" s="235">
        <v>12843.22</v>
      </c>
      <c r="I477" s="235"/>
      <c r="J477" s="14">
        <v>5906.9006514830699</v>
      </c>
      <c r="K477" s="14">
        <v>1842.2715610801899</v>
      </c>
      <c r="L477" s="14">
        <v>264.19093148207298</v>
      </c>
    </row>
    <row r="478" spans="2:12" s="1" customFormat="1" ht="11.1" customHeight="1" x14ac:dyDescent="0.15">
      <c r="B478" s="43">
        <v>44501</v>
      </c>
      <c r="C478" s="44">
        <v>58715</v>
      </c>
      <c r="D478" s="14">
        <v>467</v>
      </c>
      <c r="E478" s="45">
        <v>14214</v>
      </c>
      <c r="F478" s="264"/>
      <c r="G478" s="264"/>
      <c r="H478" s="235">
        <v>12356.8</v>
      </c>
      <c r="I478" s="235"/>
      <c r="J478" s="14">
        <v>5673.8561702665302</v>
      </c>
      <c r="K478" s="14">
        <v>1765.2331361949</v>
      </c>
      <c r="L478" s="14">
        <v>252.10555360126901</v>
      </c>
    </row>
    <row r="479" spans="2:12" s="1" customFormat="1" ht="11.1" customHeight="1" x14ac:dyDescent="0.15">
      <c r="B479" s="43">
        <v>44501</v>
      </c>
      <c r="C479" s="44">
        <v>58746</v>
      </c>
      <c r="D479" s="14">
        <v>468</v>
      </c>
      <c r="E479" s="45">
        <v>14245</v>
      </c>
      <c r="F479" s="264"/>
      <c r="G479" s="264"/>
      <c r="H479" s="235">
        <v>11869.79</v>
      </c>
      <c r="I479" s="235"/>
      <c r="J479" s="14">
        <v>5440.9924025036498</v>
      </c>
      <c r="K479" s="14">
        <v>1688.48015699505</v>
      </c>
      <c r="L479" s="14">
        <v>240.12253649537899</v>
      </c>
    </row>
    <row r="480" spans="2:12" s="1" customFormat="1" ht="11.1" customHeight="1" x14ac:dyDescent="0.15">
      <c r="B480" s="43">
        <v>44501</v>
      </c>
      <c r="C480" s="44">
        <v>58776</v>
      </c>
      <c r="D480" s="14">
        <v>469</v>
      </c>
      <c r="E480" s="45">
        <v>14275</v>
      </c>
      <c r="F480" s="264"/>
      <c r="G480" s="264"/>
      <c r="H480" s="235">
        <v>11382.18</v>
      </c>
      <c r="I480" s="235"/>
      <c r="J480" s="14">
        <v>5208.9128783453898</v>
      </c>
      <c r="K480" s="14">
        <v>1612.48135900694</v>
      </c>
      <c r="L480" s="14">
        <v>228.37457244410399</v>
      </c>
    </row>
    <row r="481" spans="2:12" s="1" customFormat="1" ht="11.1" customHeight="1" x14ac:dyDescent="0.15">
      <c r="B481" s="43">
        <v>44501</v>
      </c>
      <c r="C481" s="44">
        <v>58807</v>
      </c>
      <c r="D481" s="14">
        <v>470</v>
      </c>
      <c r="E481" s="45">
        <v>14306</v>
      </c>
      <c r="F481" s="264"/>
      <c r="G481" s="264"/>
      <c r="H481" s="235">
        <v>10893.98</v>
      </c>
      <c r="I481" s="235"/>
      <c r="J481" s="14">
        <v>4977.0384631669103</v>
      </c>
      <c r="K481" s="14">
        <v>1536.78353515144</v>
      </c>
      <c r="L481" s="14">
        <v>216.731662848204</v>
      </c>
    </row>
    <row r="482" spans="2:12" s="1" customFormat="1" ht="11.1" customHeight="1" x14ac:dyDescent="0.15">
      <c r="B482" s="43">
        <v>44501</v>
      </c>
      <c r="C482" s="44">
        <v>58838</v>
      </c>
      <c r="D482" s="14">
        <v>471</v>
      </c>
      <c r="E482" s="45">
        <v>14337</v>
      </c>
      <c r="F482" s="264"/>
      <c r="G482" s="264"/>
      <c r="H482" s="235">
        <v>10405.18</v>
      </c>
      <c r="I482" s="235"/>
      <c r="J482" s="14">
        <v>4745.6619641245898</v>
      </c>
      <c r="K482" s="14">
        <v>1461.6136651254999</v>
      </c>
      <c r="L482" s="14">
        <v>205.25742602980401</v>
      </c>
    </row>
    <row r="483" spans="2:12" s="1" customFormat="1" ht="11.1" customHeight="1" x14ac:dyDescent="0.15">
      <c r="B483" s="43">
        <v>44501</v>
      </c>
      <c r="C483" s="44">
        <v>58866</v>
      </c>
      <c r="D483" s="14">
        <v>472</v>
      </c>
      <c r="E483" s="45">
        <v>14365</v>
      </c>
      <c r="F483" s="264"/>
      <c r="G483" s="264"/>
      <c r="H483" s="235">
        <v>9915.7800000000007</v>
      </c>
      <c r="I483" s="235"/>
      <c r="J483" s="14">
        <v>4515.5245527032303</v>
      </c>
      <c r="K483" s="14">
        <v>1387.53874486724</v>
      </c>
      <c r="L483" s="14">
        <v>194.10933150319499</v>
      </c>
    </row>
    <row r="484" spans="2:12" s="1" customFormat="1" ht="11.1" customHeight="1" x14ac:dyDescent="0.15">
      <c r="B484" s="43">
        <v>44501</v>
      </c>
      <c r="C484" s="44">
        <v>58897</v>
      </c>
      <c r="D484" s="14">
        <v>473</v>
      </c>
      <c r="E484" s="45">
        <v>14396</v>
      </c>
      <c r="F484" s="264"/>
      <c r="G484" s="264"/>
      <c r="H484" s="235">
        <v>9425.7900000000009</v>
      </c>
      <c r="I484" s="235"/>
      <c r="J484" s="14">
        <v>4285.1089089285897</v>
      </c>
      <c r="K484" s="14">
        <v>1313.3874680978199</v>
      </c>
      <c r="L484" s="14">
        <v>182.95773815977699</v>
      </c>
    </row>
    <row r="485" spans="2:12" s="1" customFormat="1" ht="11.1" customHeight="1" x14ac:dyDescent="0.15">
      <c r="B485" s="43">
        <v>44501</v>
      </c>
      <c r="C485" s="44">
        <v>58927</v>
      </c>
      <c r="D485" s="14">
        <v>474</v>
      </c>
      <c r="E485" s="45">
        <v>14426</v>
      </c>
      <c r="F485" s="264"/>
      <c r="G485" s="264"/>
      <c r="H485" s="235">
        <v>8935.2000000000007</v>
      </c>
      <c r="I485" s="235"/>
      <c r="J485" s="14">
        <v>4055.4116351193202</v>
      </c>
      <c r="K485" s="14">
        <v>1239.92584901894</v>
      </c>
      <c r="L485" s="14">
        <v>172.01634356173099</v>
      </c>
    </row>
    <row r="486" spans="2:12" s="1" customFormat="1" ht="11.1" customHeight="1" x14ac:dyDescent="0.15">
      <c r="B486" s="43">
        <v>44501</v>
      </c>
      <c r="C486" s="44">
        <v>58958</v>
      </c>
      <c r="D486" s="14">
        <v>475</v>
      </c>
      <c r="E486" s="45">
        <v>14457</v>
      </c>
      <c r="F486" s="264"/>
      <c r="G486" s="264"/>
      <c r="H486" s="235">
        <v>8444.01</v>
      </c>
      <c r="I486" s="235"/>
      <c r="J486" s="14">
        <v>3825.97548469097</v>
      </c>
      <c r="K486" s="14">
        <v>1166.80168304381</v>
      </c>
      <c r="L486" s="14">
        <v>161.186128602243</v>
      </c>
    </row>
    <row r="487" spans="2:12" s="1" customFormat="1" ht="11.1" customHeight="1" x14ac:dyDescent="0.15">
      <c r="B487" s="43">
        <v>44501</v>
      </c>
      <c r="C487" s="44">
        <v>58988</v>
      </c>
      <c r="D487" s="14">
        <v>476</v>
      </c>
      <c r="E487" s="45">
        <v>14487</v>
      </c>
      <c r="F487" s="264"/>
      <c r="G487" s="264"/>
      <c r="H487" s="235">
        <v>7952.22</v>
      </c>
      <c r="I487" s="235"/>
      <c r="J487" s="14">
        <v>3597.2315247176398</v>
      </c>
      <c r="K487" s="14">
        <v>1094.3418855955699</v>
      </c>
      <c r="L487" s="14">
        <v>150.55657381235201</v>
      </c>
    </row>
    <row r="488" spans="2:12" s="1" customFormat="1" ht="11.1" customHeight="1" x14ac:dyDescent="0.15">
      <c r="B488" s="43">
        <v>44501</v>
      </c>
      <c r="C488" s="44">
        <v>59019</v>
      </c>
      <c r="D488" s="14">
        <v>477</v>
      </c>
      <c r="E488" s="45">
        <v>14518</v>
      </c>
      <c r="F488" s="264"/>
      <c r="G488" s="264"/>
      <c r="H488" s="235">
        <v>7459.83</v>
      </c>
      <c r="I488" s="235"/>
      <c r="J488" s="14">
        <v>3368.77273862626</v>
      </c>
      <c r="K488" s="14">
        <v>1022.2342740071</v>
      </c>
      <c r="L488" s="14">
        <v>140.040534180355</v>
      </c>
    </row>
    <row r="489" spans="2:12" s="1" customFormat="1" ht="11.1" customHeight="1" x14ac:dyDescent="0.15">
      <c r="B489" s="43">
        <v>44501</v>
      </c>
      <c r="C489" s="44">
        <v>59050</v>
      </c>
      <c r="D489" s="14">
        <v>478</v>
      </c>
      <c r="E489" s="45">
        <v>14549</v>
      </c>
      <c r="F489" s="264"/>
      <c r="G489" s="264"/>
      <c r="H489" s="235">
        <v>6966.84</v>
      </c>
      <c r="I489" s="235"/>
      <c r="J489" s="14">
        <v>3140.8080770256202</v>
      </c>
      <c r="K489" s="14">
        <v>950.63591116640396</v>
      </c>
      <c r="L489" s="14">
        <v>129.68034472285601</v>
      </c>
    </row>
    <row r="490" spans="2:12" s="1" customFormat="1" ht="11.1" customHeight="1" x14ac:dyDescent="0.15">
      <c r="B490" s="43">
        <v>44501</v>
      </c>
      <c r="C490" s="44">
        <v>59080</v>
      </c>
      <c r="D490" s="14">
        <v>479</v>
      </c>
      <c r="E490" s="45">
        <v>14579</v>
      </c>
      <c r="F490" s="264"/>
      <c r="G490" s="264"/>
      <c r="H490" s="235">
        <v>6473.25</v>
      </c>
      <c r="I490" s="235"/>
      <c r="J490" s="14">
        <v>2913.4965141236098</v>
      </c>
      <c r="K490" s="14">
        <v>879.66454325022801</v>
      </c>
      <c r="L490" s="14">
        <v>119.50693571586901</v>
      </c>
    </row>
    <row r="491" spans="2:12" s="1" customFormat="1" ht="11.1" customHeight="1" x14ac:dyDescent="0.15">
      <c r="B491" s="43">
        <v>44501</v>
      </c>
      <c r="C491" s="44">
        <v>59111</v>
      </c>
      <c r="D491" s="14">
        <v>480</v>
      </c>
      <c r="E491" s="45">
        <v>14610</v>
      </c>
      <c r="F491" s="264"/>
      <c r="G491" s="264"/>
      <c r="H491" s="235">
        <v>5979.06</v>
      </c>
      <c r="I491" s="235"/>
      <c r="J491" s="14">
        <v>2686.5059913816699</v>
      </c>
      <c r="K491" s="14">
        <v>809.06700566107099</v>
      </c>
      <c r="L491" s="14">
        <v>109.45034475294101</v>
      </c>
    </row>
    <row r="492" spans="2:12" s="1" customFormat="1" ht="11.1" customHeight="1" x14ac:dyDescent="0.15">
      <c r="B492" s="43">
        <v>44501</v>
      </c>
      <c r="C492" s="44">
        <v>59141</v>
      </c>
      <c r="D492" s="14">
        <v>481</v>
      </c>
      <c r="E492" s="45">
        <v>14640</v>
      </c>
      <c r="F492" s="264"/>
      <c r="G492" s="264"/>
      <c r="H492" s="235">
        <v>5484.26</v>
      </c>
      <c r="I492" s="235"/>
      <c r="J492" s="14">
        <v>2460.1381629563998</v>
      </c>
      <c r="K492" s="14">
        <v>739.07062733340501</v>
      </c>
      <c r="L492" s="14">
        <v>99.571412783285993</v>
      </c>
    </row>
    <row r="493" spans="2:12" s="1" customFormat="1" ht="11.1" customHeight="1" x14ac:dyDescent="0.15">
      <c r="B493" s="43">
        <v>44501</v>
      </c>
      <c r="C493" s="44">
        <v>59172</v>
      </c>
      <c r="D493" s="14">
        <v>482</v>
      </c>
      <c r="E493" s="45">
        <v>14671</v>
      </c>
      <c r="F493" s="264"/>
      <c r="G493" s="264"/>
      <c r="H493" s="235">
        <v>4988.8599999999997</v>
      </c>
      <c r="I493" s="235"/>
      <c r="J493" s="14">
        <v>2234.1151725576401</v>
      </c>
      <c r="K493" s="14">
        <v>669.46225402309801</v>
      </c>
      <c r="L493" s="14">
        <v>89.811394893045502</v>
      </c>
    </row>
    <row r="494" spans="2:12" s="1" customFormat="1" ht="11.1" customHeight="1" x14ac:dyDescent="0.15">
      <c r="B494" s="43">
        <v>44501</v>
      </c>
      <c r="C494" s="44">
        <v>59203</v>
      </c>
      <c r="D494" s="14">
        <v>483</v>
      </c>
      <c r="E494" s="45">
        <v>14702</v>
      </c>
      <c r="F494" s="264"/>
      <c r="G494" s="264"/>
      <c r="H494" s="235">
        <v>4492.8599999999997</v>
      </c>
      <c r="I494" s="235"/>
      <c r="J494" s="14">
        <v>2008.58357185104</v>
      </c>
      <c r="K494" s="14">
        <v>600.35002988170299</v>
      </c>
      <c r="L494" s="14">
        <v>80.198547435291403</v>
      </c>
    </row>
    <row r="495" spans="2:12" s="1" customFormat="1" ht="11.1" customHeight="1" x14ac:dyDescent="0.15">
      <c r="B495" s="43">
        <v>44501</v>
      </c>
      <c r="C495" s="44">
        <v>59231</v>
      </c>
      <c r="D495" s="14">
        <v>484</v>
      </c>
      <c r="E495" s="45">
        <v>14730</v>
      </c>
      <c r="F495" s="264"/>
      <c r="G495" s="264"/>
      <c r="H495" s="235">
        <v>3996.25</v>
      </c>
      <c r="I495" s="235"/>
      <c r="J495" s="14">
        <v>1783.83135188137</v>
      </c>
      <c r="K495" s="14">
        <v>531.94843935632298</v>
      </c>
      <c r="L495" s="14">
        <v>70.789120418658101</v>
      </c>
    </row>
    <row r="496" spans="2:12" s="1" customFormat="1" ht="11.1" customHeight="1" x14ac:dyDescent="0.15">
      <c r="B496" s="43">
        <v>44501</v>
      </c>
      <c r="C496" s="44">
        <v>59262</v>
      </c>
      <c r="D496" s="14">
        <v>485</v>
      </c>
      <c r="E496" s="45">
        <v>14761</v>
      </c>
      <c r="F496" s="264"/>
      <c r="G496" s="264"/>
      <c r="H496" s="235">
        <v>3499.04</v>
      </c>
      <c r="I496" s="235"/>
      <c r="J496" s="14">
        <v>1559.2395052981001</v>
      </c>
      <c r="K496" s="14">
        <v>463.79137612558799</v>
      </c>
      <c r="L496" s="14">
        <v>61.457694681517602</v>
      </c>
    </row>
    <row r="497" spans="2:12" s="1" customFormat="1" ht="11.1" customHeight="1" x14ac:dyDescent="0.15">
      <c r="B497" s="43">
        <v>44501</v>
      </c>
      <c r="C497" s="44">
        <v>59292</v>
      </c>
      <c r="D497" s="14">
        <v>486</v>
      </c>
      <c r="E497" s="45">
        <v>14791</v>
      </c>
      <c r="F497" s="264"/>
      <c r="G497" s="264"/>
      <c r="H497" s="235">
        <v>3001.22</v>
      </c>
      <c r="I497" s="235"/>
      <c r="J497" s="14">
        <v>1335.20612122322</v>
      </c>
      <c r="K497" s="14">
        <v>396.17577970461701</v>
      </c>
      <c r="L497" s="14">
        <v>52.282651110885702</v>
      </c>
    </row>
    <row r="498" spans="2:12" s="1" customFormat="1" ht="11.1" customHeight="1" x14ac:dyDescent="0.15">
      <c r="B498" s="43">
        <v>44501</v>
      </c>
      <c r="C498" s="44">
        <v>59323</v>
      </c>
      <c r="D498" s="14">
        <v>487</v>
      </c>
      <c r="E498" s="45">
        <v>14822</v>
      </c>
      <c r="F498" s="264"/>
      <c r="G498" s="264"/>
      <c r="H498" s="235">
        <v>2502.79</v>
      </c>
      <c r="I498" s="235"/>
      <c r="J498" s="14">
        <v>1111.57219027774</v>
      </c>
      <c r="K498" s="14">
        <v>328.98142119507901</v>
      </c>
      <c r="L498" s="14">
        <v>43.231237955237802</v>
      </c>
    </row>
    <row r="499" spans="2:12" s="1" customFormat="1" ht="11.1" customHeight="1" x14ac:dyDescent="0.15">
      <c r="B499" s="43">
        <v>44501</v>
      </c>
      <c r="C499" s="44">
        <v>59353</v>
      </c>
      <c r="D499" s="14">
        <v>488</v>
      </c>
      <c r="E499" s="45">
        <v>14852</v>
      </c>
      <c r="F499" s="264"/>
      <c r="G499" s="264"/>
      <c r="H499" s="235">
        <v>2003.75</v>
      </c>
      <c r="I499" s="235"/>
      <c r="J499" s="14">
        <v>888.47120604932002</v>
      </c>
      <c r="K499" s="14">
        <v>262.30515419292601</v>
      </c>
      <c r="L499" s="14">
        <v>34.328055798731299</v>
      </c>
    </row>
    <row r="500" spans="2:12" s="1" customFormat="1" ht="11.1" customHeight="1" x14ac:dyDescent="0.15">
      <c r="B500" s="43">
        <v>44501</v>
      </c>
      <c r="C500" s="44">
        <v>59384</v>
      </c>
      <c r="D500" s="14">
        <v>489</v>
      </c>
      <c r="E500" s="45">
        <v>14883</v>
      </c>
      <c r="F500" s="264"/>
      <c r="G500" s="264"/>
      <c r="H500" s="235">
        <v>1504.1</v>
      </c>
      <c r="I500" s="235"/>
      <c r="J500" s="14">
        <v>665.79313452515805</v>
      </c>
      <c r="K500" s="14">
        <v>196.06355467174799</v>
      </c>
      <c r="L500" s="14">
        <v>25.5502924144856</v>
      </c>
    </row>
    <row r="501" spans="2:12" s="1" customFormat="1" ht="11.1" customHeight="1" x14ac:dyDescent="0.15">
      <c r="B501" s="43">
        <v>44501</v>
      </c>
      <c r="C501" s="44">
        <v>59415</v>
      </c>
      <c r="D501" s="14">
        <v>490</v>
      </c>
      <c r="E501" s="45">
        <v>14914</v>
      </c>
      <c r="F501" s="264"/>
      <c r="G501" s="264"/>
      <c r="H501" s="235">
        <v>1003.85</v>
      </c>
      <c r="I501" s="235"/>
      <c r="J501" s="14">
        <v>443.60272329925999</v>
      </c>
      <c r="K501" s="14">
        <v>130.30043219241799</v>
      </c>
      <c r="L501" s="14">
        <v>16.908359708112499</v>
      </c>
    </row>
    <row r="502" spans="2:12" s="1" customFormat="1" ht="11.1" customHeight="1" x14ac:dyDescent="0.15">
      <c r="B502" s="43">
        <v>44501</v>
      </c>
      <c r="C502" s="44">
        <v>59445</v>
      </c>
      <c r="D502" s="14">
        <v>491</v>
      </c>
      <c r="E502" s="45">
        <v>14944</v>
      </c>
      <c r="F502" s="264"/>
      <c r="G502" s="264"/>
      <c r="H502" s="235">
        <v>502.98</v>
      </c>
      <c r="I502" s="235"/>
      <c r="J502" s="14">
        <v>221.902736118376</v>
      </c>
      <c r="K502" s="14">
        <v>65.019567620426102</v>
      </c>
      <c r="L502" s="14">
        <v>8.40264049544143</v>
      </c>
    </row>
    <row r="503" spans="2:12" s="1" customFormat="1" ht="11.1" customHeight="1" x14ac:dyDescent="0.15">
      <c r="B503" s="43">
        <v>44501</v>
      </c>
      <c r="C503" s="44">
        <v>59476</v>
      </c>
      <c r="D503" s="14">
        <v>492</v>
      </c>
      <c r="E503" s="45">
        <v>14975</v>
      </c>
      <c r="F503" s="264"/>
      <c r="G503" s="264"/>
      <c r="H503" s="235">
        <v>0</v>
      </c>
      <c r="I503" s="235"/>
      <c r="J503" s="14">
        <v>0</v>
      </c>
      <c r="K503" s="14">
        <v>0</v>
      </c>
      <c r="L503" s="14">
        <v>0</v>
      </c>
    </row>
    <row r="504" spans="2:12" s="1" customFormat="1" ht="14.85" customHeight="1" x14ac:dyDescent="0.15">
      <c r="B504" s="46"/>
      <c r="C504" s="47"/>
      <c r="D504" s="48"/>
      <c r="E504" s="49"/>
      <c r="F504" s="265"/>
      <c r="G504" s="265"/>
      <c r="H504" s="263">
        <v>1387331257796.74</v>
      </c>
      <c r="I504" s="263"/>
      <c r="J504" s="50">
        <v>1236327641979.3601</v>
      </c>
      <c r="K504" s="50">
        <v>1055360782953.2</v>
      </c>
      <c r="L504" s="50">
        <v>838268821160.75598</v>
      </c>
    </row>
    <row r="505" spans="2:12" s="1" customFormat="1" ht="28.7" customHeight="1" x14ac:dyDescent="0.15"/>
  </sheetData>
  <mergeCells count="996">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59:G159"/>
    <mergeCell ref="F16:G16"/>
    <mergeCell ref="F160:G160"/>
    <mergeCell ref="F17:G17"/>
    <mergeCell ref="F145:G145"/>
    <mergeCell ref="F146:G146"/>
    <mergeCell ref="F147:G147"/>
    <mergeCell ref="F148:G148"/>
    <mergeCell ref="F149:G14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06:G306"/>
    <mergeCell ref="F307:G307"/>
    <mergeCell ref="F308:G308"/>
    <mergeCell ref="F309:G309"/>
    <mergeCell ref="F31:G31"/>
    <mergeCell ref="F310:G310"/>
    <mergeCell ref="F32:G32"/>
    <mergeCell ref="F295:G295"/>
    <mergeCell ref="F296:G296"/>
    <mergeCell ref="F297:G297"/>
    <mergeCell ref="F298:G298"/>
    <mergeCell ref="F299:G299"/>
    <mergeCell ref="F204:G204"/>
    <mergeCell ref="F205:G205"/>
    <mergeCell ref="F206:G206"/>
    <mergeCell ref="F207:G207"/>
    <mergeCell ref="F208:G208"/>
    <mergeCell ref="F209:G209"/>
    <mergeCell ref="F153:G153"/>
    <mergeCell ref="F154:G154"/>
    <mergeCell ref="F155:G155"/>
    <mergeCell ref="F156:G156"/>
    <mergeCell ref="F157:G157"/>
    <mergeCell ref="F158:G158"/>
    <mergeCell ref="F34:G34"/>
    <mergeCell ref="F340:G340"/>
    <mergeCell ref="F341:G341"/>
    <mergeCell ref="F342:G342"/>
    <mergeCell ref="F343:G343"/>
    <mergeCell ref="F344:G344"/>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6:G36"/>
    <mergeCell ref="F360:G360"/>
    <mergeCell ref="F37:G37"/>
    <mergeCell ref="F345:G345"/>
    <mergeCell ref="F346:G346"/>
    <mergeCell ref="F347:G347"/>
    <mergeCell ref="F348:G348"/>
    <mergeCell ref="F349:G349"/>
    <mergeCell ref="F35:G35"/>
    <mergeCell ref="F350:G350"/>
    <mergeCell ref="F351:G351"/>
    <mergeCell ref="F352:G352"/>
    <mergeCell ref="F337:G337"/>
    <mergeCell ref="F338:G338"/>
    <mergeCell ref="F339:G339"/>
    <mergeCell ref="F311:G311"/>
    <mergeCell ref="F312:G312"/>
    <mergeCell ref="F313:G313"/>
    <mergeCell ref="F314:G314"/>
    <mergeCell ref="F315:G315"/>
    <mergeCell ref="F316:G316"/>
    <mergeCell ref="F317:G317"/>
    <mergeCell ref="F318:G318"/>
    <mergeCell ref="F319:G319"/>
    <mergeCell ref="F39:G39"/>
    <mergeCell ref="F390:G390"/>
    <mergeCell ref="F391:G391"/>
    <mergeCell ref="F392:G392"/>
    <mergeCell ref="F393:G393"/>
    <mergeCell ref="F394:G394"/>
    <mergeCell ref="F379:G379"/>
    <mergeCell ref="F38:G38"/>
    <mergeCell ref="F380:G380"/>
    <mergeCell ref="F381:G381"/>
    <mergeCell ref="F382:G382"/>
    <mergeCell ref="F383:G383"/>
    <mergeCell ref="F384:G384"/>
    <mergeCell ref="F385:G385"/>
    <mergeCell ref="F386:G386"/>
    <mergeCell ref="F370:G370"/>
    <mergeCell ref="F371:G371"/>
    <mergeCell ref="F372:G372"/>
    <mergeCell ref="F373:G373"/>
    <mergeCell ref="F374:G374"/>
    <mergeCell ref="F375:G375"/>
    <mergeCell ref="F376:G376"/>
    <mergeCell ref="F377:G377"/>
    <mergeCell ref="F378:G378"/>
    <mergeCell ref="F41:G41"/>
    <mergeCell ref="F410:G410"/>
    <mergeCell ref="F42:G42"/>
    <mergeCell ref="F395:G395"/>
    <mergeCell ref="F396:G396"/>
    <mergeCell ref="F397:G397"/>
    <mergeCell ref="F398:G398"/>
    <mergeCell ref="F399:G399"/>
    <mergeCell ref="F40:G40"/>
    <mergeCell ref="F400:G400"/>
    <mergeCell ref="F401:G401"/>
    <mergeCell ref="F402:G402"/>
    <mergeCell ref="F387:G387"/>
    <mergeCell ref="F388:G388"/>
    <mergeCell ref="F389:G389"/>
    <mergeCell ref="F361:G361"/>
    <mergeCell ref="F362:G362"/>
    <mergeCell ref="F363:G363"/>
    <mergeCell ref="F364:G364"/>
    <mergeCell ref="F365:G365"/>
    <mergeCell ref="F366:G366"/>
    <mergeCell ref="F367:G367"/>
    <mergeCell ref="F368:G368"/>
    <mergeCell ref="F369:G369"/>
    <mergeCell ref="F43:G43"/>
    <mergeCell ref="F430:G430"/>
    <mergeCell ref="F431:G431"/>
    <mergeCell ref="F432:G432"/>
    <mergeCell ref="F433:G433"/>
    <mergeCell ref="F434:G434"/>
    <mergeCell ref="F435:G435"/>
    <mergeCell ref="F436:G436"/>
    <mergeCell ref="F420:G420"/>
    <mergeCell ref="F421:G421"/>
    <mergeCell ref="F422:G422"/>
    <mergeCell ref="F423:G423"/>
    <mergeCell ref="F424:G424"/>
    <mergeCell ref="F425:G425"/>
    <mergeCell ref="F426:G426"/>
    <mergeCell ref="F427:G427"/>
    <mergeCell ref="F428:G428"/>
    <mergeCell ref="F411:G411"/>
    <mergeCell ref="F412:G412"/>
    <mergeCell ref="F413:G413"/>
    <mergeCell ref="F414:G414"/>
    <mergeCell ref="F415:G415"/>
    <mergeCell ref="F416:G416"/>
    <mergeCell ref="F417:G417"/>
    <mergeCell ref="F45:G45"/>
    <mergeCell ref="F450:G450"/>
    <mergeCell ref="F451:G451"/>
    <mergeCell ref="F452:G452"/>
    <mergeCell ref="F437:G437"/>
    <mergeCell ref="F438:G438"/>
    <mergeCell ref="F439:G439"/>
    <mergeCell ref="F44:G44"/>
    <mergeCell ref="F440:G440"/>
    <mergeCell ref="F441:G441"/>
    <mergeCell ref="F442:G442"/>
    <mergeCell ref="F443:G443"/>
    <mergeCell ref="F444:G444"/>
    <mergeCell ref="F429:G429"/>
    <mergeCell ref="F418:G418"/>
    <mergeCell ref="F419:G419"/>
    <mergeCell ref="F403:G403"/>
    <mergeCell ref="F404:G404"/>
    <mergeCell ref="F405:G405"/>
    <mergeCell ref="F406:G406"/>
    <mergeCell ref="F407:G407"/>
    <mergeCell ref="F408:G408"/>
    <mergeCell ref="F409:G409"/>
    <mergeCell ref="F353:G353"/>
    <mergeCell ref="F453:G453"/>
    <mergeCell ref="F454:G454"/>
    <mergeCell ref="F455:G455"/>
    <mergeCell ref="F456:G456"/>
    <mergeCell ref="F457:G457"/>
    <mergeCell ref="F458:G458"/>
    <mergeCell ref="F459:G459"/>
    <mergeCell ref="F46:G46"/>
    <mergeCell ref="F460:G460"/>
    <mergeCell ref="F47:G47"/>
    <mergeCell ref="F445:G445"/>
    <mergeCell ref="F446:G446"/>
    <mergeCell ref="F447:G447"/>
    <mergeCell ref="F448:G448"/>
    <mergeCell ref="F449:G449"/>
    <mergeCell ref="F354:G354"/>
    <mergeCell ref="F355:G355"/>
    <mergeCell ref="F356:G356"/>
    <mergeCell ref="F357:G357"/>
    <mergeCell ref="F358:G358"/>
    <mergeCell ref="F359:G359"/>
    <mergeCell ref="F303:G303"/>
    <mergeCell ref="F304:G304"/>
    <mergeCell ref="F305:G305"/>
    <mergeCell ref="F48:G48"/>
    <mergeCell ref="F480:G480"/>
    <mergeCell ref="F481:G481"/>
    <mergeCell ref="F482:G482"/>
    <mergeCell ref="F483:G483"/>
    <mergeCell ref="F484:G484"/>
    <mergeCell ref="F485:G485"/>
    <mergeCell ref="F486:G486"/>
    <mergeCell ref="F470:G470"/>
    <mergeCell ref="F471:G471"/>
    <mergeCell ref="F472:G472"/>
    <mergeCell ref="F473:G473"/>
    <mergeCell ref="F474:G474"/>
    <mergeCell ref="F475:G475"/>
    <mergeCell ref="F476:G476"/>
    <mergeCell ref="F477:G477"/>
    <mergeCell ref="F478:G478"/>
    <mergeCell ref="F461:G461"/>
    <mergeCell ref="F462:G462"/>
    <mergeCell ref="F463:G463"/>
    <mergeCell ref="F464:G464"/>
    <mergeCell ref="F465:G465"/>
    <mergeCell ref="F466:G466"/>
    <mergeCell ref="F467:G467"/>
    <mergeCell ref="F487:G487"/>
    <mergeCell ref="F488:G488"/>
    <mergeCell ref="F489:G489"/>
    <mergeCell ref="F49:G49"/>
    <mergeCell ref="F490:G490"/>
    <mergeCell ref="F491:G491"/>
    <mergeCell ref="F492:G492"/>
    <mergeCell ref="F493:G493"/>
    <mergeCell ref="F494:G494"/>
    <mergeCell ref="F88:G88"/>
    <mergeCell ref="F89:G89"/>
    <mergeCell ref="F90:G90"/>
    <mergeCell ref="F91:G91"/>
    <mergeCell ref="F92:G92"/>
    <mergeCell ref="F93:G93"/>
    <mergeCell ref="F94:G94"/>
    <mergeCell ref="F95:G95"/>
    <mergeCell ref="F96:G96"/>
    <mergeCell ref="F97:G97"/>
    <mergeCell ref="F98:G98"/>
    <mergeCell ref="F99:G99"/>
    <mergeCell ref="F479:G479"/>
    <mergeCell ref="F468:G468"/>
    <mergeCell ref="F469:G469"/>
    <mergeCell ref="F495:G495"/>
    <mergeCell ref="F496:G496"/>
    <mergeCell ref="F497:G497"/>
    <mergeCell ref="F498:G498"/>
    <mergeCell ref="F499:G499"/>
    <mergeCell ref="F50:G50"/>
    <mergeCell ref="F500:G500"/>
    <mergeCell ref="F501:G501"/>
    <mergeCell ref="F502:G50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503:G503"/>
    <mergeCell ref="F504:G504"/>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61:I161"/>
    <mergeCell ref="H162:I162"/>
    <mergeCell ref="H163:I163"/>
    <mergeCell ref="H164:I164"/>
    <mergeCell ref="H165:I165"/>
    <mergeCell ref="H166:I166"/>
    <mergeCell ref="H167:I167"/>
    <mergeCell ref="H168:I168"/>
    <mergeCell ref="H169:I169"/>
    <mergeCell ref="H186:I186"/>
    <mergeCell ref="H170:I170"/>
    <mergeCell ref="H171:I171"/>
    <mergeCell ref="H172:I172"/>
    <mergeCell ref="H173:I173"/>
    <mergeCell ref="H174:I174"/>
    <mergeCell ref="H175:I175"/>
    <mergeCell ref="H176:I176"/>
    <mergeCell ref="H177:I177"/>
    <mergeCell ref="H178:I178"/>
    <mergeCell ref="H21:I21"/>
    <mergeCell ref="H195:I195"/>
    <mergeCell ref="H196:I196"/>
    <mergeCell ref="H197:I197"/>
    <mergeCell ref="H198:I198"/>
    <mergeCell ref="H199:I199"/>
    <mergeCell ref="H2:M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51:I251"/>
    <mergeCell ref="H252:I252"/>
    <mergeCell ref="H253:I253"/>
    <mergeCell ref="H254:I254"/>
    <mergeCell ref="H255:I255"/>
    <mergeCell ref="H256:I256"/>
    <mergeCell ref="H257:I257"/>
    <mergeCell ref="H258:I258"/>
    <mergeCell ref="H259:I259"/>
    <mergeCell ref="H33:I33"/>
    <mergeCell ref="H330:I330"/>
    <mergeCell ref="H331:I331"/>
    <mergeCell ref="H332:I332"/>
    <mergeCell ref="H333:I333"/>
    <mergeCell ref="H334:I334"/>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5:I35"/>
    <mergeCell ref="H350:I350"/>
    <mergeCell ref="H36:I36"/>
    <mergeCell ref="H335:I335"/>
    <mergeCell ref="H336:I336"/>
    <mergeCell ref="H337:I337"/>
    <mergeCell ref="H338:I338"/>
    <mergeCell ref="H339:I339"/>
    <mergeCell ref="H34:I34"/>
    <mergeCell ref="H340:I340"/>
    <mergeCell ref="H341:I341"/>
    <mergeCell ref="H342:I342"/>
    <mergeCell ref="H327:I327"/>
    <mergeCell ref="H328:I328"/>
    <mergeCell ref="H329:I329"/>
    <mergeCell ref="H301:I301"/>
    <mergeCell ref="H302:I302"/>
    <mergeCell ref="H303:I303"/>
    <mergeCell ref="H304:I304"/>
    <mergeCell ref="H305:I305"/>
    <mergeCell ref="H306:I306"/>
    <mergeCell ref="H307:I307"/>
    <mergeCell ref="H308:I308"/>
    <mergeCell ref="H309:I309"/>
    <mergeCell ref="H37:I37"/>
    <mergeCell ref="H370:I370"/>
    <mergeCell ref="H371:I371"/>
    <mergeCell ref="H372:I372"/>
    <mergeCell ref="H373:I373"/>
    <mergeCell ref="H374:I374"/>
    <mergeCell ref="H375:I375"/>
    <mergeCell ref="H376:I376"/>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9:I39"/>
    <mergeCell ref="H390:I390"/>
    <mergeCell ref="H391:I391"/>
    <mergeCell ref="H392:I392"/>
    <mergeCell ref="H377:I377"/>
    <mergeCell ref="H378:I378"/>
    <mergeCell ref="H379:I379"/>
    <mergeCell ref="H38:I38"/>
    <mergeCell ref="H380:I380"/>
    <mergeCell ref="H381:I381"/>
    <mergeCell ref="H382:I382"/>
    <mergeCell ref="H383:I383"/>
    <mergeCell ref="H384:I384"/>
    <mergeCell ref="H369:I369"/>
    <mergeCell ref="H358:I358"/>
    <mergeCell ref="H359:I359"/>
    <mergeCell ref="H343:I343"/>
    <mergeCell ref="H344:I344"/>
    <mergeCell ref="H345:I345"/>
    <mergeCell ref="H346:I346"/>
    <mergeCell ref="H347:I347"/>
    <mergeCell ref="H348:I348"/>
    <mergeCell ref="H349:I349"/>
    <mergeCell ref="H293:I293"/>
    <mergeCell ref="H399:I399"/>
    <mergeCell ref="H40:I40"/>
    <mergeCell ref="H400:I400"/>
    <mergeCell ref="H41:I41"/>
    <mergeCell ref="H385:I385"/>
    <mergeCell ref="H386:I386"/>
    <mergeCell ref="H387:I387"/>
    <mergeCell ref="H388:I388"/>
    <mergeCell ref="H389:I389"/>
    <mergeCell ref="H294:I294"/>
    <mergeCell ref="H295:I295"/>
    <mergeCell ref="H296:I296"/>
    <mergeCell ref="H297:I297"/>
    <mergeCell ref="H298:I298"/>
    <mergeCell ref="H299:I299"/>
    <mergeCell ref="H243:I243"/>
    <mergeCell ref="H244:I244"/>
    <mergeCell ref="H245:I245"/>
    <mergeCell ref="H246:I246"/>
    <mergeCell ref="H247:I247"/>
    <mergeCell ref="H248:I248"/>
    <mergeCell ref="H249:I249"/>
    <mergeCell ref="H184:I184"/>
    <mergeCell ref="H185:I185"/>
    <mergeCell ref="H43:I43"/>
    <mergeCell ref="H430:I430"/>
    <mergeCell ref="H431:I431"/>
    <mergeCell ref="H432:I432"/>
    <mergeCell ref="H433:I433"/>
    <mergeCell ref="H434:I434"/>
    <mergeCell ref="H419:I419"/>
    <mergeCell ref="H42:I42"/>
    <mergeCell ref="H420:I420"/>
    <mergeCell ref="H421:I421"/>
    <mergeCell ref="H422:I422"/>
    <mergeCell ref="H423:I423"/>
    <mergeCell ref="H424:I424"/>
    <mergeCell ref="H425:I425"/>
    <mergeCell ref="H426:I426"/>
    <mergeCell ref="H410:I410"/>
    <mergeCell ref="H411:I411"/>
    <mergeCell ref="H412:I412"/>
    <mergeCell ref="H413:I413"/>
    <mergeCell ref="H414:I414"/>
    <mergeCell ref="H415:I415"/>
    <mergeCell ref="H416:I416"/>
    <mergeCell ref="H417:I417"/>
    <mergeCell ref="H418:I418"/>
    <mergeCell ref="H45:I45"/>
    <mergeCell ref="H450:I450"/>
    <mergeCell ref="H46:I46"/>
    <mergeCell ref="H435:I435"/>
    <mergeCell ref="H436:I436"/>
    <mergeCell ref="H437:I437"/>
    <mergeCell ref="H438:I438"/>
    <mergeCell ref="H439:I439"/>
    <mergeCell ref="H44:I44"/>
    <mergeCell ref="H440:I440"/>
    <mergeCell ref="H441:I441"/>
    <mergeCell ref="H442:I442"/>
    <mergeCell ref="H427:I427"/>
    <mergeCell ref="H428:I428"/>
    <mergeCell ref="H429:I429"/>
    <mergeCell ref="H401:I401"/>
    <mergeCell ref="H402:I402"/>
    <mergeCell ref="H403:I403"/>
    <mergeCell ref="H404:I404"/>
    <mergeCell ref="H405:I405"/>
    <mergeCell ref="H406:I406"/>
    <mergeCell ref="H407:I407"/>
    <mergeCell ref="H408:I408"/>
    <mergeCell ref="H409:I409"/>
    <mergeCell ref="H47:I47"/>
    <mergeCell ref="H470:I470"/>
    <mergeCell ref="H471:I471"/>
    <mergeCell ref="H472:I472"/>
    <mergeCell ref="H473:I473"/>
    <mergeCell ref="H474:I474"/>
    <mergeCell ref="H475:I475"/>
    <mergeCell ref="H476:I476"/>
    <mergeCell ref="H460:I460"/>
    <mergeCell ref="H461:I461"/>
    <mergeCell ref="H462:I462"/>
    <mergeCell ref="H463:I463"/>
    <mergeCell ref="H464:I464"/>
    <mergeCell ref="H465:I465"/>
    <mergeCell ref="H466:I466"/>
    <mergeCell ref="H467:I467"/>
    <mergeCell ref="H468:I468"/>
    <mergeCell ref="H451:I451"/>
    <mergeCell ref="H452:I452"/>
    <mergeCell ref="H453:I453"/>
    <mergeCell ref="H454:I454"/>
    <mergeCell ref="H455:I455"/>
    <mergeCell ref="H456:I456"/>
    <mergeCell ref="H457:I457"/>
    <mergeCell ref="H478:I478"/>
    <mergeCell ref="H479:I479"/>
    <mergeCell ref="H48:I48"/>
    <mergeCell ref="H480:I480"/>
    <mergeCell ref="H481:I481"/>
    <mergeCell ref="H482:I482"/>
    <mergeCell ref="H483:I483"/>
    <mergeCell ref="H484:I484"/>
    <mergeCell ref="H469:I469"/>
    <mergeCell ref="H458:I458"/>
    <mergeCell ref="H459:I459"/>
    <mergeCell ref="H443:I443"/>
    <mergeCell ref="H444:I444"/>
    <mergeCell ref="H445:I445"/>
    <mergeCell ref="H446:I446"/>
    <mergeCell ref="H447:I447"/>
    <mergeCell ref="H448:I448"/>
    <mergeCell ref="H449:I449"/>
    <mergeCell ref="H393:I393"/>
    <mergeCell ref="H394:I394"/>
    <mergeCell ref="H395:I395"/>
    <mergeCell ref="H396:I396"/>
    <mergeCell ref="H397:I397"/>
    <mergeCell ref="H398:I398"/>
    <mergeCell ref="H485:I485"/>
    <mergeCell ref="H486:I486"/>
    <mergeCell ref="H487:I487"/>
    <mergeCell ref="H488:I488"/>
    <mergeCell ref="H489:I489"/>
    <mergeCell ref="H49:I49"/>
    <mergeCell ref="H490:I490"/>
    <mergeCell ref="H491:I491"/>
    <mergeCell ref="H492:I492"/>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477:I477"/>
    <mergeCell ref="H493:I493"/>
    <mergeCell ref="H494:I494"/>
    <mergeCell ref="H495:I495"/>
    <mergeCell ref="H496:I496"/>
    <mergeCell ref="H497:I497"/>
    <mergeCell ref="H498:I498"/>
    <mergeCell ref="H499:I499"/>
    <mergeCell ref="H50:I50"/>
    <mergeCell ref="H500:I50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501:I501"/>
    <mergeCell ref="H502:I502"/>
    <mergeCell ref="H503:I503"/>
    <mergeCell ref="H504:I504"/>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zoomScaleNormal="100" workbookViewId="0">
      <selection activeCell="E1" sqref="E1"/>
    </sheetView>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33EC-6306-4C59-BAE1-90081121CD84}">
  <sheetPr>
    <tabColor theme="4" tint="-0.499984740745262"/>
  </sheetPr>
  <dimension ref="A1:J112"/>
  <sheetViews>
    <sheetView zoomScale="70" zoomScaleNormal="70" workbookViewId="0">
      <selection activeCell="C75" sqref="C75"/>
    </sheetView>
  </sheetViews>
  <sheetFormatPr defaultRowHeight="15" x14ac:dyDescent="0.2"/>
  <cols>
    <col min="1" max="1" width="13.28515625" style="90" customWidth="1"/>
    <col min="2" max="2" width="60.5703125" style="90" bestFit="1" customWidth="1"/>
    <col min="3" max="3" width="43" style="90" customWidth="1"/>
    <col min="4" max="7" width="41" style="90" customWidth="1"/>
    <col min="8" max="8" width="7.28515625" style="90" customWidth="1"/>
    <col min="9" max="9" width="92" style="90" customWidth="1"/>
    <col min="10" max="10" width="47.7109375" style="90" customWidth="1"/>
    <col min="11" max="16384" width="9.140625" style="85"/>
  </cols>
  <sheetData>
    <row r="1" spans="1:10" x14ac:dyDescent="0.2">
      <c r="A1" s="271" t="s">
        <v>1950</v>
      </c>
      <c r="B1" s="271"/>
    </row>
    <row r="2" spans="1:10" ht="31.5" x14ac:dyDescent="0.2">
      <c r="A2" s="82" t="s">
        <v>1951</v>
      </c>
      <c r="B2" s="82"/>
      <c r="C2" s="83"/>
      <c r="D2" s="83"/>
      <c r="E2" s="83"/>
      <c r="F2" s="84" t="s">
        <v>1391</v>
      </c>
      <c r="G2" s="129"/>
      <c r="H2" s="83"/>
      <c r="I2" s="82"/>
      <c r="J2" s="83"/>
    </row>
    <row r="3" spans="1:10" ht="15.75" thickBot="1" x14ac:dyDescent="0.25">
      <c r="A3" s="83"/>
      <c r="B3" s="86"/>
      <c r="C3" s="86"/>
      <c r="D3" s="83"/>
      <c r="E3" s="83"/>
      <c r="F3" s="83"/>
      <c r="G3" s="83"/>
      <c r="H3" s="83"/>
    </row>
    <row r="4" spans="1:10" ht="19.5" thickBot="1" x14ac:dyDescent="0.25">
      <c r="A4" s="87"/>
      <c r="B4" s="88" t="s">
        <v>2</v>
      </c>
      <c r="C4" s="89" t="s">
        <v>1392</v>
      </c>
      <c r="D4" s="87"/>
      <c r="E4" s="87"/>
      <c r="F4" s="83"/>
      <c r="G4" s="83"/>
      <c r="H4" s="83"/>
      <c r="I4" s="98" t="s">
        <v>1952</v>
      </c>
      <c r="J4" s="184" t="s">
        <v>1930</v>
      </c>
    </row>
    <row r="5" spans="1:10" ht="15.75" thickBot="1" x14ac:dyDescent="0.25">
      <c r="H5" s="83"/>
      <c r="I5" s="187" t="s">
        <v>1932</v>
      </c>
      <c r="J5" s="90" t="s">
        <v>50</v>
      </c>
    </row>
    <row r="6" spans="1:10" ht="18.75" x14ac:dyDescent="0.2">
      <c r="A6" s="91"/>
      <c r="B6" s="92" t="s">
        <v>1953</v>
      </c>
      <c r="C6" s="91"/>
      <c r="E6" s="93"/>
      <c r="F6" s="93"/>
      <c r="G6" s="93"/>
      <c r="H6" s="83"/>
      <c r="I6" s="187" t="s">
        <v>1934</v>
      </c>
      <c r="J6" s="90" t="s">
        <v>1935</v>
      </c>
    </row>
    <row r="7" spans="1:10" x14ac:dyDescent="0.2">
      <c r="B7" s="94" t="s">
        <v>1954</v>
      </c>
      <c r="H7" s="83"/>
      <c r="I7" s="187" t="s">
        <v>1937</v>
      </c>
      <c r="J7" s="90" t="s">
        <v>1938</v>
      </c>
    </row>
    <row r="8" spans="1:10" x14ac:dyDescent="0.2">
      <c r="B8" s="94" t="s">
        <v>784</v>
      </c>
      <c r="H8" s="83"/>
      <c r="I8" s="187" t="s">
        <v>1955</v>
      </c>
      <c r="J8" s="90" t="s">
        <v>1956</v>
      </c>
    </row>
    <row r="9" spans="1:10" ht="15.75" thickBot="1" x14ac:dyDescent="0.25">
      <c r="B9" s="96" t="s">
        <v>785</v>
      </c>
      <c r="H9" s="83"/>
    </row>
    <row r="10" spans="1:10" x14ac:dyDescent="0.2">
      <c r="B10" s="97"/>
      <c r="H10" s="83"/>
      <c r="I10" s="188" t="s">
        <v>1957</v>
      </c>
    </row>
    <row r="11" spans="1:10" x14ac:dyDescent="0.2">
      <c r="B11" s="97"/>
      <c r="H11" s="83"/>
      <c r="I11" s="188" t="s">
        <v>1958</v>
      </c>
    </row>
    <row r="12" spans="1:10" ht="37.5" x14ac:dyDescent="0.2">
      <c r="A12" s="98" t="s">
        <v>8</v>
      </c>
      <c r="B12" s="98" t="s">
        <v>783</v>
      </c>
      <c r="C12" s="99"/>
      <c r="D12" s="99"/>
      <c r="E12" s="99"/>
      <c r="F12" s="99"/>
      <c r="G12" s="99"/>
      <c r="H12" s="83"/>
    </row>
    <row r="13" spans="1:10" x14ac:dyDescent="0.2">
      <c r="A13" s="107"/>
      <c r="B13" s="108" t="s">
        <v>786</v>
      </c>
      <c r="C13" s="107" t="s">
        <v>787</v>
      </c>
      <c r="D13" s="107" t="s">
        <v>788</v>
      </c>
      <c r="E13" s="109"/>
      <c r="F13" s="110"/>
      <c r="G13" s="110"/>
      <c r="H13" s="83"/>
    </row>
    <row r="14" spans="1:10" x14ac:dyDescent="0.2">
      <c r="A14" s="90" t="s">
        <v>789</v>
      </c>
      <c r="B14" s="105" t="s">
        <v>790</v>
      </c>
      <c r="C14" s="189"/>
      <c r="D14" s="189"/>
      <c r="E14" s="93"/>
      <c r="F14" s="93"/>
      <c r="G14" s="93"/>
      <c r="H14" s="83"/>
    </row>
    <row r="15" spans="1:10" x14ac:dyDescent="0.2">
      <c r="A15" s="90" t="s">
        <v>791</v>
      </c>
      <c r="B15" s="105" t="s">
        <v>792</v>
      </c>
      <c r="C15" s="90" t="s">
        <v>793</v>
      </c>
      <c r="D15" s="90" t="s">
        <v>794</v>
      </c>
      <c r="E15" s="93"/>
      <c r="F15" s="93"/>
      <c r="G15" s="93"/>
      <c r="H15" s="83"/>
    </row>
    <row r="16" spans="1:10" x14ac:dyDescent="0.2">
      <c r="A16" s="90" t="s">
        <v>795</v>
      </c>
      <c r="B16" s="105" t="s">
        <v>796</v>
      </c>
      <c r="E16" s="93"/>
      <c r="F16" s="93"/>
      <c r="G16" s="93"/>
      <c r="H16" s="83"/>
    </row>
    <row r="17" spans="1:8" x14ac:dyDescent="0.2">
      <c r="A17" s="90" t="s">
        <v>797</v>
      </c>
      <c r="B17" s="105" t="s">
        <v>798</v>
      </c>
      <c r="E17" s="93"/>
      <c r="F17" s="93"/>
      <c r="G17" s="93"/>
      <c r="H17" s="83"/>
    </row>
    <row r="18" spans="1:8" x14ac:dyDescent="0.2">
      <c r="A18" s="90" t="s">
        <v>799</v>
      </c>
      <c r="B18" s="105" t="s">
        <v>800</v>
      </c>
      <c r="E18" s="93"/>
      <c r="F18" s="93"/>
      <c r="G18" s="93"/>
      <c r="H18" s="83"/>
    </row>
    <row r="19" spans="1:8" x14ac:dyDescent="0.2">
      <c r="A19" s="90" t="s">
        <v>801</v>
      </c>
      <c r="B19" s="105" t="s">
        <v>802</v>
      </c>
      <c r="E19" s="93"/>
      <c r="F19" s="93"/>
      <c r="G19" s="93"/>
      <c r="H19" s="83"/>
    </row>
    <row r="20" spans="1:8" x14ac:dyDescent="0.2">
      <c r="A20" s="90" t="s">
        <v>803</v>
      </c>
      <c r="B20" s="105" t="s">
        <v>804</v>
      </c>
      <c r="E20" s="93"/>
      <c r="F20" s="93"/>
      <c r="G20" s="93"/>
      <c r="H20" s="83"/>
    </row>
    <row r="21" spans="1:8" x14ac:dyDescent="0.2">
      <c r="A21" s="90" t="s">
        <v>805</v>
      </c>
      <c r="B21" s="105" t="s">
        <v>806</v>
      </c>
      <c r="E21" s="93"/>
      <c r="F21" s="93"/>
      <c r="G21" s="93"/>
      <c r="H21" s="83"/>
    </row>
    <row r="22" spans="1:8" x14ac:dyDescent="0.2">
      <c r="A22" s="90" t="s">
        <v>807</v>
      </c>
      <c r="B22" s="105" t="s">
        <v>808</v>
      </c>
      <c r="E22" s="93"/>
      <c r="F22" s="93"/>
      <c r="G22" s="93"/>
      <c r="H22" s="83"/>
    </row>
    <row r="23" spans="1:8" ht="30" x14ac:dyDescent="0.2">
      <c r="A23" s="90" t="s">
        <v>809</v>
      </c>
      <c r="B23" s="105" t="s">
        <v>810</v>
      </c>
      <c r="C23" s="90" t="s">
        <v>811</v>
      </c>
      <c r="E23" s="93"/>
      <c r="F23" s="93"/>
      <c r="G23" s="93"/>
      <c r="H23" s="83"/>
    </row>
    <row r="24" spans="1:8" x14ac:dyDescent="0.2">
      <c r="A24" s="90" t="s">
        <v>812</v>
      </c>
      <c r="B24" s="105" t="s">
        <v>813</v>
      </c>
      <c r="C24" s="90" t="s">
        <v>814</v>
      </c>
      <c r="E24" s="93"/>
      <c r="F24" s="93"/>
      <c r="G24" s="93"/>
      <c r="H24" s="83"/>
    </row>
    <row r="25" spans="1:8" x14ac:dyDescent="0.2">
      <c r="A25" s="90" t="s">
        <v>815</v>
      </c>
      <c r="B25" s="103" t="s">
        <v>1959</v>
      </c>
      <c r="E25" s="93"/>
      <c r="F25" s="93"/>
      <c r="G25" s="93"/>
      <c r="H25" s="83"/>
    </row>
    <row r="26" spans="1:8" x14ac:dyDescent="0.2">
      <c r="A26" s="90" t="s">
        <v>816</v>
      </c>
      <c r="B26" s="103"/>
      <c r="E26" s="93"/>
      <c r="F26" s="93"/>
      <c r="G26" s="93"/>
      <c r="H26" s="83"/>
    </row>
    <row r="27" spans="1:8" x14ac:dyDescent="0.2">
      <c r="A27" s="90" t="s">
        <v>817</v>
      </c>
      <c r="B27" s="103"/>
      <c r="E27" s="93"/>
      <c r="F27" s="93"/>
      <c r="G27" s="93"/>
      <c r="H27" s="83"/>
    </row>
    <row r="28" spans="1:8" x14ac:dyDescent="0.2">
      <c r="A28" s="90" t="s">
        <v>818</v>
      </c>
      <c r="B28" s="103"/>
      <c r="E28" s="93"/>
      <c r="F28" s="93"/>
      <c r="G28" s="93"/>
      <c r="H28" s="83"/>
    </row>
    <row r="29" spans="1:8" x14ac:dyDescent="0.2">
      <c r="A29" s="90" t="s">
        <v>819</v>
      </c>
      <c r="B29" s="103"/>
      <c r="E29" s="93"/>
      <c r="F29" s="93"/>
      <c r="G29" s="93"/>
      <c r="H29" s="83"/>
    </row>
    <row r="30" spans="1:8" x14ac:dyDescent="0.2">
      <c r="A30" s="90" t="s">
        <v>820</v>
      </c>
      <c r="B30" s="103"/>
      <c r="E30" s="93"/>
      <c r="F30" s="93"/>
      <c r="G30" s="93"/>
      <c r="H30" s="83"/>
    </row>
    <row r="31" spans="1:8" x14ac:dyDescent="0.2">
      <c r="A31" s="90" t="s">
        <v>821</v>
      </c>
      <c r="B31" s="103"/>
      <c r="E31" s="93"/>
      <c r="F31" s="93"/>
      <c r="G31" s="93"/>
      <c r="H31" s="83"/>
    </row>
    <row r="32" spans="1:8" x14ac:dyDescent="0.2">
      <c r="A32" s="90" t="s">
        <v>822</v>
      </c>
      <c r="B32" s="103"/>
      <c r="E32" s="93"/>
      <c r="F32" s="93"/>
      <c r="G32" s="93"/>
      <c r="H32" s="83"/>
    </row>
    <row r="33" spans="1:8" ht="18.75" x14ac:dyDescent="0.2">
      <c r="A33" s="99"/>
      <c r="B33" s="98" t="s">
        <v>784</v>
      </c>
      <c r="C33" s="99"/>
      <c r="D33" s="99"/>
      <c r="E33" s="99"/>
      <c r="F33" s="99"/>
      <c r="G33" s="99"/>
      <c r="H33" s="83"/>
    </row>
    <row r="34" spans="1:8" x14ac:dyDescent="0.2">
      <c r="A34" s="107"/>
      <c r="B34" s="108" t="s">
        <v>823</v>
      </c>
      <c r="C34" s="107" t="s">
        <v>824</v>
      </c>
      <c r="D34" s="107" t="s">
        <v>788</v>
      </c>
      <c r="E34" s="107" t="s">
        <v>825</v>
      </c>
      <c r="F34" s="110"/>
      <c r="G34" s="110"/>
      <c r="H34" s="83"/>
    </row>
    <row r="35" spans="1:8" x14ac:dyDescent="0.2">
      <c r="A35" s="90" t="s">
        <v>826</v>
      </c>
      <c r="B35" s="189" t="s">
        <v>1960</v>
      </c>
      <c r="C35" s="189" t="s">
        <v>1961</v>
      </c>
      <c r="D35" s="189" t="s">
        <v>1962</v>
      </c>
      <c r="E35" s="189" t="s">
        <v>1963</v>
      </c>
      <c r="F35" s="190"/>
      <c r="G35" s="190"/>
      <c r="H35" s="83"/>
    </row>
    <row r="36" spans="1:8" x14ac:dyDescent="0.2">
      <c r="A36" s="90" t="s">
        <v>827</v>
      </c>
      <c r="B36" s="105" t="s">
        <v>1964</v>
      </c>
      <c r="C36" s="90" t="s">
        <v>1670</v>
      </c>
      <c r="D36" s="90" t="s">
        <v>1670</v>
      </c>
      <c r="E36" s="90" t="s">
        <v>1670</v>
      </c>
      <c r="H36" s="83"/>
    </row>
    <row r="37" spans="1:8" x14ac:dyDescent="0.2">
      <c r="A37" s="90" t="s">
        <v>828</v>
      </c>
      <c r="B37" s="105" t="s">
        <v>1965</v>
      </c>
      <c r="C37" s="90" t="s">
        <v>1670</v>
      </c>
      <c r="D37" s="90" t="s">
        <v>1670</v>
      </c>
      <c r="E37" s="90" t="s">
        <v>1670</v>
      </c>
      <c r="H37" s="83"/>
    </row>
    <row r="38" spans="1:8" x14ac:dyDescent="0.2">
      <c r="A38" s="90" t="s">
        <v>829</v>
      </c>
      <c r="B38" s="105" t="s">
        <v>1966</v>
      </c>
      <c r="C38" s="90" t="s">
        <v>1670</v>
      </c>
      <c r="D38" s="90" t="s">
        <v>1670</v>
      </c>
      <c r="E38" s="90" t="s">
        <v>1670</v>
      </c>
      <c r="H38" s="83"/>
    </row>
    <row r="39" spans="1:8" x14ac:dyDescent="0.2">
      <c r="A39" s="90" t="s">
        <v>830</v>
      </c>
      <c r="B39" s="105" t="s">
        <v>1967</v>
      </c>
      <c r="C39" s="90" t="s">
        <v>1670</v>
      </c>
      <c r="D39" s="90" t="s">
        <v>1670</v>
      </c>
      <c r="E39" s="90" t="s">
        <v>1670</v>
      </c>
      <c r="H39" s="83"/>
    </row>
    <row r="40" spans="1:8" x14ac:dyDescent="0.2">
      <c r="A40" s="90" t="s">
        <v>831</v>
      </c>
      <c r="B40" s="105" t="s">
        <v>1968</v>
      </c>
      <c r="C40" s="90" t="s">
        <v>1670</v>
      </c>
      <c r="D40" s="90" t="s">
        <v>1670</v>
      </c>
      <c r="E40" s="90" t="s">
        <v>1670</v>
      </c>
      <c r="H40" s="83"/>
    </row>
    <row r="41" spans="1:8" x14ac:dyDescent="0.2">
      <c r="A41" s="90" t="s">
        <v>832</v>
      </c>
      <c r="B41" s="105" t="s">
        <v>1969</v>
      </c>
      <c r="C41" s="90" t="s">
        <v>1670</v>
      </c>
      <c r="D41" s="90" t="s">
        <v>1670</v>
      </c>
      <c r="E41" s="90" t="s">
        <v>1670</v>
      </c>
      <c r="H41" s="83"/>
    </row>
    <row r="42" spans="1:8" x14ac:dyDescent="0.2">
      <c r="A42" s="90" t="s">
        <v>833</v>
      </c>
      <c r="B42" s="105" t="s">
        <v>1970</v>
      </c>
      <c r="C42" s="90" t="s">
        <v>1670</v>
      </c>
      <c r="D42" s="90" t="s">
        <v>1670</v>
      </c>
      <c r="E42" s="90" t="s">
        <v>1670</v>
      </c>
      <c r="H42" s="83"/>
    </row>
    <row r="43" spans="1:8" x14ac:dyDescent="0.2">
      <c r="A43" s="90" t="s">
        <v>834</v>
      </c>
      <c r="B43" s="105" t="s">
        <v>1971</v>
      </c>
      <c r="C43" s="90" t="s">
        <v>1670</v>
      </c>
      <c r="D43" s="90" t="s">
        <v>1670</v>
      </c>
      <c r="E43" s="90" t="s">
        <v>1670</v>
      </c>
      <c r="H43" s="83"/>
    </row>
    <row r="44" spans="1:8" x14ac:dyDescent="0.2">
      <c r="A44" s="90" t="s">
        <v>835</v>
      </c>
      <c r="B44" s="105" t="s">
        <v>1972</v>
      </c>
      <c r="C44" s="90" t="s">
        <v>1670</v>
      </c>
      <c r="D44" s="90" t="s">
        <v>1670</v>
      </c>
      <c r="E44" s="90" t="s">
        <v>1670</v>
      </c>
      <c r="H44" s="83"/>
    </row>
    <row r="45" spans="1:8" x14ac:dyDescent="0.2">
      <c r="A45" s="90" t="s">
        <v>836</v>
      </c>
      <c r="B45" s="105" t="s">
        <v>1973</v>
      </c>
      <c r="C45" s="90" t="s">
        <v>1670</v>
      </c>
      <c r="D45" s="90" t="s">
        <v>1670</v>
      </c>
      <c r="E45" s="90" t="s">
        <v>1670</v>
      </c>
      <c r="H45" s="83"/>
    </row>
    <row r="46" spans="1:8" x14ac:dyDescent="0.2">
      <c r="A46" s="90" t="s">
        <v>837</v>
      </c>
      <c r="B46" s="105" t="s">
        <v>1974</v>
      </c>
      <c r="C46" s="90" t="s">
        <v>1670</v>
      </c>
      <c r="D46" s="90" t="s">
        <v>1670</v>
      </c>
      <c r="E46" s="90" t="s">
        <v>1670</v>
      </c>
      <c r="H46" s="83"/>
    </row>
    <row r="47" spans="1:8" x14ac:dyDescent="0.2">
      <c r="A47" s="90" t="s">
        <v>838</v>
      </c>
      <c r="B47" s="105" t="s">
        <v>1975</v>
      </c>
      <c r="C47" s="90" t="s">
        <v>1670</v>
      </c>
      <c r="D47" s="90" t="s">
        <v>1670</v>
      </c>
      <c r="E47" s="90" t="s">
        <v>1670</v>
      </c>
      <c r="H47" s="83"/>
    </row>
    <row r="48" spans="1:8" x14ac:dyDescent="0.2">
      <c r="A48" s="90" t="s">
        <v>839</v>
      </c>
      <c r="B48" s="105" t="s">
        <v>1976</v>
      </c>
      <c r="C48" s="90" t="s">
        <v>1670</v>
      </c>
      <c r="D48" s="90" t="s">
        <v>1670</v>
      </c>
      <c r="E48" s="90" t="s">
        <v>1670</v>
      </c>
      <c r="H48" s="83"/>
    </row>
    <row r="49" spans="1:8" x14ac:dyDescent="0.2">
      <c r="A49" s="90" t="s">
        <v>840</v>
      </c>
      <c r="B49" s="105" t="s">
        <v>1977</v>
      </c>
      <c r="C49" s="90" t="s">
        <v>1670</v>
      </c>
      <c r="D49" s="90" t="s">
        <v>1670</v>
      </c>
      <c r="E49" s="90" t="s">
        <v>1670</v>
      </c>
      <c r="H49" s="83"/>
    </row>
    <row r="50" spans="1:8" x14ac:dyDescent="0.2">
      <c r="A50" s="90" t="s">
        <v>841</v>
      </c>
      <c r="B50" s="105" t="s">
        <v>1978</v>
      </c>
      <c r="C50" s="90" t="s">
        <v>1670</v>
      </c>
      <c r="D50" s="90" t="s">
        <v>1670</v>
      </c>
      <c r="E50" s="90" t="s">
        <v>1670</v>
      </c>
      <c r="H50" s="83"/>
    </row>
    <row r="51" spans="1:8" x14ac:dyDescent="0.2">
      <c r="A51" s="90" t="s">
        <v>842</v>
      </c>
      <c r="B51" s="105" t="s">
        <v>1979</v>
      </c>
      <c r="C51" s="90" t="s">
        <v>1670</v>
      </c>
      <c r="D51" s="90" t="s">
        <v>1670</v>
      </c>
      <c r="E51" s="90" t="s">
        <v>1670</v>
      </c>
      <c r="H51" s="83"/>
    </row>
    <row r="52" spans="1:8" x14ac:dyDescent="0.2">
      <c r="A52" s="90" t="s">
        <v>843</v>
      </c>
      <c r="B52" s="105" t="s">
        <v>1980</v>
      </c>
      <c r="C52" s="90" t="s">
        <v>1670</v>
      </c>
      <c r="D52" s="90" t="s">
        <v>1670</v>
      </c>
      <c r="E52" s="90" t="s">
        <v>1670</v>
      </c>
      <c r="H52" s="83"/>
    </row>
    <row r="53" spans="1:8" x14ac:dyDescent="0.2">
      <c r="A53" s="90" t="s">
        <v>844</v>
      </c>
      <c r="B53" s="105" t="s">
        <v>1981</v>
      </c>
      <c r="C53" s="90" t="s">
        <v>1670</v>
      </c>
      <c r="D53" s="90" t="s">
        <v>1670</v>
      </c>
      <c r="E53" s="90" t="s">
        <v>1670</v>
      </c>
      <c r="H53" s="83"/>
    </row>
    <row r="54" spans="1:8" x14ac:dyDescent="0.2">
      <c r="A54" s="90" t="s">
        <v>845</v>
      </c>
      <c r="B54" s="105" t="s">
        <v>1982</v>
      </c>
      <c r="C54" s="90" t="s">
        <v>1670</v>
      </c>
      <c r="D54" s="90" t="s">
        <v>1670</v>
      </c>
      <c r="E54" s="90" t="s">
        <v>1670</v>
      </c>
      <c r="H54" s="83"/>
    </row>
    <row r="55" spans="1:8" x14ac:dyDescent="0.2">
      <c r="A55" s="90" t="s">
        <v>846</v>
      </c>
      <c r="B55" s="105" t="s">
        <v>1983</v>
      </c>
      <c r="C55" s="90" t="s">
        <v>1670</v>
      </c>
      <c r="D55" s="90" t="s">
        <v>1670</v>
      </c>
      <c r="E55" s="90" t="s">
        <v>1670</v>
      </c>
      <c r="H55" s="83"/>
    </row>
    <row r="56" spans="1:8" x14ac:dyDescent="0.2">
      <c r="A56" s="90" t="s">
        <v>847</v>
      </c>
      <c r="B56" s="105" t="s">
        <v>1984</v>
      </c>
      <c r="C56" s="90" t="s">
        <v>1670</v>
      </c>
      <c r="D56" s="90" t="s">
        <v>1670</v>
      </c>
      <c r="E56" s="90" t="s">
        <v>1670</v>
      </c>
      <c r="H56" s="83"/>
    </row>
    <row r="57" spans="1:8" x14ac:dyDescent="0.2">
      <c r="A57" s="90" t="s">
        <v>848</v>
      </c>
      <c r="B57" s="105" t="s">
        <v>1985</v>
      </c>
      <c r="C57" s="90" t="s">
        <v>1670</v>
      </c>
      <c r="D57" s="90" t="s">
        <v>1670</v>
      </c>
      <c r="E57" s="90" t="s">
        <v>1670</v>
      </c>
      <c r="H57" s="83"/>
    </row>
    <row r="58" spans="1:8" x14ac:dyDescent="0.2">
      <c r="A58" s="90" t="s">
        <v>849</v>
      </c>
      <c r="B58" s="105" t="s">
        <v>1986</v>
      </c>
      <c r="C58" s="90" t="s">
        <v>1670</v>
      </c>
      <c r="D58" s="90" t="s">
        <v>1670</v>
      </c>
      <c r="E58" s="90" t="s">
        <v>1670</v>
      </c>
      <c r="H58" s="83"/>
    </row>
    <row r="59" spans="1:8" x14ac:dyDescent="0.2">
      <c r="A59" s="90" t="s">
        <v>850</v>
      </c>
      <c r="B59" s="105" t="s">
        <v>1987</v>
      </c>
      <c r="C59" s="90" t="s">
        <v>1670</v>
      </c>
      <c r="D59" s="90" t="s">
        <v>1670</v>
      </c>
      <c r="E59" s="90" t="s">
        <v>1670</v>
      </c>
      <c r="H59" s="83"/>
    </row>
    <row r="60" spans="1:8" x14ac:dyDescent="0.2">
      <c r="A60" s="90" t="s">
        <v>851</v>
      </c>
      <c r="B60" s="105"/>
      <c r="E60" s="105"/>
      <c r="F60" s="105"/>
      <c r="G60" s="105"/>
      <c r="H60" s="83"/>
    </row>
    <row r="61" spans="1:8" x14ac:dyDescent="0.2">
      <c r="A61" s="90" t="s">
        <v>852</v>
      </c>
      <c r="B61" s="105"/>
      <c r="E61" s="105"/>
      <c r="F61" s="105"/>
      <c r="G61" s="105"/>
      <c r="H61" s="83"/>
    </row>
    <row r="62" spans="1:8" x14ac:dyDescent="0.2">
      <c r="A62" s="90" t="s">
        <v>853</v>
      </c>
      <c r="B62" s="105"/>
      <c r="E62" s="105"/>
      <c r="F62" s="105"/>
      <c r="G62" s="105"/>
      <c r="H62" s="83"/>
    </row>
    <row r="63" spans="1:8" x14ac:dyDescent="0.2">
      <c r="A63" s="90" t="s">
        <v>854</v>
      </c>
      <c r="B63" s="105"/>
      <c r="E63" s="105"/>
      <c r="F63" s="105"/>
      <c r="G63" s="105"/>
      <c r="H63" s="83"/>
    </row>
    <row r="64" spans="1:8" x14ac:dyDescent="0.2">
      <c r="A64" s="90" t="s">
        <v>855</v>
      </c>
      <c r="B64" s="105"/>
      <c r="E64" s="105"/>
      <c r="F64" s="105"/>
      <c r="G64" s="105"/>
      <c r="H64" s="83"/>
    </row>
    <row r="65" spans="1:10" x14ac:dyDescent="0.2">
      <c r="A65" s="90" t="s">
        <v>856</v>
      </c>
      <c r="B65" s="105"/>
      <c r="E65" s="105"/>
      <c r="F65" s="105"/>
      <c r="G65" s="105"/>
      <c r="H65" s="83"/>
    </row>
    <row r="66" spans="1:10" x14ac:dyDescent="0.2">
      <c r="A66" s="90" t="s">
        <v>857</v>
      </c>
      <c r="B66" s="105"/>
      <c r="E66" s="105"/>
      <c r="F66" s="105"/>
      <c r="G66" s="105"/>
      <c r="H66" s="83"/>
    </row>
    <row r="67" spans="1:10" x14ac:dyDescent="0.2">
      <c r="A67" s="90" t="s">
        <v>858</v>
      </c>
      <c r="B67" s="105"/>
      <c r="E67" s="105"/>
      <c r="F67" s="105"/>
      <c r="G67" s="105"/>
      <c r="H67" s="83"/>
    </row>
    <row r="68" spans="1:10" x14ac:dyDescent="0.2">
      <c r="A68" s="90" t="s">
        <v>859</v>
      </c>
      <c r="B68" s="105"/>
      <c r="E68" s="105"/>
      <c r="F68" s="105"/>
      <c r="G68" s="105"/>
      <c r="H68" s="83"/>
    </row>
    <row r="69" spans="1:10" x14ac:dyDescent="0.2">
      <c r="A69" s="90" t="s">
        <v>860</v>
      </c>
      <c r="B69" s="105"/>
      <c r="E69" s="105"/>
      <c r="F69" s="105"/>
      <c r="G69" s="105"/>
      <c r="H69" s="83"/>
    </row>
    <row r="70" spans="1:10" x14ac:dyDescent="0.2">
      <c r="A70" s="90" t="s">
        <v>861</v>
      </c>
      <c r="B70" s="105"/>
      <c r="E70" s="105"/>
      <c r="F70" s="105"/>
      <c r="G70" s="105"/>
      <c r="H70" s="83"/>
    </row>
    <row r="71" spans="1:10" x14ac:dyDescent="0.2">
      <c r="A71" s="90" t="s">
        <v>862</v>
      </c>
      <c r="B71" s="105"/>
      <c r="E71" s="105"/>
      <c r="F71" s="105"/>
      <c r="G71" s="105"/>
      <c r="H71" s="83"/>
    </row>
    <row r="72" spans="1:10" x14ac:dyDescent="0.2">
      <c r="A72" s="90" t="s">
        <v>863</v>
      </c>
      <c r="B72" s="105"/>
      <c r="E72" s="105"/>
      <c r="F72" s="105"/>
      <c r="G72" s="105"/>
      <c r="H72" s="83"/>
    </row>
    <row r="73" spans="1:10" ht="18.75" x14ac:dyDescent="0.2">
      <c r="A73" s="99"/>
      <c r="B73" s="98" t="s">
        <v>785</v>
      </c>
      <c r="C73" s="99"/>
      <c r="D73" s="99"/>
      <c r="E73" s="99"/>
      <c r="F73" s="99"/>
      <c r="G73" s="99"/>
      <c r="H73" s="83"/>
    </row>
    <row r="74" spans="1:10" x14ac:dyDescent="0.2">
      <c r="A74" s="107"/>
      <c r="B74" s="108" t="s">
        <v>864</v>
      </c>
      <c r="C74" s="107" t="s">
        <v>865</v>
      </c>
      <c r="D74" s="107"/>
      <c r="E74" s="110"/>
      <c r="F74" s="110"/>
      <c r="G74" s="110"/>
      <c r="H74" s="113"/>
      <c r="I74" s="113"/>
      <c r="J74" s="113"/>
    </row>
    <row r="75" spans="1:10" x14ac:dyDescent="0.2">
      <c r="A75" s="90" t="s">
        <v>866</v>
      </c>
      <c r="B75" s="90" t="s">
        <v>867</v>
      </c>
      <c r="C75" s="191">
        <v>44.796717540382097</v>
      </c>
      <c r="H75" s="83"/>
    </row>
    <row r="76" spans="1:10" x14ac:dyDescent="0.2">
      <c r="A76" s="90" t="s">
        <v>868</v>
      </c>
      <c r="B76" s="90" t="s">
        <v>1988</v>
      </c>
      <c r="C76" s="191">
        <v>178.49274573552</v>
      </c>
      <c r="H76" s="83"/>
    </row>
    <row r="77" spans="1:10" x14ac:dyDescent="0.2">
      <c r="A77" s="90" t="s">
        <v>869</v>
      </c>
      <c r="H77" s="83"/>
    </row>
    <row r="78" spans="1:10" x14ac:dyDescent="0.2">
      <c r="A78" s="90" t="s">
        <v>870</v>
      </c>
      <c r="H78" s="83"/>
    </row>
    <row r="79" spans="1:10" x14ac:dyDescent="0.2">
      <c r="A79" s="90" t="s">
        <v>871</v>
      </c>
      <c r="H79" s="83"/>
    </row>
    <row r="80" spans="1:10" x14ac:dyDescent="0.2">
      <c r="A80" s="90" t="s">
        <v>872</v>
      </c>
      <c r="H80" s="83"/>
    </row>
    <row r="81" spans="1:8" x14ac:dyDescent="0.2">
      <c r="A81" s="107"/>
      <c r="B81" s="108" t="s">
        <v>873</v>
      </c>
      <c r="C81" s="107" t="s">
        <v>464</v>
      </c>
      <c r="D81" s="107" t="s">
        <v>465</v>
      </c>
      <c r="E81" s="110" t="s">
        <v>874</v>
      </c>
      <c r="F81" s="110" t="s">
        <v>875</v>
      </c>
      <c r="G81" s="110" t="s">
        <v>876</v>
      </c>
      <c r="H81" s="83"/>
    </row>
    <row r="82" spans="1:8" x14ac:dyDescent="0.2">
      <c r="A82" s="90" t="s">
        <v>877</v>
      </c>
      <c r="B82" s="90" t="s">
        <v>1989</v>
      </c>
      <c r="C82" s="164">
        <v>1.09192028574809E-3</v>
      </c>
      <c r="G82" s="164">
        <v>1.09192028574809E-3</v>
      </c>
      <c r="H82" s="83"/>
    </row>
    <row r="83" spans="1:8" x14ac:dyDescent="0.2">
      <c r="A83" s="90" t="s">
        <v>878</v>
      </c>
      <c r="B83" s="90" t="s">
        <v>879</v>
      </c>
      <c r="C83" s="164">
        <v>4.8279559898880497E-5</v>
      </c>
      <c r="G83" s="164">
        <v>4.8279559898880497E-5</v>
      </c>
      <c r="H83" s="83"/>
    </row>
    <row r="84" spans="1:8" x14ac:dyDescent="0.2">
      <c r="A84" s="90" t="s">
        <v>880</v>
      </c>
      <c r="B84" s="90" t="s">
        <v>881</v>
      </c>
      <c r="C84" s="164">
        <v>2.7088731784449197E-4</v>
      </c>
      <c r="G84" s="164">
        <v>2.7088731784449197E-4</v>
      </c>
      <c r="H84" s="83"/>
    </row>
    <row r="85" spans="1:8" x14ac:dyDescent="0.2">
      <c r="A85" s="90" t="s">
        <v>882</v>
      </c>
      <c r="B85" s="90" t="s">
        <v>883</v>
      </c>
      <c r="C85" s="164">
        <v>1.5192103493337399E-4</v>
      </c>
      <c r="G85" s="164">
        <v>1.5192103493337399E-4</v>
      </c>
      <c r="H85" s="83"/>
    </row>
    <row r="86" spans="1:8" x14ac:dyDescent="0.2">
      <c r="A86" s="90" t="s">
        <v>884</v>
      </c>
      <c r="B86" s="90" t="s">
        <v>885</v>
      </c>
      <c r="C86" s="164"/>
      <c r="G86" s="164"/>
      <c r="H86" s="83"/>
    </row>
    <row r="87" spans="1:8" x14ac:dyDescent="0.2">
      <c r="A87" s="90" t="s">
        <v>886</v>
      </c>
      <c r="H87" s="83"/>
    </row>
    <row r="88" spans="1:8" x14ac:dyDescent="0.2">
      <c r="A88" s="90" t="s">
        <v>887</v>
      </c>
      <c r="H88" s="83"/>
    </row>
    <row r="89" spans="1:8" x14ac:dyDescent="0.2">
      <c r="A89" s="90" t="s">
        <v>888</v>
      </c>
      <c r="H89" s="83"/>
    </row>
    <row r="90" spans="1:8" x14ac:dyDescent="0.2">
      <c r="A90" s="90" t="s">
        <v>889</v>
      </c>
      <c r="H90" s="83"/>
    </row>
    <row r="91" spans="1:8" x14ac:dyDescent="0.2">
      <c r="H91" s="83"/>
    </row>
    <row r="92" spans="1:8" x14ac:dyDescent="0.2">
      <c r="H92" s="83"/>
    </row>
    <row r="93" spans="1:8" x14ac:dyDescent="0.2">
      <c r="H93" s="83"/>
    </row>
    <row r="94" spans="1:8" x14ac:dyDescent="0.2">
      <c r="H94" s="83"/>
    </row>
    <row r="95" spans="1:8" x14ac:dyDescent="0.2">
      <c r="H95" s="83"/>
    </row>
    <row r="96" spans="1:8" x14ac:dyDescent="0.2">
      <c r="H96" s="83"/>
    </row>
    <row r="97" spans="8:8" x14ac:dyDescent="0.2">
      <c r="H97" s="83"/>
    </row>
    <row r="98" spans="8:8" x14ac:dyDescent="0.2">
      <c r="H98" s="83"/>
    </row>
    <row r="99" spans="8:8" x14ac:dyDescent="0.2">
      <c r="H99" s="83"/>
    </row>
    <row r="100" spans="8:8" x14ac:dyDescent="0.2">
      <c r="H100" s="83"/>
    </row>
    <row r="101" spans="8:8" x14ac:dyDescent="0.2">
      <c r="H101" s="83"/>
    </row>
    <row r="102" spans="8:8" x14ac:dyDescent="0.2">
      <c r="H102" s="83"/>
    </row>
    <row r="103" spans="8:8" x14ac:dyDescent="0.2">
      <c r="H103" s="83"/>
    </row>
    <row r="104" spans="8:8" x14ac:dyDescent="0.2">
      <c r="H104" s="83"/>
    </row>
    <row r="105" spans="8:8" x14ac:dyDescent="0.2">
      <c r="H105" s="83"/>
    </row>
    <row r="106" spans="8:8" x14ac:dyDescent="0.2">
      <c r="H106" s="83"/>
    </row>
    <row r="107" spans="8:8" x14ac:dyDescent="0.2">
      <c r="H107" s="83"/>
    </row>
    <row r="108" spans="8:8" x14ac:dyDescent="0.2">
      <c r="H108" s="83"/>
    </row>
    <row r="109" spans="8:8" x14ac:dyDescent="0.2">
      <c r="H109" s="83"/>
    </row>
    <row r="110" spans="8:8" x14ac:dyDescent="0.2">
      <c r="H110" s="83"/>
    </row>
    <row r="111" spans="8:8" x14ac:dyDescent="0.2">
      <c r="H111" s="83"/>
    </row>
    <row r="112" spans="8:8" x14ac:dyDescent="0.2">
      <c r="H112" s="8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4113172F-C383-436B-8A37-C359060565F8}"/>
    <hyperlink ref="B7" location="'E. Optional ECB-ECAIs data'!B12" display="1. Additional information on the programme" xr:uid="{5F5B56FB-2E5A-4CC0-B822-96BDF03D3556}"/>
    <hyperlink ref="B9" location="'E. Optional ECB-ECAIs data'!B73" display="3.  Additional information on the asset distribution" xr:uid="{9F817F3D-1D8C-4242-86B0-A366E05D4AD5}"/>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D9FA-239F-4C27-9611-48717485467B}">
  <sheetPr>
    <tabColor rgb="FF847A75"/>
  </sheetPr>
  <dimension ref="B1:L43"/>
  <sheetViews>
    <sheetView zoomScale="80" zoomScaleNormal="80" workbookViewId="0">
      <selection activeCell="H11" sqref="H11"/>
    </sheetView>
  </sheetViews>
  <sheetFormatPr defaultRowHeight="15" x14ac:dyDescent="0.25"/>
  <cols>
    <col min="1" max="1" width="9.140625" style="52"/>
    <col min="2" max="10" width="12.42578125" style="52" customWidth="1"/>
    <col min="11" max="11" width="9.140625" style="52"/>
    <col min="12" max="12" width="11.5703125" style="52" bestFit="1" customWidth="1"/>
    <col min="13" max="16384" width="9.140625" style="52"/>
  </cols>
  <sheetData>
    <row r="1" spans="2:12" ht="15.75" thickBot="1" x14ac:dyDescent="0.3"/>
    <row r="2" spans="2:12" x14ac:dyDescent="0.25">
      <c r="B2" s="64"/>
      <c r="C2" s="65"/>
      <c r="D2" s="65"/>
      <c r="E2" s="65"/>
      <c r="F2" s="65"/>
      <c r="G2" s="65"/>
      <c r="H2" s="65"/>
      <c r="I2" s="65"/>
      <c r="J2" s="66"/>
    </row>
    <row r="3" spans="2:12" x14ac:dyDescent="0.25">
      <c r="B3" s="67"/>
      <c r="C3" s="68"/>
      <c r="D3" s="68"/>
      <c r="E3" s="68"/>
      <c r="F3" s="68"/>
      <c r="G3" s="68"/>
      <c r="H3" s="68"/>
      <c r="I3" s="68"/>
      <c r="J3" s="69"/>
    </row>
    <row r="4" spans="2:12" x14ac:dyDescent="0.25">
      <c r="B4" s="67"/>
      <c r="C4" s="68"/>
      <c r="D4" s="68"/>
      <c r="E4" s="68"/>
      <c r="F4" s="68"/>
      <c r="G4" s="68"/>
      <c r="H4" s="68"/>
      <c r="I4" s="68"/>
      <c r="J4" s="69"/>
    </row>
    <row r="5" spans="2:12" ht="31.5" x14ac:dyDescent="0.3">
      <c r="B5" s="67"/>
      <c r="C5" s="68"/>
      <c r="D5" s="68"/>
      <c r="E5" s="70"/>
      <c r="F5" s="71" t="s">
        <v>1380</v>
      </c>
      <c r="G5" s="68"/>
      <c r="H5" s="68"/>
      <c r="I5" s="68"/>
      <c r="J5" s="69"/>
    </row>
    <row r="6" spans="2:12" ht="41.25" customHeight="1" x14ac:dyDescent="0.25">
      <c r="B6" s="67"/>
      <c r="C6" s="68"/>
      <c r="D6" s="68"/>
      <c r="E6" s="199" t="s">
        <v>1381</v>
      </c>
      <c r="F6" s="199"/>
      <c r="G6" s="199"/>
      <c r="H6" s="68"/>
      <c r="I6" s="68"/>
      <c r="J6" s="69"/>
    </row>
    <row r="7" spans="2:12" ht="26.25" x14ac:dyDescent="0.25">
      <c r="B7" s="67"/>
      <c r="C7" s="68"/>
      <c r="D7" s="68"/>
      <c r="E7" s="68"/>
      <c r="F7" s="72" t="s">
        <v>10</v>
      </c>
      <c r="G7" s="68"/>
      <c r="H7" s="68"/>
      <c r="I7" s="68"/>
      <c r="J7" s="69"/>
    </row>
    <row r="8" spans="2:12" ht="26.25" x14ac:dyDescent="0.25">
      <c r="B8" s="67"/>
      <c r="C8" s="68"/>
      <c r="D8" s="68"/>
      <c r="E8" s="68"/>
      <c r="F8" s="72" t="s">
        <v>1382</v>
      </c>
      <c r="G8" s="68"/>
      <c r="H8" s="68"/>
      <c r="I8" s="68"/>
      <c r="J8" s="69"/>
    </row>
    <row r="9" spans="2:12" ht="21" x14ac:dyDescent="0.25">
      <c r="B9" s="67"/>
      <c r="C9" s="68"/>
      <c r="D9" s="68"/>
      <c r="E9" s="68"/>
      <c r="F9" s="73" t="s">
        <v>1990</v>
      </c>
      <c r="G9" s="68"/>
      <c r="H9" s="68"/>
      <c r="I9" s="68"/>
      <c r="J9" s="69"/>
      <c r="L9" s="74"/>
    </row>
    <row r="10" spans="2:12" ht="21" x14ac:dyDescent="0.25">
      <c r="B10" s="67"/>
      <c r="C10" s="68"/>
      <c r="D10" s="68"/>
      <c r="E10" s="68"/>
      <c r="F10" s="73" t="s">
        <v>1991</v>
      </c>
      <c r="G10" s="68"/>
      <c r="H10" s="68"/>
      <c r="I10" s="68"/>
      <c r="J10" s="69"/>
    </row>
    <row r="11" spans="2:12" ht="21" x14ac:dyDescent="0.25">
      <c r="B11" s="67"/>
      <c r="C11" s="68"/>
      <c r="D11" s="68"/>
      <c r="E11" s="68"/>
      <c r="F11" s="73"/>
      <c r="G11" s="68"/>
      <c r="H11" s="68"/>
      <c r="I11" s="68"/>
      <c r="J11" s="69"/>
    </row>
    <row r="12" spans="2:12" x14ac:dyDescent="0.25">
      <c r="B12" s="67"/>
      <c r="C12" s="68"/>
      <c r="D12" s="68"/>
      <c r="E12" s="68"/>
      <c r="F12" s="68"/>
      <c r="G12" s="68"/>
      <c r="H12" s="68"/>
      <c r="I12" s="68"/>
      <c r="J12" s="69"/>
    </row>
    <row r="13" spans="2:12" x14ac:dyDescent="0.25">
      <c r="B13" s="67"/>
      <c r="C13" s="68"/>
      <c r="D13" s="68"/>
      <c r="E13" s="68"/>
      <c r="F13" s="68"/>
      <c r="G13" s="68"/>
      <c r="H13" s="68"/>
      <c r="I13" s="68"/>
      <c r="J13" s="69"/>
    </row>
    <row r="14" spans="2:12" x14ac:dyDescent="0.25">
      <c r="B14" s="67"/>
      <c r="C14" s="68"/>
      <c r="D14" s="68"/>
      <c r="E14" s="68"/>
      <c r="F14" s="68"/>
      <c r="G14" s="68"/>
      <c r="H14" s="68"/>
      <c r="I14" s="68"/>
      <c r="J14" s="69"/>
    </row>
    <row r="15" spans="2:12" x14ac:dyDescent="0.25">
      <c r="B15" s="67"/>
      <c r="C15" s="68"/>
      <c r="D15" s="68"/>
      <c r="E15" s="68"/>
      <c r="F15" s="68"/>
      <c r="G15" s="68"/>
      <c r="H15" s="68"/>
      <c r="I15" s="68"/>
      <c r="J15" s="69"/>
    </row>
    <row r="16" spans="2:12" x14ac:dyDescent="0.25">
      <c r="B16" s="67"/>
      <c r="C16" s="68"/>
      <c r="D16" s="68"/>
      <c r="E16" s="68"/>
      <c r="F16" s="68"/>
      <c r="G16" s="68"/>
      <c r="H16" s="68"/>
      <c r="I16" s="68"/>
      <c r="J16" s="69"/>
    </row>
    <row r="17" spans="2:10" x14ac:dyDescent="0.25">
      <c r="B17" s="67"/>
      <c r="C17" s="68"/>
      <c r="D17" s="68"/>
      <c r="E17" s="68"/>
      <c r="F17" s="68"/>
      <c r="G17" s="68"/>
      <c r="H17" s="68"/>
      <c r="I17" s="68"/>
      <c r="J17" s="69"/>
    </row>
    <row r="18" spans="2:10" x14ac:dyDescent="0.25">
      <c r="B18" s="67"/>
      <c r="C18" s="68"/>
      <c r="D18" s="68"/>
      <c r="E18" s="68"/>
      <c r="F18" s="68"/>
      <c r="G18" s="68"/>
      <c r="H18" s="68"/>
      <c r="I18" s="68"/>
      <c r="J18" s="69"/>
    </row>
    <row r="19" spans="2:10" x14ac:dyDescent="0.25">
      <c r="B19" s="67"/>
      <c r="C19" s="68"/>
      <c r="D19" s="68"/>
      <c r="E19" s="68"/>
      <c r="F19" s="68"/>
      <c r="G19" s="68"/>
      <c r="H19" s="68"/>
      <c r="I19" s="68"/>
      <c r="J19" s="69"/>
    </row>
    <row r="20" spans="2:10" x14ac:dyDescent="0.25">
      <c r="B20" s="67"/>
      <c r="C20" s="68"/>
      <c r="D20" s="68"/>
      <c r="E20" s="68"/>
      <c r="F20" s="68"/>
      <c r="G20" s="68"/>
      <c r="H20" s="68"/>
      <c r="I20" s="68"/>
      <c r="J20" s="69"/>
    </row>
    <row r="21" spans="2:10" x14ac:dyDescent="0.25">
      <c r="B21" s="67"/>
      <c r="C21" s="68"/>
      <c r="D21" s="68"/>
      <c r="E21" s="68"/>
      <c r="F21" s="68"/>
      <c r="G21" s="68"/>
      <c r="H21" s="68"/>
      <c r="I21" s="68"/>
      <c r="J21" s="69"/>
    </row>
    <row r="22" spans="2:10" x14ac:dyDescent="0.25">
      <c r="B22" s="67"/>
      <c r="C22" s="68"/>
      <c r="D22" s="68"/>
      <c r="E22" s="68"/>
      <c r="F22" s="75" t="s">
        <v>1383</v>
      </c>
      <c r="G22" s="68"/>
      <c r="H22" s="68"/>
      <c r="I22" s="68"/>
      <c r="J22" s="69"/>
    </row>
    <row r="23" spans="2:10" x14ac:dyDescent="0.25">
      <c r="B23" s="67"/>
      <c r="C23" s="68"/>
      <c r="D23" s="68"/>
      <c r="E23" s="68"/>
      <c r="F23" s="76"/>
      <c r="G23" s="68"/>
      <c r="H23" s="68"/>
      <c r="I23" s="68"/>
      <c r="J23" s="69"/>
    </row>
    <row r="24" spans="2:10" x14ac:dyDescent="0.25">
      <c r="B24" s="67"/>
      <c r="C24" s="68"/>
      <c r="D24" s="192" t="s">
        <v>1384</v>
      </c>
      <c r="E24" s="193" t="s">
        <v>1385</v>
      </c>
      <c r="F24" s="193"/>
      <c r="G24" s="193"/>
      <c r="H24" s="193"/>
      <c r="I24" s="68"/>
      <c r="J24" s="69"/>
    </row>
    <row r="25" spans="2:10" x14ac:dyDescent="0.25">
      <c r="B25" s="67"/>
      <c r="C25" s="68"/>
      <c r="D25" s="68"/>
      <c r="H25" s="68"/>
      <c r="I25" s="68"/>
      <c r="J25" s="69"/>
    </row>
    <row r="26" spans="2:10" x14ac:dyDescent="0.25">
      <c r="B26" s="67"/>
      <c r="C26" s="68"/>
      <c r="D26" s="192" t="s">
        <v>1386</v>
      </c>
      <c r="E26" s="193"/>
      <c r="F26" s="193"/>
      <c r="G26" s="193"/>
      <c r="H26" s="193"/>
      <c r="I26" s="68"/>
      <c r="J26" s="69"/>
    </row>
    <row r="27" spans="2:10" x14ac:dyDescent="0.25">
      <c r="B27" s="67"/>
      <c r="C27" s="68"/>
      <c r="D27" s="77"/>
      <c r="E27" s="77"/>
      <c r="F27" s="77"/>
      <c r="G27" s="77"/>
      <c r="H27" s="77"/>
      <c r="I27" s="68"/>
      <c r="J27" s="69"/>
    </row>
    <row r="28" spans="2:10" x14ac:dyDescent="0.25">
      <c r="B28" s="67"/>
      <c r="C28" s="68"/>
      <c r="D28" s="197"/>
      <c r="E28" s="198"/>
      <c r="F28" s="198"/>
      <c r="G28" s="198"/>
      <c r="H28" s="198"/>
      <c r="I28" s="68"/>
      <c r="J28" s="69"/>
    </row>
    <row r="29" spans="2:10" x14ac:dyDescent="0.25">
      <c r="B29" s="67"/>
      <c r="C29" s="68"/>
      <c r="D29" s="78"/>
      <c r="E29" s="78"/>
      <c r="F29" s="78"/>
      <c r="G29" s="78"/>
      <c r="H29" s="78"/>
      <c r="I29" s="68"/>
      <c r="J29" s="69"/>
    </row>
    <row r="30" spans="2:10" x14ac:dyDescent="0.25">
      <c r="B30" s="67"/>
      <c r="C30" s="68"/>
      <c r="D30" s="197"/>
      <c r="E30" s="198"/>
      <c r="F30" s="198"/>
      <c r="G30" s="198"/>
      <c r="H30" s="198"/>
      <c r="I30" s="68"/>
      <c r="J30" s="69"/>
    </row>
    <row r="31" spans="2:10" x14ac:dyDescent="0.25">
      <c r="B31" s="67"/>
      <c r="C31" s="68"/>
      <c r="D31" s="77"/>
      <c r="E31" s="77"/>
      <c r="F31" s="77"/>
      <c r="G31" s="77"/>
      <c r="H31" s="77"/>
      <c r="I31" s="68"/>
      <c r="J31" s="69"/>
    </row>
    <row r="32" spans="2:10" x14ac:dyDescent="0.25">
      <c r="B32" s="67"/>
      <c r="C32" s="68"/>
      <c r="D32" s="192" t="s">
        <v>1387</v>
      </c>
      <c r="E32" s="193" t="s">
        <v>1385</v>
      </c>
      <c r="F32" s="193"/>
      <c r="G32" s="193"/>
      <c r="H32" s="193"/>
      <c r="I32" s="68"/>
      <c r="J32" s="69"/>
    </row>
    <row r="33" spans="2:10" x14ac:dyDescent="0.25">
      <c r="B33" s="67"/>
      <c r="C33" s="68"/>
      <c r="I33" s="68"/>
      <c r="J33" s="69"/>
    </row>
    <row r="34" spans="2:10" x14ac:dyDescent="0.25">
      <c r="B34" s="67"/>
      <c r="C34" s="68"/>
      <c r="D34" s="192" t="s">
        <v>1388</v>
      </c>
      <c r="E34" s="193" t="s">
        <v>1385</v>
      </c>
      <c r="F34" s="193"/>
      <c r="G34" s="193"/>
      <c r="H34" s="193"/>
      <c r="I34" s="68"/>
      <c r="J34" s="69"/>
    </row>
    <row r="35" spans="2:10" x14ac:dyDescent="0.25">
      <c r="B35" s="67"/>
      <c r="C35" s="68"/>
      <c r="D35" s="68"/>
      <c r="E35" s="68"/>
      <c r="F35" s="68"/>
      <c r="G35" s="68"/>
      <c r="H35" s="68"/>
      <c r="I35" s="68"/>
      <c r="J35" s="69"/>
    </row>
    <row r="36" spans="2:10" x14ac:dyDescent="0.25">
      <c r="B36" s="67"/>
      <c r="C36" s="68"/>
      <c r="D36" s="194"/>
      <c r="E36" s="195"/>
      <c r="F36" s="195"/>
      <c r="G36" s="195"/>
      <c r="H36" s="195"/>
      <c r="I36" s="68"/>
      <c r="J36" s="69"/>
    </row>
    <row r="37" spans="2:10" x14ac:dyDescent="0.25">
      <c r="B37" s="67"/>
      <c r="C37" s="68"/>
      <c r="D37" s="68"/>
      <c r="E37" s="68"/>
      <c r="F37" s="76"/>
      <c r="G37" s="68"/>
      <c r="H37" s="68"/>
      <c r="I37" s="68"/>
      <c r="J37" s="69"/>
    </row>
    <row r="38" spans="2:10" x14ac:dyDescent="0.25">
      <c r="B38" s="67"/>
      <c r="C38" s="68"/>
      <c r="D38" s="196" t="s">
        <v>1389</v>
      </c>
      <c r="E38" s="195"/>
      <c r="F38" s="195"/>
      <c r="G38" s="195"/>
      <c r="H38" s="195"/>
      <c r="I38" s="68"/>
      <c r="J38" s="69"/>
    </row>
    <row r="39" spans="2:10" x14ac:dyDescent="0.25">
      <c r="B39" s="67"/>
      <c r="C39" s="68"/>
      <c r="I39" s="68"/>
      <c r="J39" s="69"/>
    </row>
    <row r="40" spans="2:10" x14ac:dyDescent="0.25">
      <c r="B40" s="67"/>
      <c r="C40" s="68"/>
      <c r="D40" s="197"/>
      <c r="E40" s="198"/>
      <c r="F40" s="198"/>
      <c r="G40" s="198"/>
      <c r="H40" s="198"/>
      <c r="I40" s="68"/>
      <c r="J40" s="69"/>
    </row>
    <row r="41" spans="2:10" x14ac:dyDescent="0.25">
      <c r="B41" s="67"/>
      <c r="C41" s="68"/>
      <c r="D41" s="68"/>
      <c r="E41" s="78"/>
      <c r="F41" s="78"/>
      <c r="G41" s="78"/>
      <c r="H41" s="78"/>
      <c r="I41" s="68"/>
      <c r="J41" s="69"/>
    </row>
    <row r="42" spans="2:10" x14ac:dyDescent="0.25">
      <c r="B42" s="67"/>
      <c r="C42" s="68"/>
      <c r="D42" s="197"/>
      <c r="E42" s="198"/>
      <c r="F42" s="198"/>
      <c r="G42" s="198"/>
      <c r="H42" s="198"/>
      <c r="I42" s="68"/>
      <c r="J42" s="69"/>
    </row>
    <row r="43" spans="2:10" ht="15.75" thickBot="1" x14ac:dyDescent="0.3">
      <c r="B43" s="79"/>
      <c r="C43" s="80"/>
      <c r="D43" s="80"/>
      <c r="E43" s="80"/>
      <c r="F43" s="80"/>
      <c r="G43" s="80"/>
      <c r="H43" s="80"/>
      <c r="I43" s="80"/>
      <c r="J43" s="81"/>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B39B0C3D-0E09-4915-9AA3-4406FC636E81}"/>
    <hyperlink ref="D26:H26" location="'B1. HTT Mortgage Assets'!A1" display="Worksheet B1: HTT Mortgage Assets" xr:uid="{CFD3818C-9D87-42ED-AD1C-35450B86858C}"/>
    <hyperlink ref="D32:H32" location="'C. HTT Harmonised Glossary'!A1" display="Worksheet C: HTT Harmonised Glossary" xr:uid="{7796CAF1-1E7D-4208-9BC6-1C9C5BD1453B}"/>
    <hyperlink ref="D34:H34" location="Disclaimer!A1" display="Disclaimer" xr:uid="{F07355B4-251B-45F5-8243-7A31C09303B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C220C-FED1-48CB-916A-58E560B07461}">
  <sheetPr>
    <tabColor theme="5" tint="-0.249977111117893"/>
  </sheetPr>
  <dimension ref="A1:G413"/>
  <sheetViews>
    <sheetView zoomScale="85" zoomScaleNormal="85" workbookViewId="0"/>
  </sheetViews>
  <sheetFormatPr defaultRowHeight="15" outlineLevelRow="1" x14ac:dyDescent="0.2"/>
  <cols>
    <col min="1" max="1" width="17.140625" style="90" customWidth="1"/>
    <col min="2" max="2" width="60.7109375" style="90" customWidth="1"/>
    <col min="3" max="3" width="39.140625" style="90" bestFit="1" customWidth="1"/>
    <col min="4" max="4" width="35.140625" style="90" bestFit="1" customWidth="1"/>
    <col min="5" max="5" width="13.140625" style="90" customWidth="1"/>
    <col min="6" max="6" width="41.7109375" style="90" customWidth="1"/>
    <col min="7" max="7" width="41.7109375" style="83" customWidth="1"/>
    <col min="8" max="16384" width="9.140625" style="85"/>
  </cols>
  <sheetData>
    <row r="1" spans="1:7" ht="31.5" x14ac:dyDescent="0.2">
      <c r="A1" s="82" t="s">
        <v>1390</v>
      </c>
      <c r="B1" s="82"/>
      <c r="C1" s="83"/>
      <c r="D1" s="83"/>
      <c r="E1" s="83"/>
      <c r="F1" s="84" t="s">
        <v>1391</v>
      </c>
    </row>
    <row r="2" spans="1:7" ht="13.5" thickBot="1" x14ac:dyDescent="0.25">
      <c r="A2" s="83"/>
      <c r="B2" s="86"/>
      <c r="C2" s="86"/>
      <c r="D2" s="83"/>
      <c r="E2" s="83"/>
      <c r="F2" s="83"/>
    </row>
    <row r="3" spans="1:7" ht="19.5" thickBot="1" x14ac:dyDescent="0.25">
      <c r="A3" s="87"/>
      <c r="B3" s="88" t="s">
        <v>2</v>
      </c>
      <c r="C3" s="89" t="s">
        <v>1392</v>
      </c>
      <c r="D3" s="87"/>
      <c r="E3" s="87"/>
      <c r="F3" s="83"/>
      <c r="G3" s="87"/>
    </row>
    <row r="4" spans="1:7" ht="15.75" thickBot="1" x14ac:dyDescent="0.25"/>
    <row r="5" spans="1:7" ht="18.75" x14ac:dyDescent="0.2">
      <c r="A5" s="91"/>
      <c r="B5" s="92" t="s">
        <v>4</v>
      </c>
      <c r="C5" s="91"/>
      <c r="E5" s="93"/>
      <c r="F5" s="93"/>
    </row>
    <row r="6" spans="1:7" x14ac:dyDescent="0.2">
      <c r="B6" s="94" t="s">
        <v>5</v>
      </c>
      <c r="C6" s="93"/>
      <c r="D6" s="93"/>
    </row>
    <row r="7" spans="1:7" x14ac:dyDescent="0.2">
      <c r="B7" s="95" t="s">
        <v>1393</v>
      </c>
      <c r="C7" s="93"/>
      <c r="D7" s="93"/>
    </row>
    <row r="8" spans="1:7" x14ac:dyDescent="0.2">
      <c r="B8" s="95" t="s">
        <v>6</v>
      </c>
      <c r="C8" s="93"/>
      <c r="D8" s="93"/>
      <c r="F8" s="90" t="s">
        <v>1394</v>
      </c>
    </row>
    <row r="9" spans="1:7" x14ac:dyDescent="0.2">
      <c r="B9" s="94" t="s">
        <v>1395</v>
      </c>
    </row>
    <row r="10" spans="1:7" x14ac:dyDescent="0.2">
      <c r="B10" s="94" t="s">
        <v>363</v>
      </c>
    </row>
    <row r="11" spans="1:7" ht="15.75" thickBot="1" x14ac:dyDescent="0.25">
      <c r="B11" s="96" t="s">
        <v>372</v>
      </c>
    </row>
    <row r="12" spans="1:7" x14ac:dyDescent="0.2">
      <c r="B12" s="97"/>
    </row>
    <row r="13" spans="1:7" ht="18.75" x14ac:dyDescent="0.2">
      <c r="A13" s="98" t="s">
        <v>8</v>
      </c>
      <c r="B13" s="98" t="s">
        <v>5</v>
      </c>
      <c r="C13" s="99"/>
      <c r="D13" s="99"/>
      <c r="E13" s="99"/>
      <c r="F13" s="99"/>
      <c r="G13" s="100"/>
    </row>
    <row r="14" spans="1:7" x14ac:dyDescent="0.2">
      <c r="A14" s="90" t="s">
        <v>1396</v>
      </c>
      <c r="B14" s="101" t="s">
        <v>9</v>
      </c>
      <c r="C14" s="90" t="s">
        <v>10</v>
      </c>
      <c r="E14" s="93"/>
      <c r="F14" s="93"/>
    </row>
    <row r="15" spans="1:7" x14ac:dyDescent="0.2">
      <c r="A15" s="90" t="s">
        <v>11</v>
      </c>
      <c r="B15" s="101" t="s">
        <v>12</v>
      </c>
      <c r="C15" s="90" t="s">
        <v>13</v>
      </c>
      <c r="E15" s="93"/>
      <c r="F15" s="93"/>
    </row>
    <row r="16" spans="1:7" ht="30" x14ac:dyDescent="0.2">
      <c r="A16" s="90" t="s">
        <v>1397</v>
      </c>
      <c r="B16" s="101" t="s">
        <v>14</v>
      </c>
      <c r="C16" s="90" t="s">
        <v>15</v>
      </c>
      <c r="E16" s="93"/>
      <c r="F16" s="93"/>
    </row>
    <row r="17" spans="1:7" x14ac:dyDescent="0.2">
      <c r="A17" s="90" t="s">
        <v>16</v>
      </c>
      <c r="B17" s="101" t="s">
        <v>17</v>
      </c>
      <c r="C17" s="102">
        <v>44530</v>
      </c>
      <c r="E17" s="93"/>
      <c r="F17" s="93"/>
    </row>
    <row r="18" spans="1:7" x14ac:dyDescent="0.2">
      <c r="A18" s="90" t="s">
        <v>18</v>
      </c>
      <c r="B18" s="103" t="s">
        <v>1398</v>
      </c>
      <c r="E18" s="93"/>
      <c r="F18" s="93"/>
    </row>
    <row r="19" spans="1:7" x14ac:dyDescent="0.2">
      <c r="A19" s="90" t="s">
        <v>19</v>
      </c>
      <c r="B19" s="103" t="s">
        <v>1399</v>
      </c>
      <c r="E19" s="93"/>
      <c r="F19" s="93"/>
    </row>
    <row r="20" spans="1:7" x14ac:dyDescent="0.2">
      <c r="A20" s="90" t="s">
        <v>1400</v>
      </c>
      <c r="B20" s="103"/>
      <c r="E20" s="93"/>
      <c r="F20" s="93"/>
    </row>
    <row r="21" spans="1:7" x14ac:dyDescent="0.2">
      <c r="A21" s="90" t="s">
        <v>20</v>
      </c>
      <c r="B21" s="103"/>
      <c r="E21" s="93"/>
      <c r="F21" s="93"/>
    </row>
    <row r="22" spans="1:7" x14ac:dyDescent="0.2">
      <c r="A22" s="90" t="s">
        <v>21</v>
      </c>
      <c r="B22" s="103"/>
      <c r="E22" s="93"/>
      <c r="F22" s="93"/>
    </row>
    <row r="23" spans="1:7" x14ac:dyDescent="0.2">
      <c r="A23" s="90" t="s">
        <v>1401</v>
      </c>
      <c r="B23" s="103"/>
      <c r="E23" s="93"/>
      <c r="F23" s="93"/>
    </row>
    <row r="24" spans="1:7" x14ac:dyDescent="0.2">
      <c r="A24" s="90" t="s">
        <v>1402</v>
      </c>
      <c r="B24" s="103"/>
      <c r="E24" s="93"/>
      <c r="F24" s="93"/>
    </row>
    <row r="25" spans="1:7" x14ac:dyDescent="0.2">
      <c r="A25" s="90" t="s">
        <v>1403</v>
      </c>
      <c r="B25" s="103"/>
      <c r="E25" s="93"/>
      <c r="F25" s="93"/>
    </row>
    <row r="26" spans="1:7" ht="18.75" x14ac:dyDescent="0.2">
      <c r="A26" s="99"/>
      <c r="B26" s="98" t="s">
        <v>1393</v>
      </c>
      <c r="C26" s="99"/>
      <c r="D26" s="99"/>
      <c r="E26" s="99"/>
      <c r="F26" s="99"/>
      <c r="G26" s="100"/>
    </row>
    <row r="27" spans="1:7" x14ac:dyDescent="0.2">
      <c r="A27" s="90" t="s">
        <v>22</v>
      </c>
      <c r="B27" s="104" t="s">
        <v>23</v>
      </c>
      <c r="C27" s="90" t="s">
        <v>24</v>
      </c>
      <c r="D27" s="105"/>
      <c r="E27" s="105"/>
      <c r="F27" s="105"/>
    </row>
    <row r="28" spans="1:7" x14ac:dyDescent="0.2">
      <c r="A28" s="90" t="s">
        <v>25</v>
      </c>
      <c r="B28" s="104" t="s">
        <v>26</v>
      </c>
      <c r="C28" s="90" t="s">
        <v>24</v>
      </c>
      <c r="D28" s="105"/>
      <c r="E28" s="105"/>
      <c r="F28" s="105"/>
    </row>
    <row r="29" spans="1:7" x14ac:dyDescent="0.2">
      <c r="A29" s="90" t="s">
        <v>1404</v>
      </c>
      <c r="B29" s="104" t="s">
        <v>27</v>
      </c>
      <c r="C29" s="90" t="s">
        <v>28</v>
      </c>
      <c r="E29" s="105"/>
      <c r="F29" s="105"/>
    </row>
    <row r="30" spans="1:7" x14ac:dyDescent="0.2">
      <c r="A30" s="90" t="s">
        <v>29</v>
      </c>
      <c r="B30" s="104"/>
      <c r="E30" s="105"/>
      <c r="F30" s="105"/>
    </row>
    <row r="31" spans="1:7" x14ac:dyDescent="0.2">
      <c r="A31" s="90" t="s">
        <v>30</v>
      </c>
      <c r="B31" s="104"/>
      <c r="E31" s="105"/>
      <c r="F31" s="105"/>
    </row>
    <row r="32" spans="1:7" x14ac:dyDescent="0.2">
      <c r="A32" s="90" t="s">
        <v>31</v>
      </c>
      <c r="B32" s="104"/>
      <c r="E32" s="105"/>
      <c r="F32" s="105"/>
    </row>
    <row r="33" spans="1:7" x14ac:dyDescent="0.2">
      <c r="A33" s="90" t="s">
        <v>32</v>
      </c>
      <c r="B33" s="104"/>
      <c r="E33" s="105"/>
      <c r="F33" s="105"/>
    </row>
    <row r="34" spans="1:7" x14ac:dyDescent="0.2">
      <c r="A34" s="90" t="s">
        <v>33</v>
      </c>
      <c r="B34" s="104"/>
      <c r="E34" s="105"/>
      <c r="F34" s="105"/>
    </row>
    <row r="35" spans="1:7" x14ac:dyDescent="0.2">
      <c r="A35" s="90" t="s">
        <v>1405</v>
      </c>
      <c r="B35" s="106"/>
      <c r="E35" s="105"/>
      <c r="F35" s="105"/>
    </row>
    <row r="36" spans="1:7" ht="18.75" x14ac:dyDescent="0.2">
      <c r="A36" s="98"/>
      <c r="B36" s="98" t="s">
        <v>6</v>
      </c>
      <c r="C36" s="98"/>
      <c r="D36" s="99"/>
      <c r="E36" s="99"/>
      <c r="F36" s="99"/>
      <c r="G36" s="100"/>
    </row>
    <row r="37" spans="1:7" x14ac:dyDescent="0.2">
      <c r="A37" s="107"/>
      <c r="B37" s="108" t="s">
        <v>34</v>
      </c>
      <c r="C37" s="107" t="s">
        <v>35</v>
      </c>
      <c r="D37" s="109"/>
      <c r="E37" s="109"/>
      <c r="F37" s="109"/>
      <c r="G37" s="110"/>
    </row>
    <row r="38" spans="1:7" x14ac:dyDescent="0.2">
      <c r="A38" s="90" t="s">
        <v>36</v>
      </c>
      <c r="B38" s="105" t="s">
        <v>1406</v>
      </c>
      <c r="C38" s="111">
        <v>15270.4074259197</v>
      </c>
      <c r="F38" s="105"/>
    </row>
    <row r="39" spans="1:7" x14ac:dyDescent="0.2">
      <c r="A39" s="90" t="s">
        <v>37</v>
      </c>
      <c r="B39" s="105" t="s">
        <v>38</v>
      </c>
      <c r="C39" s="111">
        <v>11500</v>
      </c>
      <c r="F39" s="105"/>
    </row>
    <row r="40" spans="1:7" x14ac:dyDescent="0.2">
      <c r="A40" s="90" t="s">
        <v>39</v>
      </c>
      <c r="B40" s="112" t="s">
        <v>40</v>
      </c>
      <c r="C40" s="111">
        <v>16676.274844014399</v>
      </c>
      <c r="F40" s="105"/>
    </row>
    <row r="41" spans="1:7" x14ac:dyDescent="0.2">
      <c r="A41" s="90" t="s">
        <v>41</v>
      </c>
      <c r="B41" s="112" t="s">
        <v>42</v>
      </c>
      <c r="C41" s="111">
        <v>11856.170197651099</v>
      </c>
      <c r="F41" s="105"/>
    </row>
    <row r="42" spans="1:7" x14ac:dyDescent="0.2">
      <c r="A42" s="90" t="s">
        <v>43</v>
      </c>
      <c r="B42" s="112"/>
      <c r="C42" s="111"/>
      <c r="F42" s="105"/>
    </row>
    <row r="43" spans="1:7" x14ac:dyDescent="0.2">
      <c r="A43" s="113" t="s">
        <v>1407</v>
      </c>
      <c r="B43" s="105"/>
      <c r="F43" s="105"/>
    </row>
    <row r="44" spans="1:7" x14ac:dyDescent="0.2">
      <c r="A44" s="107"/>
      <c r="B44" s="108" t="s">
        <v>1408</v>
      </c>
      <c r="C44" s="114" t="s">
        <v>44</v>
      </c>
      <c r="D44" s="107" t="s">
        <v>45</v>
      </c>
      <c r="E44" s="109"/>
      <c r="F44" s="110" t="s">
        <v>46</v>
      </c>
      <c r="G44" s="110" t="s">
        <v>47</v>
      </c>
    </row>
    <row r="45" spans="1:7" x14ac:dyDescent="0.2">
      <c r="A45" s="90" t="s">
        <v>48</v>
      </c>
      <c r="B45" s="105" t="s">
        <v>49</v>
      </c>
      <c r="C45" s="115">
        <v>0.05</v>
      </c>
      <c r="D45" s="115">
        <v>0.32786151529736801</v>
      </c>
      <c r="E45" s="115"/>
      <c r="F45" s="115">
        <v>0.05</v>
      </c>
      <c r="G45" s="115" t="s">
        <v>50</v>
      </c>
    </row>
    <row r="46" spans="1:7" x14ac:dyDescent="0.2">
      <c r="A46" s="90" t="s">
        <v>51</v>
      </c>
      <c r="B46" s="103" t="s">
        <v>1409</v>
      </c>
      <c r="C46" s="115">
        <v>0</v>
      </c>
      <c r="D46" s="115">
        <v>1.52599116989383</v>
      </c>
      <c r="E46" s="115"/>
      <c r="F46" s="115">
        <v>0</v>
      </c>
      <c r="G46" s="115">
        <v>0</v>
      </c>
    </row>
    <row r="47" spans="1:7" x14ac:dyDescent="0.2">
      <c r="A47" s="90" t="s">
        <v>52</v>
      </c>
      <c r="B47" s="103" t="s">
        <v>1410</v>
      </c>
      <c r="C47" s="115">
        <v>0</v>
      </c>
      <c r="D47" s="115">
        <v>0.40654819946143</v>
      </c>
      <c r="E47" s="115"/>
      <c r="F47" s="115">
        <v>0</v>
      </c>
      <c r="G47" s="115">
        <v>0</v>
      </c>
    </row>
    <row r="48" spans="1:7" x14ac:dyDescent="0.2">
      <c r="A48" s="90" t="s">
        <v>53</v>
      </c>
      <c r="B48" s="103"/>
      <c r="C48" s="116"/>
      <c r="D48" s="116"/>
      <c r="E48" s="116"/>
      <c r="F48" s="116"/>
      <c r="G48" s="116"/>
    </row>
    <row r="49" spans="1:7" x14ac:dyDescent="0.2">
      <c r="A49" s="90" t="s">
        <v>54</v>
      </c>
      <c r="B49" s="103"/>
      <c r="C49" s="116"/>
      <c r="D49" s="116"/>
      <c r="E49" s="116"/>
      <c r="F49" s="116"/>
      <c r="G49" s="116"/>
    </row>
    <row r="50" spans="1:7" x14ac:dyDescent="0.2">
      <c r="A50" s="90" t="s">
        <v>1411</v>
      </c>
      <c r="B50" s="103"/>
      <c r="C50" s="116"/>
      <c r="D50" s="116"/>
      <c r="E50" s="116"/>
      <c r="F50" s="116"/>
      <c r="G50" s="116"/>
    </row>
    <row r="51" spans="1:7" x14ac:dyDescent="0.2">
      <c r="A51" s="90" t="s">
        <v>1412</v>
      </c>
      <c r="B51" s="103"/>
      <c r="C51" s="116"/>
      <c r="D51" s="116"/>
      <c r="E51" s="116"/>
      <c r="F51" s="116"/>
      <c r="G51" s="116"/>
    </row>
    <row r="52" spans="1:7" x14ac:dyDescent="0.2">
      <c r="A52" s="107"/>
      <c r="B52" s="108" t="s">
        <v>1413</v>
      </c>
      <c r="C52" s="107" t="s">
        <v>55</v>
      </c>
      <c r="D52" s="107"/>
      <c r="E52" s="109"/>
      <c r="F52" s="110" t="s">
        <v>288</v>
      </c>
      <c r="G52" s="110"/>
    </row>
    <row r="53" spans="1:7" x14ac:dyDescent="0.2">
      <c r="A53" s="90" t="s">
        <v>56</v>
      </c>
      <c r="B53" s="105" t="s">
        <v>57</v>
      </c>
      <c r="C53" s="111">
        <v>15270.4074259197</v>
      </c>
      <c r="E53" s="117"/>
      <c r="F53" s="118">
        <f>IF($C$58=0,"",IF(C53="[for completion]","",C53/$C$58))</f>
        <v>0.9940437084104794</v>
      </c>
      <c r="G53" s="119"/>
    </row>
    <row r="54" spans="1:7" x14ac:dyDescent="0.2">
      <c r="A54" s="90" t="s">
        <v>58</v>
      </c>
      <c r="B54" s="105" t="s">
        <v>59</v>
      </c>
      <c r="C54" s="111" t="s">
        <v>60</v>
      </c>
      <c r="E54" s="117"/>
      <c r="F54" s="118"/>
      <c r="G54" s="119"/>
    </row>
    <row r="55" spans="1:7" x14ac:dyDescent="0.2">
      <c r="A55" s="90" t="s">
        <v>62</v>
      </c>
      <c r="B55" s="105" t="s">
        <v>63</v>
      </c>
      <c r="C55" s="111" t="s">
        <v>60</v>
      </c>
      <c r="E55" s="117"/>
      <c r="F55" s="118"/>
      <c r="G55" s="119"/>
    </row>
    <row r="56" spans="1:7" x14ac:dyDescent="0.2">
      <c r="A56" s="90" t="s">
        <v>64</v>
      </c>
      <c r="B56" s="105" t="s">
        <v>65</v>
      </c>
      <c r="C56" s="111">
        <v>91.5</v>
      </c>
      <c r="E56" s="117"/>
      <c r="F56" s="118">
        <f t="shared" ref="F56" si="0">IF($C$58=0,"",IF(C56="[for completion]","",C56/$C$58))</f>
        <v>5.9562915895206283E-3</v>
      </c>
      <c r="G56" s="119"/>
    </row>
    <row r="57" spans="1:7" x14ac:dyDescent="0.2">
      <c r="A57" s="90" t="s">
        <v>66</v>
      </c>
      <c r="B57" s="90" t="s">
        <v>67</v>
      </c>
      <c r="C57" s="111">
        <v>0</v>
      </c>
      <c r="E57" s="117"/>
      <c r="F57" s="118">
        <f>IF($C$58=0,"",IF(C57="[for completion]","",C57/$C$58))</f>
        <v>0</v>
      </c>
      <c r="G57" s="119"/>
    </row>
    <row r="58" spans="1:7" x14ac:dyDescent="0.2">
      <c r="A58" s="90" t="s">
        <v>68</v>
      </c>
      <c r="B58" s="120" t="s">
        <v>69</v>
      </c>
      <c r="C58" s="121">
        <f>SUM(C53:C57)</f>
        <v>15361.9074259197</v>
      </c>
      <c r="D58" s="117"/>
      <c r="E58" s="117"/>
      <c r="F58" s="122">
        <f>SUM(F53:F57)</f>
        <v>1</v>
      </c>
      <c r="G58" s="119"/>
    </row>
    <row r="59" spans="1:7" x14ac:dyDescent="0.2">
      <c r="A59" s="90" t="s">
        <v>70</v>
      </c>
      <c r="B59" s="123" t="s">
        <v>172</v>
      </c>
      <c r="C59" s="111"/>
      <c r="E59" s="117"/>
      <c r="F59" s="118">
        <f t="shared" ref="F59:F64" si="1">IF($C$58=0,"",IF(C59="[for completion]","",C59/$C$58))</f>
        <v>0</v>
      </c>
      <c r="G59" s="119"/>
    </row>
    <row r="60" spans="1:7" x14ac:dyDescent="0.2">
      <c r="A60" s="90" t="s">
        <v>71</v>
      </c>
      <c r="B60" s="123" t="s">
        <v>172</v>
      </c>
      <c r="C60" s="111"/>
      <c r="E60" s="117"/>
      <c r="F60" s="118">
        <f t="shared" si="1"/>
        <v>0</v>
      </c>
      <c r="G60" s="119"/>
    </row>
    <row r="61" spans="1:7" x14ac:dyDescent="0.2">
      <c r="A61" s="90" t="s">
        <v>72</v>
      </c>
      <c r="B61" s="123" t="s">
        <v>172</v>
      </c>
      <c r="C61" s="111"/>
      <c r="E61" s="117"/>
      <c r="F61" s="118">
        <f t="shared" si="1"/>
        <v>0</v>
      </c>
      <c r="G61" s="119"/>
    </row>
    <row r="62" spans="1:7" x14ac:dyDescent="0.2">
      <c r="A62" s="90" t="s">
        <v>73</v>
      </c>
      <c r="B62" s="123" t="s">
        <v>172</v>
      </c>
      <c r="C62" s="111"/>
      <c r="E62" s="117"/>
      <c r="F62" s="118">
        <f t="shared" si="1"/>
        <v>0</v>
      </c>
      <c r="G62" s="119"/>
    </row>
    <row r="63" spans="1:7" x14ac:dyDescent="0.2">
      <c r="A63" s="90" t="s">
        <v>74</v>
      </c>
      <c r="B63" s="123" t="s">
        <v>172</v>
      </c>
      <c r="C63" s="111"/>
      <c r="E63" s="117"/>
      <c r="F63" s="118">
        <f t="shared" si="1"/>
        <v>0</v>
      </c>
      <c r="G63" s="119"/>
    </row>
    <row r="64" spans="1:7" x14ac:dyDescent="0.2">
      <c r="A64" s="90" t="s">
        <v>75</v>
      </c>
      <c r="B64" s="123" t="s">
        <v>172</v>
      </c>
      <c r="C64" s="124"/>
      <c r="D64" s="113"/>
      <c r="E64" s="113"/>
      <c r="F64" s="118">
        <f t="shared" si="1"/>
        <v>0</v>
      </c>
      <c r="G64" s="125"/>
    </row>
    <row r="65" spans="1:7" x14ac:dyDescent="0.2">
      <c r="A65" s="107"/>
      <c r="B65" s="108" t="s">
        <v>76</v>
      </c>
      <c r="C65" s="114" t="s">
        <v>77</v>
      </c>
      <c r="D65" s="114" t="s">
        <v>78</v>
      </c>
      <c r="E65" s="109"/>
      <c r="F65" s="110" t="s">
        <v>79</v>
      </c>
      <c r="G65" s="126" t="s">
        <v>80</v>
      </c>
    </row>
    <row r="66" spans="1:7" x14ac:dyDescent="0.2">
      <c r="A66" s="90" t="s">
        <v>81</v>
      </c>
      <c r="B66" s="105" t="s">
        <v>1414</v>
      </c>
      <c r="C66" s="127">
        <v>7.7499044272216997</v>
      </c>
      <c r="D66" s="111" t="s">
        <v>50</v>
      </c>
      <c r="E66" s="101"/>
      <c r="F66" s="128"/>
      <c r="G66" s="129"/>
    </row>
    <row r="67" spans="1:7" x14ac:dyDescent="0.2">
      <c r="B67" s="105"/>
      <c r="C67" s="127"/>
      <c r="E67" s="101"/>
      <c r="F67" s="128"/>
      <c r="G67" s="129"/>
    </row>
    <row r="68" spans="1:7" x14ac:dyDescent="0.2">
      <c r="B68" s="105" t="s">
        <v>83</v>
      </c>
      <c r="C68" s="130"/>
      <c r="D68" s="101"/>
      <c r="E68" s="101"/>
      <c r="F68" s="129"/>
      <c r="G68" s="129"/>
    </row>
    <row r="69" spans="1:7" x14ac:dyDescent="0.2">
      <c r="B69" s="105" t="s">
        <v>84</v>
      </c>
      <c r="C69" s="127"/>
      <c r="E69" s="101"/>
      <c r="F69" s="129"/>
      <c r="G69" s="129"/>
    </row>
    <row r="70" spans="1:7" x14ac:dyDescent="0.2">
      <c r="A70" s="90" t="s">
        <v>85</v>
      </c>
      <c r="B70" s="131" t="s">
        <v>113</v>
      </c>
      <c r="C70" s="127">
        <v>329.20642421000099</v>
      </c>
      <c r="D70" s="111" t="s">
        <v>50</v>
      </c>
      <c r="E70" s="131"/>
      <c r="F70" s="119">
        <f t="shared" ref="F70:F76" si="2">IF($C$77=0,"",IF(C70="[for completion]","",C70/$C$77))</f>
        <v>2.1558457153618867E-2</v>
      </c>
      <c r="G70" s="118" t="str">
        <f>IF($D$77=0,"",IF(D70="[Mark as ND1 if not relevant]","",D70/$D$77))</f>
        <v/>
      </c>
    </row>
    <row r="71" spans="1:7" x14ac:dyDescent="0.2">
      <c r="A71" s="90" t="s">
        <v>86</v>
      </c>
      <c r="B71" s="131" t="s">
        <v>115</v>
      </c>
      <c r="C71" s="127">
        <v>464.27514550000097</v>
      </c>
      <c r="D71" s="111" t="s">
        <v>50</v>
      </c>
      <c r="E71" s="131"/>
      <c r="F71" s="119">
        <f t="shared" si="2"/>
        <v>3.0403586004649631E-2</v>
      </c>
      <c r="G71" s="118" t="str">
        <f t="shared" ref="G71:G76" si="3">IF($D$77=0,"",IF(D71="[Mark as ND1 if not relevant]","",D71/$D$77))</f>
        <v/>
      </c>
    </row>
    <row r="72" spans="1:7" x14ac:dyDescent="0.2">
      <c r="A72" s="90" t="s">
        <v>87</v>
      </c>
      <c r="B72" s="131" t="s">
        <v>117</v>
      </c>
      <c r="C72" s="127">
        <v>618.24769707000098</v>
      </c>
      <c r="D72" s="111" t="s">
        <v>50</v>
      </c>
      <c r="E72" s="131"/>
      <c r="F72" s="119">
        <f t="shared" si="2"/>
        <v>4.0486653684209138E-2</v>
      </c>
      <c r="G72" s="118" t="str">
        <f t="shared" si="3"/>
        <v/>
      </c>
    </row>
    <row r="73" spans="1:7" x14ac:dyDescent="0.2">
      <c r="A73" s="90" t="s">
        <v>88</v>
      </c>
      <c r="B73" s="131" t="s">
        <v>119</v>
      </c>
      <c r="C73" s="127">
        <v>984.61970456999802</v>
      </c>
      <c r="D73" s="111" t="s">
        <v>50</v>
      </c>
      <c r="E73" s="131"/>
      <c r="F73" s="119">
        <f t="shared" si="2"/>
        <v>6.4478941334512138E-2</v>
      </c>
      <c r="G73" s="118" t="str">
        <f t="shared" si="3"/>
        <v/>
      </c>
    </row>
    <row r="74" spans="1:7" x14ac:dyDescent="0.2">
      <c r="A74" s="90" t="s">
        <v>89</v>
      </c>
      <c r="B74" s="131" t="s">
        <v>121</v>
      </c>
      <c r="C74" s="127">
        <v>1066.54732685</v>
      </c>
      <c r="D74" s="111" t="s">
        <v>50</v>
      </c>
      <c r="E74" s="131"/>
      <c r="F74" s="119">
        <f t="shared" si="2"/>
        <v>6.9844064870177441E-2</v>
      </c>
      <c r="G74" s="118" t="str">
        <f t="shared" si="3"/>
        <v/>
      </c>
    </row>
    <row r="75" spans="1:7" x14ac:dyDescent="0.2">
      <c r="A75" s="90" t="s">
        <v>90</v>
      </c>
      <c r="B75" s="131" t="s">
        <v>123</v>
      </c>
      <c r="C75" s="127">
        <v>7784.9001322200402</v>
      </c>
      <c r="D75" s="111" t="s">
        <v>50</v>
      </c>
      <c r="E75" s="131"/>
      <c r="F75" s="119">
        <f t="shared" si="2"/>
        <v>0.50980304029124424</v>
      </c>
      <c r="G75" s="118" t="str">
        <f t="shared" si="3"/>
        <v/>
      </c>
    </row>
    <row r="76" spans="1:7" x14ac:dyDescent="0.2">
      <c r="A76" s="90" t="s">
        <v>91</v>
      </c>
      <c r="B76" s="131" t="s">
        <v>125</v>
      </c>
      <c r="C76" s="127">
        <v>4022.6109955000202</v>
      </c>
      <c r="D76" s="111" t="s">
        <v>50</v>
      </c>
      <c r="E76" s="131"/>
      <c r="F76" s="119">
        <f t="shared" si="2"/>
        <v>0.26342525666158856</v>
      </c>
      <c r="G76" s="118" t="str">
        <f t="shared" si="3"/>
        <v/>
      </c>
    </row>
    <row r="77" spans="1:7" x14ac:dyDescent="0.2">
      <c r="A77" s="90" t="s">
        <v>92</v>
      </c>
      <c r="B77" s="132" t="s">
        <v>69</v>
      </c>
      <c r="C77" s="133">
        <f>SUM(C70:C76)</f>
        <v>15270.407425920061</v>
      </c>
      <c r="D77" s="121">
        <f>SUM(D70:D76)</f>
        <v>0</v>
      </c>
      <c r="E77" s="105"/>
      <c r="F77" s="134">
        <f>SUM(F70:F76)</f>
        <v>1</v>
      </c>
      <c r="G77" s="122">
        <f>SUM(G70:G76)</f>
        <v>0</v>
      </c>
    </row>
    <row r="78" spans="1:7" x14ac:dyDescent="0.2">
      <c r="A78" s="90" t="s">
        <v>93</v>
      </c>
      <c r="B78" s="135" t="s">
        <v>94</v>
      </c>
      <c r="C78" s="121"/>
      <c r="D78" s="121"/>
      <c r="E78" s="105"/>
      <c r="F78" s="119">
        <f>IF($C$77=0,"",IF(C78="[for completion]","",C78/$C$77))</f>
        <v>0</v>
      </c>
      <c r="G78" s="118" t="str">
        <f t="shared" ref="G78:G87" si="4">IF($D$77=0,"",IF(D78="[for completion]","",D78/$D$77))</f>
        <v/>
      </c>
    </row>
    <row r="79" spans="1:7" x14ac:dyDescent="0.2">
      <c r="A79" s="90" t="s">
        <v>95</v>
      </c>
      <c r="B79" s="135" t="s">
        <v>96</v>
      </c>
      <c r="C79" s="121"/>
      <c r="D79" s="121"/>
      <c r="E79" s="105"/>
      <c r="F79" s="119">
        <f t="shared" ref="F79:F87" si="5">IF($C$77=0,"",IF(C79="[for completion]","",C79/$C$77))</f>
        <v>0</v>
      </c>
      <c r="G79" s="118" t="str">
        <f t="shared" si="4"/>
        <v/>
      </c>
    </row>
    <row r="80" spans="1:7" x14ac:dyDescent="0.2">
      <c r="A80" s="90" t="s">
        <v>97</v>
      </c>
      <c r="B80" s="135" t="s">
        <v>1415</v>
      </c>
      <c r="C80" s="121"/>
      <c r="D80" s="121"/>
      <c r="E80" s="105"/>
      <c r="F80" s="119">
        <f t="shared" si="5"/>
        <v>0</v>
      </c>
      <c r="G80" s="118" t="str">
        <f t="shared" si="4"/>
        <v/>
      </c>
    </row>
    <row r="81" spans="1:7" x14ac:dyDescent="0.2">
      <c r="A81" s="90" t="s">
        <v>98</v>
      </c>
      <c r="B81" s="135" t="s">
        <v>99</v>
      </c>
      <c r="C81" s="121"/>
      <c r="D81" s="121"/>
      <c r="E81" s="105"/>
      <c r="F81" s="119">
        <f t="shared" si="5"/>
        <v>0</v>
      </c>
      <c r="G81" s="118" t="str">
        <f t="shared" si="4"/>
        <v/>
      </c>
    </row>
    <row r="82" spans="1:7" x14ac:dyDescent="0.2">
      <c r="A82" s="90" t="s">
        <v>100</v>
      </c>
      <c r="B82" s="135" t="s">
        <v>1416</v>
      </c>
      <c r="C82" s="121"/>
      <c r="D82" s="121"/>
      <c r="E82" s="105"/>
      <c r="F82" s="119">
        <f t="shared" si="5"/>
        <v>0</v>
      </c>
      <c r="G82" s="118" t="str">
        <f t="shared" si="4"/>
        <v/>
      </c>
    </row>
    <row r="83" spans="1:7" x14ac:dyDescent="0.2">
      <c r="A83" s="90" t="s">
        <v>101</v>
      </c>
      <c r="B83" s="135"/>
      <c r="C83" s="117"/>
      <c r="D83" s="117"/>
      <c r="E83" s="105"/>
      <c r="F83" s="119"/>
      <c r="G83" s="119"/>
    </row>
    <row r="84" spans="1:7" x14ac:dyDescent="0.2">
      <c r="A84" s="90" t="s">
        <v>102</v>
      </c>
      <c r="B84" s="135"/>
      <c r="C84" s="117"/>
      <c r="D84" s="117"/>
      <c r="E84" s="105"/>
      <c r="F84" s="119"/>
      <c r="G84" s="119"/>
    </row>
    <row r="85" spans="1:7" x14ac:dyDescent="0.2">
      <c r="A85" s="90" t="s">
        <v>103</v>
      </c>
      <c r="B85" s="135"/>
      <c r="C85" s="117"/>
      <c r="D85" s="117"/>
      <c r="E85" s="105"/>
      <c r="F85" s="119"/>
      <c r="G85" s="119"/>
    </row>
    <row r="86" spans="1:7" x14ac:dyDescent="0.2">
      <c r="A86" s="90" t="s">
        <v>104</v>
      </c>
      <c r="B86" s="132"/>
      <c r="C86" s="117"/>
      <c r="D86" s="117"/>
      <c r="E86" s="105"/>
      <c r="F86" s="119">
        <f t="shared" si="5"/>
        <v>0</v>
      </c>
      <c r="G86" s="119" t="str">
        <f t="shared" si="4"/>
        <v/>
      </c>
    </row>
    <row r="87" spans="1:7" x14ac:dyDescent="0.2">
      <c r="A87" s="90" t="s">
        <v>1417</v>
      </c>
      <c r="B87" s="135"/>
      <c r="C87" s="117"/>
      <c r="D87" s="117"/>
      <c r="E87" s="105"/>
      <c r="F87" s="119">
        <f t="shared" si="5"/>
        <v>0</v>
      </c>
      <c r="G87" s="119" t="str">
        <f t="shared" si="4"/>
        <v/>
      </c>
    </row>
    <row r="88" spans="1:7" x14ac:dyDescent="0.2">
      <c r="A88" s="107"/>
      <c r="B88" s="108" t="s">
        <v>105</v>
      </c>
      <c r="C88" s="114" t="s">
        <v>106</v>
      </c>
      <c r="D88" s="114" t="s">
        <v>107</v>
      </c>
      <c r="E88" s="109"/>
      <c r="F88" s="110" t="s">
        <v>1418</v>
      </c>
      <c r="G88" s="107" t="s">
        <v>108</v>
      </c>
    </row>
    <row r="89" spans="1:7" x14ac:dyDescent="0.2">
      <c r="A89" s="90" t="s">
        <v>109</v>
      </c>
      <c r="B89" s="105" t="s">
        <v>82</v>
      </c>
      <c r="C89" s="127">
        <v>6.3148302561048304</v>
      </c>
      <c r="D89" s="127">
        <v>7.3148302561048304</v>
      </c>
      <c r="E89" s="101"/>
      <c r="F89" s="136"/>
      <c r="G89" s="137"/>
    </row>
    <row r="90" spans="1:7" x14ac:dyDescent="0.2">
      <c r="B90" s="105"/>
      <c r="C90" s="138"/>
      <c r="D90" s="138"/>
      <c r="E90" s="101"/>
      <c r="F90" s="136"/>
      <c r="G90" s="137"/>
    </row>
    <row r="91" spans="1:7" x14ac:dyDescent="0.2">
      <c r="B91" s="105" t="s">
        <v>110</v>
      </c>
      <c r="C91" s="139"/>
      <c r="D91" s="139"/>
      <c r="E91" s="101"/>
      <c r="F91" s="137"/>
      <c r="G91" s="137"/>
    </row>
    <row r="92" spans="1:7" x14ac:dyDescent="0.2">
      <c r="A92" s="90" t="s">
        <v>111</v>
      </c>
      <c r="B92" s="105" t="s">
        <v>84</v>
      </c>
      <c r="C92" s="138"/>
      <c r="D92" s="138"/>
      <c r="E92" s="101"/>
      <c r="F92" s="137"/>
      <c r="G92" s="137"/>
    </row>
    <row r="93" spans="1:7" x14ac:dyDescent="0.2">
      <c r="A93" s="90" t="s">
        <v>112</v>
      </c>
      <c r="B93" s="131" t="s">
        <v>113</v>
      </c>
      <c r="C93" s="111">
        <v>0</v>
      </c>
      <c r="D93" s="111">
        <v>0</v>
      </c>
      <c r="E93" s="131"/>
      <c r="F93" s="118">
        <f>IF($C$100=0,"",IF(C93="[for completion]","",IF(C93="","",C93/$C$100)))</f>
        <v>0</v>
      </c>
      <c r="G93" s="118">
        <f>IF($D$100=0,"",IF(D93="[Mark as ND1 if not relevant]","",IF(D93="","",D93/$D$100)))</f>
        <v>0</v>
      </c>
    </row>
    <row r="94" spans="1:7" x14ac:dyDescent="0.2">
      <c r="A94" s="90" t="s">
        <v>114</v>
      </c>
      <c r="B94" s="131" t="s">
        <v>115</v>
      </c>
      <c r="C94" s="111">
        <v>0</v>
      </c>
      <c r="D94" s="111">
        <v>0</v>
      </c>
      <c r="E94" s="131"/>
      <c r="F94" s="118">
        <f t="shared" ref="F94:F99" si="6">IF($C$100=0,"",IF(C94="[for completion]","",IF(C94="","",C94/$C$100)))</f>
        <v>0</v>
      </c>
      <c r="G94" s="118">
        <f t="shared" ref="G94:G99" si="7">IF($D$100=0,"",IF(D94="[Mark as ND1 if not relevant]","",IF(D94="","",D94/$D$100)))</f>
        <v>0</v>
      </c>
    </row>
    <row r="95" spans="1:7" x14ac:dyDescent="0.2">
      <c r="A95" s="90" t="s">
        <v>116</v>
      </c>
      <c r="B95" s="131" t="s">
        <v>117</v>
      </c>
      <c r="C95" s="111">
        <v>0</v>
      </c>
      <c r="D95" s="111">
        <v>0</v>
      </c>
      <c r="E95" s="131"/>
      <c r="F95" s="118">
        <f t="shared" si="6"/>
        <v>0</v>
      </c>
      <c r="G95" s="118">
        <f t="shared" si="7"/>
        <v>0</v>
      </c>
    </row>
    <row r="96" spans="1:7" x14ac:dyDescent="0.2">
      <c r="A96" s="90" t="s">
        <v>118</v>
      </c>
      <c r="B96" s="131" t="s">
        <v>119</v>
      </c>
      <c r="C96" s="111">
        <v>0</v>
      </c>
      <c r="D96" s="111">
        <v>0</v>
      </c>
      <c r="E96" s="131"/>
      <c r="F96" s="118">
        <f t="shared" si="6"/>
        <v>0</v>
      </c>
      <c r="G96" s="118">
        <f t="shared" si="7"/>
        <v>0</v>
      </c>
    </row>
    <row r="97" spans="1:7" x14ac:dyDescent="0.2">
      <c r="A97" s="90" t="s">
        <v>120</v>
      </c>
      <c r="B97" s="131" t="s">
        <v>121</v>
      </c>
      <c r="C97" s="111">
        <v>2500</v>
      </c>
      <c r="D97" s="111">
        <v>0</v>
      </c>
      <c r="E97" s="131"/>
      <c r="F97" s="118">
        <f t="shared" si="6"/>
        <v>0.21739130434782608</v>
      </c>
      <c r="G97" s="118">
        <f t="shared" si="7"/>
        <v>0</v>
      </c>
    </row>
    <row r="98" spans="1:7" x14ac:dyDescent="0.2">
      <c r="A98" s="90" t="s">
        <v>122</v>
      </c>
      <c r="B98" s="131" t="s">
        <v>123</v>
      </c>
      <c r="C98" s="111">
        <v>9000</v>
      </c>
      <c r="D98" s="111">
        <v>11500</v>
      </c>
      <c r="E98" s="131"/>
      <c r="F98" s="118">
        <f t="shared" si="6"/>
        <v>0.78260869565217395</v>
      </c>
      <c r="G98" s="118">
        <f t="shared" si="7"/>
        <v>1</v>
      </c>
    </row>
    <row r="99" spans="1:7" x14ac:dyDescent="0.2">
      <c r="A99" s="90" t="s">
        <v>124</v>
      </c>
      <c r="B99" s="131" t="s">
        <v>125</v>
      </c>
      <c r="C99" s="111">
        <v>0</v>
      </c>
      <c r="D99" s="111">
        <v>0</v>
      </c>
      <c r="E99" s="131"/>
      <c r="F99" s="118">
        <f t="shared" si="6"/>
        <v>0</v>
      </c>
      <c r="G99" s="118">
        <f t="shared" si="7"/>
        <v>0</v>
      </c>
    </row>
    <row r="100" spans="1:7" x14ac:dyDescent="0.2">
      <c r="A100" s="90" t="s">
        <v>126</v>
      </c>
      <c r="B100" s="132" t="s">
        <v>69</v>
      </c>
      <c r="C100" s="121">
        <f>SUM(C93:C99)</f>
        <v>11500</v>
      </c>
      <c r="D100" s="121">
        <f>SUM(D93:D99)</f>
        <v>11500</v>
      </c>
      <c r="E100" s="105"/>
      <c r="F100" s="122">
        <f>SUM(F93:F99)</f>
        <v>1</v>
      </c>
      <c r="G100" s="122">
        <f>SUM(G93:G99)</f>
        <v>1</v>
      </c>
    </row>
    <row r="101" spans="1:7" x14ac:dyDescent="0.2">
      <c r="A101" s="90" t="s">
        <v>127</v>
      </c>
      <c r="B101" s="135" t="s">
        <v>94</v>
      </c>
      <c r="C101" s="121"/>
      <c r="D101" s="121"/>
      <c r="E101" s="105"/>
      <c r="F101" s="118">
        <f t="shared" ref="F101:F105" si="8">IF($C$100=0,"",IF(C101="[for completion]","",C101/$C$100))</f>
        <v>0</v>
      </c>
      <c r="G101" s="118">
        <f t="shared" ref="G101:G105" si="9">IF($D$100=0,"",IF(D101="[for completion]","",D101/$D$100))</f>
        <v>0</v>
      </c>
    </row>
    <row r="102" spans="1:7" x14ac:dyDescent="0.2">
      <c r="A102" s="90" t="s">
        <v>128</v>
      </c>
      <c r="B102" s="135" t="s">
        <v>96</v>
      </c>
      <c r="C102" s="121"/>
      <c r="D102" s="121"/>
      <c r="E102" s="105"/>
      <c r="F102" s="118">
        <f t="shared" si="8"/>
        <v>0</v>
      </c>
      <c r="G102" s="118">
        <f t="shared" si="9"/>
        <v>0</v>
      </c>
    </row>
    <row r="103" spans="1:7" x14ac:dyDescent="0.2">
      <c r="A103" s="90" t="s">
        <v>129</v>
      </c>
      <c r="B103" s="135" t="s">
        <v>1415</v>
      </c>
      <c r="C103" s="121"/>
      <c r="D103" s="121"/>
      <c r="E103" s="105"/>
      <c r="F103" s="118">
        <f t="shared" si="8"/>
        <v>0</v>
      </c>
      <c r="G103" s="118">
        <f t="shared" si="9"/>
        <v>0</v>
      </c>
    </row>
    <row r="104" spans="1:7" x14ac:dyDescent="0.2">
      <c r="A104" s="90" t="s">
        <v>130</v>
      </c>
      <c r="B104" s="135" t="s">
        <v>99</v>
      </c>
      <c r="C104" s="121"/>
      <c r="D104" s="121"/>
      <c r="E104" s="105"/>
      <c r="F104" s="118">
        <f t="shared" si="8"/>
        <v>0</v>
      </c>
      <c r="G104" s="118">
        <f t="shared" si="9"/>
        <v>0</v>
      </c>
    </row>
    <row r="105" spans="1:7" x14ac:dyDescent="0.2">
      <c r="A105" s="90" t="s">
        <v>131</v>
      </c>
      <c r="B105" s="135" t="s">
        <v>1416</v>
      </c>
      <c r="C105" s="121"/>
      <c r="D105" s="121"/>
      <c r="E105" s="105"/>
      <c r="F105" s="118">
        <f t="shared" si="8"/>
        <v>0</v>
      </c>
      <c r="G105" s="118">
        <f t="shared" si="9"/>
        <v>0</v>
      </c>
    </row>
    <row r="106" spans="1:7" x14ac:dyDescent="0.2">
      <c r="A106" s="90" t="s">
        <v>132</v>
      </c>
      <c r="B106" s="135"/>
      <c r="C106" s="117"/>
      <c r="D106" s="117"/>
      <c r="E106" s="105"/>
      <c r="F106" s="119"/>
      <c r="G106" s="119"/>
    </row>
    <row r="107" spans="1:7" x14ac:dyDescent="0.2">
      <c r="A107" s="90" t="s">
        <v>133</v>
      </c>
      <c r="B107" s="135"/>
      <c r="C107" s="117"/>
      <c r="D107" s="117"/>
      <c r="E107" s="105"/>
      <c r="F107" s="119"/>
      <c r="G107" s="119"/>
    </row>
    <row r="108" spans="1:7" x14ac:dyDescent="0.2">
      <c r="A108" s="90" t="s">
        <v>134</v>
      </c>
      <c r="B108" s="132"/>
      <c r="C108" s="117"/>
      <c r="D108" s="117"/>
      <c r="E108" s="105"/>
      <c r="F108" s="119"/>
      <c r="G108" s="119"/>
    </row>
    <row r="109" spans="1:7" x14ac:dyDescent="0.2">
      <c r="A109" s="90" t="s">
        <v>135</v>
      </c>
      <c r="B109" s="135"/>
      <c r="C109" s="117"/>
      <c r="D109" s="117"/>
      <c r="E109" s="105"/>
      <c r="F109" s="119"/>
      <c r="G109" s="119"/>
    </row>
    <row r="110" spans="1:7" x14ac:dyDescent="0.2">
      <c r="A110" s="90" t="s">
        <v>136</v>
      </c>
      <c r="B110" s="135"/>
      <c r="C110" s="117"/>
      <c r="D110" s="117"/>
      <c r="E110" s="105"/>
      <c r="F110" s="119"/>
      <c r="G110" s="119"/>
    </row>
    <row r="111" spans="1:7" x14ac:dyDescent="0.2">
      <c r="A111" s="107"/>
      <c r="B111" s="140" t="s">
        <v>1419</v>
      </c>
      <c r="C111" s="110" t="s">
        <v>137</v>
      </c>
      <c r="D111" s="110" t="s">
        <v>138</v>
      </c>
      <c r="E111" s="109"/>
      <c r="F111" s="110" t="s">
        <v>139</v>
      </c>
      <c r="G111" s="110" t="s">
        <v>140</v>
      </c>
    </row>
    <row r="112" spans="1:7" x14ac:dyDescent="0.2">
      <c r="A112" s="90" t="s">
        <v>141</v>
      </c>
      <c r="B112" s="105" t="s">
        <v>3</v>
      </c>
      <c r="C112" s="111">
        <v>15270.4074259197</v>
      </c>
      <c r="D112" s="111">
        <v>0</v>
      </c>
      <c r="E112" s="119"/>
      <c r="F112" s="118">
        <f>IF($C$127=0,"",IF(C112="[for completion]","",IF(C112="","",C112/$C$127)))</f>
        <v>1</v>
      </c>
      <c r="G112" s="118" t="str">
        <f>IF($D$129=0,"",IF(D112="[for completion]","",IF(D112="","",D112/$D$129)))</f>
        <v/>
      </c>
    </row>
    <row r="113" spans="1:7" x14ac:dyDescent="0.2">
      <c r="A113" s="90" t="s">
        <v>143</v>
      </c>
      <c r="B113" s="105" t="s">
        <v>144</v>
      </c>
      <c r="C113" s="111">
        <v>0</v>
      </c>
      <c r="D113" s="111">
        <v>0</v>
      </c>
      <c r="E113" s="119"/>
      <c r="F113" s="118">
        <f t="shared" ref="F113:F126" si="10">IF($C$127=0,"",IF(C113="[for completion]","",IF(C113="","",C113/$C$127)))</f>
        <v>0</v>
      </c>
      <c r="G113" s="118" t="str">
        <f t="shared" ref="G113:G128" si="11">IF($D$129=0,"",IF(D113="[for completion]","",IF(D113="","",D113/$D$129)))</f>
        <v/>
      </c>
    </row>
    <row r="114" spans="1:7" x14ac:dyDescent="0.2">
      <c r="A114" s="90" t="s">
        <v>145</v>
      </c>
      <c r="B114" s="105" t="s">
        <v>146</v>
      </c>
      <c r="C114" s="111">
        <v>0</v>
      </c>
      <c r="D114" s="111">
        <v>0</v>
      </c>
      <c r="E114" s="119"/>
      <c r="F114" s="118">
        <f t="shared" si="10"/>
        <v>0</v>
      </c>
      <c r="G114" s="118" t="str">
        <f t="shared" si="11"/>
        <v/>
      </c>
    </row>
    <row r="115" spans="1:7" x14ac:dyDescent="0.2">
      <c r="A115" s="90" t="s">
        <v>147</v>
      </c>
      <c r="B115" s="105" t="s">
        <v>148</v>
      </c>
      <c r="C115" s="111">
        <v>0</v>
      </c>
      <c r="D115" s="111">
        <v>0</v>
      </c>
      <c r="E115" s="119"/>
      <c r="F115" s="118">
        <f t="shared" si="10"/>
        <v>0</v>
      </c>
      <c r="G115" s="118" t="str">
        <f t="shared" si="11"/>
        <v/>
      </c>
    </row>
    <row r="116" spans="1:7" x14ac:dyDescent="0.2">
      <c r="A116" s="90" t="s">
        <v>149</v>
      </c>
      <c r="B116" s="105" t="s">
        <v>150</v>
      </c>
      <c r="C116" s="111">
        <v>0</v>
      </c>
      <c r="D116" s="111">
        <v>0</v>
      </c>
      <c r="E116" s="119"/>
      <c r="F116" s="118">
        <f t="shared" si="10"/>
        <v>0</v>
      </c>
      <c r="G116" s="118" t="str">
        <f t="shared" si="11"/>
        <v/>
      </c>
    </row>
    <row r="117" spans="1:7" x14ac:dyDescent="0.2">
      <c r="A117" s="90" t="s">
        <v>151</v>
      </c>
      <c r="B117" s="105" t="s">
        <v>152</v>
      </c>
      <c r="C117" s="111">
        <v>0</v>
      </c>
      <c r="D117" s="111">
        <v>0</v>
      </c>
      <c r="E117" s="105"/>
      <c r="F117" s="118">
        <f t="shared" si="10"/>
        <v>0</v>
      </c>
      <c r="G117" s="118" t="str">
        <f t="shared" si="11"/>
        <v/>
      </c>
    </row>
    <row r="118" spans="1:7" x14ac:dyDescent="0.2">
      <c r="A118" s="90" t="s">
        <v>153</v>
      </c>
      <c r="B118" s="105" t="s">
        <v>154</v>
      </c>
      <c r="C118" s="111">
        <v>0</v>
      </c>
      <c r="D118" s="111">
        <v>0</v>
      </c>
      <c r="E118" s="105"/>
      <c r="F118" s="118">
        <f t="shared" si="10"/>
        <v>0</v>
      </c>
      <c r="G118" s="118" t="str">
        <f t="shared" si="11"/>
        <v/>
      </c>
    </row>
    <row r="119" spans="1:7" x14ac:dyDescent="0.2">
      <c r="A119" s="90" t="s">
        <v>155</v>
      </c>
      <c r="B119" s="105" t="s">
        <v>156</v>
      </c>
      <c r="C119" s="111">
        <v>0</v>
      </c>
      <c r="D119" s="111">
        <v>0</v>
      </c>
      <c r="E119" s="105"/>
      <c r="F119" s="118">
        <f t="shared" si="10"/>
        <v>0</v>
      </c>
      <c r="G119" s="118" t="str">
        <f t="shared" si="11"/>
        <v/>
      </c>
    </row>
    <row r="120" spans="1:7" x14ac:dyDescent="0.2">
      <c r="A120" s="90" t="s">
        <v>157</v>
      </c>
      <c r="B120" s="105" t="s">
        <v>158</v>
      </c>
      <c r="C120" s="111">
        <v>0</v>
      </c>
      <c r="D120" s="111">
        <v>0</v>
      </c>
      <c r="E120" s="105"/>
      <c r="F120" s="118">
        <f t="shared" si="10"/>
        <v>0</v>
      </c>
      <c r="G120" s="118" t="str">
        <f t="shared" si="11"/>
        <v/>
      </c>
    </row>
    <row r="121" spans="1:7" x14ac:dyDescent="0.2">
      <c r="A121" s="90" t="s">
        <v>159</v>
      </c>
      <c r="B121" s="105" t="s">
        <v>160</v>
      </c>
      <c r="C121" s="111">
        <v>0</v>
      </c>
      <c r="D121" s="111">
        <v>0</v>
      </c>
      <c r="E121" s="105"/>
      <c r="F121" s="118">
        <f t="shared" si="10"/>
        <v>0</v>
      </c>
      <c r="G121" s="118" t="str">
        <f t="shared" si="11"/>
        <v/>
      </c>
    </row>
    <row r="122" spans="1:7" x14ac:dyDescent="0.2">
      <c r="A122" s="90" t="s">
        <v>161</v>
      </c>
      <c r="B122" s="105" t="s">
        <v>162</v>
      </c>
      <c r="C122" s="111">
        <v>0</v>
      </c>
      <c r="D122" s="111">
        <v>0</v>
      </c>
      <c r="E122" s="105"/>
      <c r="F122" s="118">
        <f t="shared" si="10"/>
        <v>0</v>
      </c>
      <c r="G122" s="118" t="str">
        <f t="shared" si="11"/>
        <v/>
      </c>
    </row>
    <row r="123" spans="1:7" x14ac:dyDescent="0.2">
      <c r="A123" s="90" t="s">
        <v>163</v>
      </c>
      <c r="B123" s="105" t="s">
        <v>164</v>
      </c>
      <c r="C123" s="111">
        <v>0</v>
      </c>
      <c r="D123" s="111">
        <v>0</v>
      </c>
      <c r="E123" s="105"/>
      <c r="F123" s="118">
        <f t="shared" si="10"/>
        <v>0</v>
      </c>
      <c r="G123" s="118" t="str">
        <f t="shared" si="11"/>
        <v/>
      </c>
    </row>
    <row r="124" spans="1:7" x14ac:dyDescent="0.2">
      <c r="A124" s="90" t="s">
        <v>165</v>
      </c>
      <c r="B124" s="131" t="s">
        <v>166</v>
      </c>
      <c r="C124" s="111">
        <v>0</v>
      </c>
      <c r="D124" s="111">
        <v>0</v>
      </c>
      <c r="E124" s="105"/>
      <c r="F124" s="118">
        <f t="shared" si="10"/>
        <v>0</v>
      </c>
      <c r="G124" s="118" t="str">
        <f t="shared" si="11"/>
        <v/>
      </c>
    </row>
    <row r="125" spans="1:7" x14ac:dyDescent="0.2">
      <c r="A125" s="90" t="s">
        <v>167</v>
      </c>
      <c r="B125" s="105" t="s">
        <v>168</v>
      </c>
      <c r="C125" s="111">
        <v>0</v>
      </c>
      <c r="D125" s="111">
        <v>0</v>
      </c>
      <c r="E125" s="105"/>
      <c r="F125" s="118">
        <f t="shared" si="10"/>
        <v>0</v>
      </c>
      <c r="G125" s="118" t="str">
        <f t="shared" si="11"/>
        <v/>
      </c>
    </row>
    <row r="126" spans="1:7" x14ac:dyDescent="0.2">
      <c r="A126" s="90" t="s">
        <v>169</v>
      </c>
      <c r="B126" s="105" t="s">
        <v>67</v>
      </c>
      <c r="C126" s="111">
        <v>0</v>
      </c>
      <c r="D126" s="111">
        <v>0</v>
      </c>
      <c r="E126" s="105"/>
      <c r="F126" s="118">
        <f t="shared" si="10"/>
        <v>0</v>
      </c>
      <c r="G126" s="118" t="str">
        <f t="shared" si="11"/>
        <v/>
      </c>
    </row>
    <row r="127" spans="1:7" x14ac:dyDescent="0.2">
      <c r="A127" s="90" t="s">
        <v>170</v>
      </c>
      <c r="B127" s="105" t="s">
        <v>69</v>
      </c>
      <c r="C127" s="111">
        <v>15270.4074259197</v>
      </c>
      <c r="D127" s="111">
        <v>0</v>
      </c>
      <c r="E127" s="105"/>
      <c r="F127" s="141">
        <f>SUM(F112:F126)</f>
        <v>1</v>
      </c>
      <c r="G127" s="141">
        <f>SUM(G112:G126)</f>
        <v>0</v>
      </c>
    </row>
    <row r="128" spans="1:7" hidden="1" outlineLevel="1" x14ac:dyDescent="0.2">
      <c r="A128" s="90" t="s">
        <v>171</v>
      </c>
      <c r="B128" s="123" t="s">
        <v>172</v>
      </c>
      <c r="C128" s="111">
        <v>0</v>
      </c>
      <c r="D128" s="111">
        <v>0</v>
      </c>
      <c r="E128" s="105"/>
      <c r="F128" s="118" t="str">
        <f t="shared" ref="F128" si="12">IF($C$129=0,"",IF(C128="[for completion]","",IF(C128="","",C128/$C$129)))</f>
        <v/>
      </c>
      <c r="G128" s="118" t="str">
        <f t="shared" si="11"/>
        <v/>
      </c>
    </row>
    <row r="129" spans="1:7" hidden="1" outlineLevel="1" x14ac:dyDescent="0.2">
      <c r="A129" s="90" t="s">
        <v>173</v>
      </c>
      <c r="B129" s="123" t="s">
        <v>172</v>
      </c>
      <c r="C129" s="111">
        <v>0</v>
      </c>
      <c r="D129" s="111">
        <v>0</v>
      </c>
      <c r="E129" s="105"/>
    </row>
    <row r="130" spans="1:7" hidden="1" outlineLevel="1" x14ac:dyDescent="0.2">
      <c r="A130" s="90" t="s">
        <v>174</v>
      </c>
      <c r="B130" s="123" t="s">
        <v>172</v>
      </c>
      <c r="C130" s="111">
        <v>0</v>
      </c>
      <c r="D130" s="111">
        <v>0</v>
      </c>
      <c r="E130" s="105"/>
      <c r="F130" s="118" t="str">
        <f>IF($C$129=0,"",IF(C130="[for completion]","",IF(C130="","",C130/$C$129)))</f>
        <v/>
      </c>
      <c r="G130" s="118" t="str">
        <f>IF($D$129=0,"",IF(D130="[for completion]","",IF(D130="","",D130/$D$129)))</f>
        <v/>
      </c>
    </row>
    <row r="131" spans="1:7" hidden="1" outlineLevel="1" x14ac:dyDescent="0.2">
      <c r="A131" s="90" t="s">
        <v>175</v>
      </c>
      <c r="B131" s="123" t="s">
        <v>172</v>
      </c>
      <c r="C131" s="111">
        <v>0</v>
      </c>
      <c r="D131" s="111">
        <v>0</v>
      </c>
      <c r="E131" s="105"/>
      <c r="F131" s="118" t="str">
        <f t="shared" ref="F131:F136" si="13">IF($C$129=0,"",IF(C131="[for completion]","",C131/$C$129))</f>
        <v/>
      </c>
      <c r="G131" s="118" t="str">
        <f t="shared" ref="G131:G136" si="14">IF($D$129=0,"",IF(D131="[for completion]","",D131/$D$129))</f>
        <v/>
      </c>
    </row>
    <row r="132" spans="1:7" hidden="1" outlineLevel="1" x14ac:dyDescent="0.2">
      <c r="A132" s="90" t="s">
        <v>176</v>
      </c>
      <c r="B132" s="123" t="s">
        <v>172</v>
      </c>
      <c r="C132" s="111">
        <v>0</v>
      </c>
      <c r="D132" s="111">
        <v>0</v>
      </c>
      <c r="E132" s="105"/>
      <c r="F132" s="118" t="str">
        <f t="shared" si="13"/>
        <v/>
      </c>
      <c r="G132" s="118" t="str">
        <f t="shared" si="14"/>
        <v/>
      </c>
    </row>
    <row r="133" spans="1:7" hidden="1" outlineLevel="1" x14ac:dyDescent="0.2">
      <c r="A133" s="90" t="s">
        <v>177</v>
      </c>
      <c r="B133" s="123" t="s">
        <v>172</v>
      </c>
      <c r="C133" s="111">
        <v>0</v>
      </c>
      <c r="D133" s="111">
        <v>0</v>
      </c>
      <c r="E133" s="105"/>
      <c r="F133" s="118" t="str">
        <f t="shared" si="13"/>
        <v/>
      </c>
      <c r="G133" s="118" t="str">
        <f t="shared" si="14"/>
        <v/>
      </c>
    </row>
    <row r="134" spans="1:7" hidden="1" outlineLevel="1" x14ac:dyDescent="0.2">
      <c r="A134" s="90" t="s">
        <v>178</v>
      </c>
      <c r="B134" s="123" t="s">
        <v>172</v>
      </c>
      <c r="C134" s="111">
        <v>0</v>
      </c>
      <c r="D134" s="111">
        <v>0</v>
      </c>
      <c r="E134" s="105"/>
      <c r="F134" s="118" t="str">
        <f t="shared" si="13"/>
        <v/>
      </c>
      <c r="G134" s="118" t="str">
        <f t="shared" si="14"/>
        <v/>
      </c>
    </row>
    <row r="135" spans="1:7" hidden="1" outlineLevel="1" x14ac:dyDescent="0.2">
      <c r="A135" s="90" t="s">
        <v>179</v>
      </c>
      <c r="B135" s="123" t="s">
        <v>172</v>
      </c>
      <c r="C135" s="111">
        <v>0</v>
      </c>
      <c r="D135" s="111">
        <v>0</v>
      </c>
      <c r="E135" s="105"/>
      <c r="F135" s="118" t="str">
        <f t="shared" si="13"/>
        <v/>
      </c>
      <c r="G135" s="118" t="str">
        <f t="shared" si="14"/>
        <v/>
      </c>
    </row>
    <row r="136" spans="1:7" hidden="1" outlineLevel="1" x14ac:dyDescent="0.2">
      <c r="A136" s="90" t="s">
        <v>180</v>
      </c>
      <c r="B136" s="123" t="s">
        <v>172</v>
      </c>
      <c r="C136" s="111">
        <v>0</v>
      </c>
      <c r="D136" s="111">
        <v>0</v>
      </c>
      <c r="E136" s="105"/>
      <c r="F136" s="118" t="str">
        <f t="shared" si="13"/>
        <v/>
      </c>
      <c r="G136" s="118" t="str">
        <f t="shared" si="14"/>
        <v/>
      </c>
    </row>
    <row r="137" spans="1:7" collapsed="1" x14ac:dyDescent="0.2">
      <c r="A137" s="107"/>
      <c r="B137" s="108" t="s">
        <v>181</v>
      </c>
      <c r="C137" s="110" t="s">
        <v>137</v>
      </c>
      <c r="D137" s="110" t="s">
        <v>138</v>
      </c>
      <c r="E137" s="109"/>
      <c r="F137" s="110" t="s">
        <v>139</v>
      </c>
      <c r="G137" s="110" t="s">
        <v>140</v>
      </c>
    </row>
    <row r="138" spans="1:7" x14ac:dyDescent="0.2">
      <c r="A138" s="90" t="s">
        <v>182</v>
      </c>
      <c r="B138" s="105" t="s">
        <v>3</v>
      </c>
      <c r="C138" s="111">
        <v>11500</v>
      </c>
      <c r="D138" s="111">
        <v>0</v>
      </c>
      <c r="E138" s="119"/>
      <c r="F138" s="118">
        <f>IF($C$153=0,"",IF(C138="[for completion]","",IF(C138="","",C138/$C$153)))</f>
        <v>1</v>
      </c>
      <c r="G138" s="118" t="str">
        <f>IF($D$155=0,"",IF(D138="[for completion]","",IF(D138="","",D138/$D$155)))</f>
        <v/>
      </c>
    </row>
    <row r="139" spans="1:7" x14ac:dyDescent="0.2">
      <c r="A139" s="90" t="s">
        <v>183</v>
      </c>
      <c r="B139" s="105" t="s">
        <v>144</v>
      </c>
      <c r="C139" s="111">
        <v>0</v>
      </c>
      <c r="D139" s="111">
        <v>0</v>
      </c>
      <c r="E139" s="119"/>
      <c r="F139" s="118">
        <f t="shared" ref="F139:F152" si="15">IF($C$153=0,"",IF(C139="[for completion]","",IF(C139="","",C139/$C$153)))</f>
        <v>0</v>
      </c>
      <c r="G139" s="118" t="str">
        <f t="shared" ref="G139:G154" si="16">IF($D$155=0,"",IF(D139="[for completion]","",IF(D139="","",D139/$D$155)))</f>
        <v/>
      </c>
    </row>
    <row r="140" spans="1:7" x14ac:dyDescent="0.2">
      <c r="A140" s="90" t="s">
        <v>184</v>
      </c>
      <c r="B140" s="105" t="s">
        <v>146</v>
      </c>
      <c r="C140" s="111">
        <v>0</v>
      </c>
      <c r="D140" s="111">
        <v>0</v>
      </c>
      <c r="E140" s="119"/>
      <c r="F140" s="118">
        <f t="shared" si="15"/>
        <v>0</v>
      </c>
      <c r="G140" s="118" t="str">
        <f t="shared" si="16"/>
        <v/>
      </c>
    </row>
    <row r="141" spans="1:7" x14ac:dyDescent="0.2">
      <c r="A141" s="90" t="s">
        <v>185</v>
      </c>
      <c r="B141" s="105" t="s">
        <v>148</v>
      </c>
      <c r="C141" s="111">
        <v>0</v>
      </c>
      <c r="D141" s="111">
        <v>0</v>
      </c>
      <c r="E141" s="119"/>
      <c r="F141" s="118">
        <f t="shared" si="15"/>
        <v>0</v>
      </c>
      <c r="G141" s="118" t="str">
        <f t="shared" si="16"/>
        <v/>
      </c>
    </row>
    <row r="142" spans="1:7" x14ac:dyDescent="0.2">
      <c r="A142" s="90" t="s">
        <v>186</v>
      </c>
      <c r="B142" s="105" t="s">
        <v>150</v>
      </c>
      <c r="C142" s="111">
        <v>0</v>
      </c>
      <c r="D142" s="111">
        <v>0</v>
      </c>
      <c r="E142" s="119"/>
      <c r="F142" s="118">
        <f t="shared" si="15"/>
        <v>0</v>
      </c>
      <c r="G142" s="118" t="str">
        <f t="shared" si="16"/>
        <v/>
      </c>
    </row>
    <row r="143" spans="1:7" x14ac:dyDescent="0.2">
      <c r="A143" s="90" t="s">
        <v>187</v>
      </c>
      <c r="B143" s="105" t="s">
        <v>152</v>
      </c>
      <c r="C143" s="111">
        <v>0</v>
      </c>
      <c r="D143" s="111">
        <v>0</v>
      </c>
      <c r="E143" s="105"/>
      <c r="F143" s="118">
        <f t="shared" si="15"/>
        <v>0</v>
      </c>
      <c r="G143" s="118" t="str">
        <f t="shared" si="16"/>
        <v/>
      </c>
    </row>
    <row r="144" spans="1:7" x14ac:dyDescent="0.2">
      <c r="A144" s="90" t="s">
        <v>188</v>
      </c>
      <c r="B144" s="105" t="s">
        <v>154</v>
      </c>
      <c r="C144" s="111">
        <v>0</v>
      </c>
      <c r="D144" s="111">
        <v>0</v>
      </c>
      <c r="E144" s="105"/>
      <c r="F144" s="118">
        <f t="shared" si="15"/>
        <v>0</v>
      </c>
      <c r="G144" s="118" t="str">
        <f t="shared" si="16"/>
        <v/>
      </c>
    </row>
    <row r="145" spans="1:7" x14ac:dyDescent="0.2">
      <c r="A145" s="90" t="s">
        <v>189</v>
      </c>
      <c r="B145" s="105" t="s">
        <v>156</v>
      </c>
      <c r="C145" s="111">
        <v>0</v>
      </c>
      <c r="D145" s="111">
        <v>0</v>
      </c>
      <c r="E145" s="105"/>
      <c r="F145" s="118">
        <f t="shared" si="15"/>
        <v>0</v>
      </c>
      <c r="G145" s="118" t="str">
        <f t="shared" si="16"/>
        <v/>
      </c>
    </row>
    <row r="146" spans="1:7" x14ac:dyDescent="0.2">
      <c r="A146" s="90" t="s">
        <v>190</v>
      </c>
      <c r="B146" s="105" t="s">
        <v>158</v>
      </c>
      <c r="C146" s="111">
        <v>0</v>
      </c>
      <c r="D146" s="111">
        <v>0</v>
      </c>
      <c r="E146" s="105"/>
      <c r="F146" s="118">
        <f t="shared" si="15"/>
        <v>0</v>
      </c>
      <c r="G146" s="118" t="str">
        <f t="shared" si="16"/>
        <v/>
      </c>
    </row>
    <row r="147" spans="1:7" x14ac:dyDescent="0.2">
      <c r="A147" s="90" t="s">
        <v>191</v>
      </c>
      <c r="B147" s="105" t="s">
        <v>160</v>
      </c>
      <c r="C147" s="111">
        <v>0</v>
      </c>
      <c r="D147" s="111">
        <v>0</v>
      </c>
      <c r="E147" s="105"/>
      <c r="F147" s="118">
        <f t="shared" si="15"/>
        <v>0</v>
      </c>
      <c r="G147" s="118" t="str">
        <f t="shared" si="16"/>
        <v/>
      </c>
    </row>
    <row r="148" spans="1:7" x14ac:dyDescent="0.2">
      <c r="A148" s="90" t="s">
        <v>192</v>
      </c>
      <c r="B148" s="105" t="s">
        <v>162</v>
      </c>
      <c r="C148" s="111">
        <v>0</v>
      </c>
      <c r="D148" s="111">
        <v>0</v>
      </c>
      <c r="E148" s="105"/>
      <c r="F148" s="118">
        <f t="shared" si="15"/>
        <v>0</v>
      </c>
      <c r="G148" s="118" t="str">
        <f t="shared" si="16"/>
        <v/>
      </c>
    </row>
    <row r="149" spans="1:7" x14ac:dyDescent="0.2">
      <c r="A149" s="90" t="s">
        <v>193</v>
      </c>
      <c r="B149" s="105" t="s">
        <v>164</v>
      </c>
      <c r="C149" s="111">
        <v>0</v>
      </c>
      <c r="D149" s="111">
        <v>0</v>
      </c>
      <c r="E149" s="105"/>
      <c r="F149" s="118">
        <f t="shared" si="15"/>
        <v>0</v>
      </c>
      <c r="G149" s="118" t="str">
        <f t="shared" si="16"/>
        <v/>
      </c>
    </row>
    <row r="150" spans="1:7" x14ac:dyDescent="0.2">
      <c r="A150" s="90" t="s">
        <v>194</v>
      </c>
      <c r="B150" s="131" t="s">
        <v>166</v>
      </c>
      <c r="C150" s="111">
        <v>0</v>
      </c>
      <c r="D150" s="111">
        <v>0</v>
      </c>
      <c r="E150" s="105"/>
      <c r="F150" s="118">
        <f t="shared" si="15"/>
        <v>0</v>
      </c>
      <c r="G150" s="118" t="str">
        <f t="shared" si="16"/>
        <v/>
      </c>
    </row>
    <row r="151" spans="1:7" x14ac:dyDescent="0.2">
      <c r="A151" s="90" t="s">
        <v>195</v>
      </c>
      <c r="B151" s="105" t="s">
        <v>168</v>
      </c>
      <c r="C151" s="111">
        <v>0</v>
      </c>
      <c r="D151" s="111">
        <v>0</v>
      </c>
      <c r="E151" s="105"/>
      <c r="F151" s="118">
        <f t="shared" si="15"/>
        <v>0</v>
      </c>
      <c r="G151" s="118" t="str">
        <f t="shared" si="16"/>
        <v/>
      </c>
    </row>
    <row r="152" spans="1:7" x14ac:dyDescent="0.2">
      <c r="A152" s="90" t="s">
        <v>196</v>
      </c>
      <c r="B152" s="105" t="s">
        <v>67</v>
      </c>
      <c r="C152" s="111">
        <v>0</v>
      </c>
      <c r="D152" s="111">
        <v>0</v>
      </c>
      <c r="E152" s="105"/>
      <c r="F152" s="118">
        <f t="shared" si="15"/>
        <v>0</v>
      </c>
      <c r="G152" s="118" t="str">
        <f t="shared" si="16"/>
        <v/>
      </c>
    </row>
    <row r="153" spans="1:7" x14ac:dyDescent="0.2">
      <c r="A153" s="90" t="s">
        <v>197</v>
      </c>
      <c r="B153" s="105" t="s">
        <v>69</v>
      </c>
      <c r="C153" s="111">
        <v>11500</v>
      </c>
      <c r="D153" s="111">
        <v>0</v>
      </c>
      <c r="E153" s="105"/>
      <c r="F153" s="141">
        <f>SUM(F138:F152)</f>
        <v>1</v>
      </c>
      <c r="G153" s="141">
        <f>SUM(G138:G152)</f>
        <v>0</v>
      </c>
    </row>
    <row r="154" spans="1:7" hidden="1" outlineLevel="1" x14ac:dyDescent="0.2">
      <c r="A154" s="90" t="s">
        <v>198</v>
      </c>
      <c r="B154" s="132" t="s">
        <v>172</v>
      </c>
      <c r="C154" s="111">
        <v>0</v>
      </c>
      <c r="D154" s="111">
        <v>0</v>
      </c>
      <c r="E154" s="105"/>
      <c r="F154" s="118" t="str">
        <f t="shared" ref="F154" si="17">IF($C$155=0,"",IF(C154="[for completion]","",IF(C154="","",C154/$C$155)))</f>
        <v/>
      </c>
      <c r="G154" s="118" t="str">
        <f t="shared" si="16"/>
        <v/>
      </c>
    </row>
    <row r="155" spans="1:7" hidden="1" outlineLevel="1" x14ac:dyDescent="0.2">
      <c r="A155" s="90" t="s">
        <v>199</v>
      </c>
      <c r="B155" s="132" t="s">
        <v>172</v>
      </c>
      <c r="C155" s="111">
        <v>0</v>
      </c>
      <c r="D155" s="111">
        <v>0</v>
      </c>
      <c r="E155" s="105"/>
    </row>
    <row r="156" spans="1:7" hidden="1" outlineLevel="1" x14ac:dyDescent="0.2">
      <c r="A156" s="90" t="s">
        <v>200</v>
      </c>
      <c r="B156" s="123" t="s">
        <v>172</v>
      </c>
      <c r="C156" s="111">
        <v>0</v>
      </c>
      <c r="D156" s="111">
        <v>0</v>
      </c>
      <c r="E156" s="105"/>
      <c r="F156" s="118" t="str">
        <f>IF($C$155=0,"",IF(C156="[for completion]","",IF(C156="","",C156/$C$155)))</f>
        <v/>
      </c>
      <c r="G156" s="118" t="str">
        <f>IF($D$155=0,"",IF(D156="[for completion]","",IF(D156="","",D156/$D$155)))</f>
        <v/>
      </c>
    </row>
    <row r="157" spans="1:7" hidden="1" outlineLevel="1" x14ac:dyDescent="0.2">
      <c r="A157" s="90" t="s">
        <v>201</v>
      </c>
      <c r="B157" s="123" t="s">
        <v>172</v>
      </c>
      <c r="C157" s="111">
        <v>0</v>
      </c>
      <c r="D157" s="111">
        <v>0</v>
      </c>
      <c r="E157" s="105"/>
      <c r="F157" s="118" t="str">
        <f t="shared" ref="F157:F162" si="18">IF($C$155=0,"",IF(C157="[for completion]","",IF(C157="","",C157/$C$155)))</f>
        <v/>
      </c>
      <c r="G157" s="118" t="str">
        <f t="shared" ref="G157:G162" si="19">IF($D$155=0,"",IF(D157="[for completion]","",IF(D157="","",D157/$D$155)))</f>
        <v/>
      </c>
    </row>
    <row r="158" spans="1:7" hidden="1" outlineLevel="1" x14ac:dyDescent="0.2">
      <c r="A158" s="90" t="s">
        <v>202</v>
      </c>
      <c r="B158" s="123" t="s">
        <v>172</v>
      </c>
      <c r="C158" s="111">
        <v>0</v>
      </c>
      <c r="D158" s="111">
        <v>0</v>
      </c>
      <c r="E158" s="105"/>
      <c r="F158" s="118" t="str">
        <f t="shared" si="18"/>
        <v/>
      </c>
      <c r="G158" s="118" t="str">
        <f t="shared" si="19"/>
        <v/>
      </c>
    </row>
    <row r="159" spans="1:7" hidden="1" outlineLevel="1" x14ac:dyDescent="0.2">
      <c r="A159" s="90" t="s">
        <v>203</v>
      </c>
      <c r="B159" s="123" t="s">
        <v>172</v>
      </c>
      <c r="C159" s="111">
        <v>0</v>
      </c>
      <c r="D159" s="111">
        <v>0</v>
      </c>
      <c r="E159" s="105"/>
      <c r="F159" s="118" t="str">
        <f t="shared" si="18"/>
        <v/>
      </c>
      <c r="G159" s="118" t="str">
        <f t="shared" si="19"/>
        <v/>
      </c>
    </row>
    <row r="160" spans="1:7" hidden="1" outlineLevel="1" x14ac:dyDescent="0.2">
      <c r="A160" s="90" t="s">
        <v>204</v>
      </c>
      <c r="B160" s="123" t="s">
        <v>172</v>
      </c>
      <c r="C160" s="111">
        <v>0</v>
      </c>
      <c r="D160" s="111">
        <v>0</v>
      </c>
      <c r="E160" s="105"/>
      <c r="F160" s="118" t="str">
        <f t="shared" si="18"/>
        <v/>
      </c>
      <c r="G160" s="118" t="str">
        <f t="shared" si="19"/>
        <v/>
      </c>
    </row>
    <row r="161" spans="1:7" hidden="1" outlineLevel="1" x14ac:dyDescent="0.2">
      <c r="A161" s="90" t="s">
        <v>205</v>
      </c>
      <c r="B161" s="123" t="s">
        <v>172</v>
      </c>
      <c r="C161" s="111">
        <v>0</v>
      </c>
      <c r="D161" s="111">
        <v>0</v>
      </c>
      <c r="E161" s="105"/>
      <c r="F161" s="118" t="str">
        <f t="shared" si="18"/>
        <v/>
      </c>
      <c r="G161" s="118" t="str">
        <f t="shared" si="19"/>
        <v/>
      </c>
    </row>
    <row r="162" spans="1:7" hidden="1" outlineLevel="1" x14ac:dyDescent="0.2">
      <c r="A162" s="90" t="s">
        <v>206</v>
      </c>
      <c r="B162" s="123" t="s">
        <v>172</v>
      </c>
      <c r="C162" s="111">
        <v>0</v>
      </c>
      <c r="D162" s="111">
        <v>0</v>
      </c>
      <c r="E162" s="105"/>
      <c r="F162" s="118" t="str">
        <f t="shared" si="18"/>
        <v/>
      </c>
      <c r="G162" s="118" t="str">
        <f t="shared" si="19"/>
        <v/>
      </c>
    </row>
    <row r="163" spans="1:7" collapsed="1" x14ac:dyDescent="0.2">
      <c r="A163" s="107"/>
      <c r="B163" s="108" t="s">
        <v>207</v>
      </c>
      <c r="C163" s="114" t="s">
        <v>137</v>
      </c>
      <c r="D163" s="114" t="s">
        <v>138</v>
      </c>
      <c r="E163" s="109"/>
      <c r="F163" s="114" t="s">
        <v>139</v>
      </c>
      <c r="G163" s="114" t="s">
        <v>140</v>
      </c>
    </row>
    <row r="164" spans="1:7" x14ac:dyDescent="0.2">
      <c r="A164" s="90" t="s">
        <v>208</v>
      </c>
      <c r="B164" s="83" t="s">
        <v>209</v>
      </c>
      <c r="C164" s="111">
        <v>11500</v>
      </c>
      <c r="D164" s="111">
        <f t="shared" ref="D164:D166" si="20">C164</f>
        <v>11500</v>
      </c>
      <c r="E164" s="142"/>
      <c r="F164" s="118">
        <f>IF($C$167=0,"",IF(C164="[for completion]","",IF(C164="","",C164/$C$167)))</f>
        <v>1</v>
      </c>
      <c r="G164" s="118">
        <f>IF($D$167=0,"",IF(D164="[for completion]","",IF(D164="","",D164/$D$167)))</f>
        <v>1</v>
      </c>
    </row>
    <row r="165" spans="1:7" x14ac:dyDescent="0.2">
      <c r="A165" s="90" t="s">
        <v>210</v>
      </c>
      <c r="B165" s="83" t="s">
        <v>211</v>
      </c>
      <c r="C165" s="111">
        <v>0</v>
      </c>
      <c r="D165" s="111">
        <f t="shared" si="20"/>
        <v>0</v>
      </c>
      <c r="E165" s="142"/>
      <c r="F165" s="118">
        <f t="shared" ref="F165:F166" si="21">IF($C$167=0,"",IF(C165="[for completion]","",IF(C165="","",C165/$C$167)))</f>
        <v>0</v>
      </c>
      <c r="G165" s="118">
        <f t="shared" ref="G165:G166" si="22">IF($D$167=0,"",IF(D165="[for completion]","",IF(D165="","",D165/$D$167)))</f>
        <v>0</v>
      </c>
    </row>
    <row r="166" spans="1:7" x14ac:dyDescent="0.2">
      <c r="A166" s="90" t="s">
        <v>212</v>
      </c>
      <c r="B166" s="83" t="s">
        <v>67</v>
      </c>
      <c r="C166" s="111">
        <v>0</v>
      </c>
      <c r="D166" s="111">
        <f t="shared" si="20"/>
        <v>0</v>
      </c>
      <c r="E166" s="142"/>
      <c r="F166" s="118">
        <f t="shared" si="21"/>
        <v>0</v>
      </c>
      <c r="G166" s="118">
        <f t="shared" si="22"/>
        <v>0</v>
      </c>
    </row>
    <row r="167" spans="1:7" x14ac:dyDescent="0.2">
      <c r="A167" s="90" t="s">
        <v>213</v>
      </c>
      <c r="B167" s="143" t="s">
        <v>69</v>
      </c>
      <c r="C167" s="144">
        <f>SUM(C164:C166)</f>
        <v>11500</v>
      </c>
      <c r="D167" s="144">
        <f>SUM(D164:D166)</f>
        <v>11500</v>
      </c>
      <c r="E167" s="142"/>
      <c r="F167" s="145">
        <f>SUM(F164:F166)</f>
        <v>1</v>
      </c>
      <c r="G167" s="145">
        <f>SUM(G164:G166)</f>
        <v>1</v>
      </c>
    </row>
    <row r="168" spans="1:7" x14ac:dyDescent="0.2">
      <c r="A168" s="90" t="s">
        <v>214</v>
      </c>
      <c r="B168" s="143"/>
      <c r="C168" s="144"/>
      <c r="D168" s="144"/>
      <c r="E168" s="142"/>
      <c r="F168" s="142"/>
      <c r="G168" s="131"/>
    </row>
    <row r="169" spans="1:7" x14ac:dyDescent="0.2">
      <c r="A169" s="90" t="s">
        <v>215</v>
      </c>
      <c r="B169" s="143"/>
      <c r="C169" s="144"/>
      <c r="D169" s="144"/>
      <c r="E169" s="142"/>
      <c r="F169" s="142"/>
      <c r="G169" s="131"/>
    </row>
    <row r="170" spans="1:7" x14ac:dyDescent="0.2">
      <c r="A170" s="90" t="s">
        <v>216</v>
      </c>
      <c r="B170" s="143"/>
      <c r="C170" s="144"/>
      <c r="D170" s="144"/>
      <c r="E170" s="142"/>
      <c r="F170" s="142"/>
      <c r="G170" s="131"/>
    </row>
    <row r="171" spans="1:7" x14ac:dyDescent="0.2">
      <c r="A171" s="90" t="s">
        <v>217</v>
      </c>
      <c r="B171" s="143"/>
      <c r="C171" s="144"/>
      <c r="D171" s="144"/>
      <c r="E171" s="142"/>
      <c r="F171" s="142"/>
      <c r="G171" s="131"/>
    </row>
    <row r="172" spans="1:7" x14ac:dyDescent="0.2">
      <c r="A172" s="90" t="s">
        <v>218</v>
      </c>
      <c r="B172" s="143"/>
      <c r="C172" s="144"/>
      <c r="D172" s="144"/>
      <c r="E172" s="142"/>
      <c r="F172" s="142"/>
      <c r="G172" s="131"/>
    </row>
    <row r="173" spans="1:7" x14ac:dyDescent="0.2">
      <c r="A173" s="107"/>
      <c r="B173" s="108" t="s">
        <v>219</v>
      </c>
      <c r="C173" s="107" t="s">
        <v>137</v>
      </c>
      <c r="D173" s="107"/>
      <c r="E173" s="109"/>
      <c r="F173" s="110" t="s">
        <v>220</v>
      </c>
      <c r="G173" s="110"/>
    </row>
    <row r="174" spans="1:7" x14ac:dyDescent="0.2">
      <c r="A174" s="90" t="s">
        <v>221</v>
      </c>
      <c r="B174" s="105" t="s">
        <v>222</v>
      </c>
      <c r="C174" s="111">
        <v>0</v>
      </c>
      <c r="D174" s="101"/>
      <c r="E174" s="93"/>
      <c r="F174" s="118">
        <f>IF($C$179=0,"",IF(C174="[for completion]","",C174/$C$179))</f>
        <v>0</v>
      </c>
      <c r="G174" s="119"/>
    </row>
    <row r="175" spans="1:7" ht="30" x14ac:dyDescent="0.2">
      <c r="A175" s="90" t="s">
        <v>223</v>
      </c>
      <c r="B175" s="105" t="s">
        <v>224</v>
      </c>
      <c r="C175" s="111">
        <v>91.5</v>
      </c>
      <c r="E175" s="125"/>
      <c r="F175" s="118">
        <f>IF($C$179=0,"",IF(C175="[for completion]","",C175/$C$179))</f>
        <v>1</v>
      </c>
      <c r="G175" s="119"/>
    </row>
    <row r="176" spans="1:7" x14ac:dyDescent="0.2">
      <c r="A176" s="90" t="s">
        <v>225</v>
      </c>
      <c r="B176" s="105" t="s">
        <v>226</v>
      </c>
      <c r="C176" s="111">
        <v>0</v>
      </c>
      <c r="E176" s="125"/>
      <c r="F176" s="118"/>
      <c r="G176" s="119"/>
    </row>
    <row r="177" spans="1:7" x14ac:dyDescent="0.2">
      <c r="A177" s="90" t="s">
        <v>227</v>
      </c>
      <c r="B177" s="105" t="s">
        <v>228</v>
      </c>
      <c r="C177" s="111">
        <v>0</v>
      </c>
      <c r="E177" s="125"/>
      <c r="F177" s="118">
        <f t="shared" ref="F177:F187" si="23">IF($C$179=0,"",IF(C177="[for completion]","",C177/$C$179))</f>
        <v>0</v>
      </c>
      <c r="G177" s="119"/>
    </row>
    <row r="178" spans="1:7" x14ac:dyDescent="0.2">
      <c r="A178" s="90" t="s">
        <v>229</v>
      </c>
      <c r="B178" s="105" t="s">
        <v>67</v>
      </c>
      <c r="C178" s="111">
        <v>0</v>
      </c>
      <c r="E178" s="125"/>
      <c r="F178" s="118">
        <f t="shared" si="23"/>
        <v>0</v>
      </c>
      <c r="G178" s="119"/>
    </row>
    <row r="179" spans="1:7" x14ac:dyDescent="0.2">
      <c r="A179" s="90" t="s">
        <v>230</v>
      </c>
      <c r="B179" s="132" t="s">
        <v>69</v>
      </c>
      <c r="C179" s="121">
        <f>SUM(C174:C178)</f>
        <v>91.5</v>
      </c>
      <c r="E179" s="125"/>
      <c r="F179" s="122">
        <f>SUM(F174:F178)</f>
        <v>1</v>
      </c>
      <c r="G179" s="119"/>
    </row>
    <row r="180" spans="1:7" x14ac:dyDescent="0.2">
      <c r="A180" s="90" t="s">
        <v>231</v>
      </c>
      <c r="B180" s="146" t="s">
        <v>232</v>
      </c>
      <c r="C180" s="111"/>
      <c r="E180" s="125"/>
      <c r="F180" s="118">
        <f t="shared" si="23"/>
        <v>0</v>
      </c>
      <c r="G180" s="119"/>
    </row>
    <row r="181" spans="1:7" ht="30" x14ac:dyDescent="0.2">
      <c r="A181" s="90" t="s">
        <v>233</v>
      </c>
      <c r="B181" s="146" t="s">
        <v>234</v>
      </c>
      <c r="C181" s="147"/>
      <c r="D181" s="146"/>
      <c r="E181" s="146"/>
      <c r="F181" s="118">
        <f t="shared" si="23"/>
        <v>0</v>
      </c>
      <c r="G181" s="146"/>
    </row>
    <row r="182" spans="1:7" ht="30" x14ac:dyDescent="0.2">
      <c r="A182" s="90" t="s">
        <v>235</v>
      </c>
      <c r="B182" s="146" t="s">
        <v>236</v>
      </c>
      <c r="C182" s="111"/>
      <c r="E182" s="125"/>
      <c r="F182" s="118">
        <f t="shared" si="23"/>
        <v>0</v>
      </c>
      <c r="G182" s="119"/>
    </row>
    <row r="183" spans="1:7" x14ac:dyDescent="0.2">
      <c r="A183" s="90" t="s">
        <v>237</v>
      </c>
      <c r="B183" s="146" t="s">
        <v>238</v>
      </c>
      <c r="C183" s="111"/>
      <c r="E183" s="125"/>
      <c r="F183" s="118">
        <f t="shared" si="23"/>
        <v>0</v>
      </c>
      <c r="G183" s="119"/>
    </row>
    <row r="184" spans="1:7" ht="30" x14ac:dyDescent="0.2">
      <c r="A184" s="90" t="s">
        <v>239</v>
      </c>
      <c r="B184" s="146" t="s">
        <v>240</v>
      </c>
      <c r="C184" s="147"/>
      <c r="D184" s="146"/>
      <c r="E184" s="146"/>
      <c r="F184" s="118">
        <f t="shared" si="23"/>
        <v>0</v>
      </c>
      <c r="G184" s="146"/>
    </row>
    <row r="185" spans="1:7" ht="30" x14ac:dyDescent="0.2">
      <c r="A185" s="90" t="s">
        <v>241</v>
      </c>
      <c r="B185" s="146" t="s">
        <v>242</v>
      </c>
      <c r="C185" s="111"/>
      <c r="E185" s="125"/>
      <c r="F185" s="118">
        <f t="shared" si="23"/>
        <v>0</v>
      </c>
      <c r="G185" s="119"/>
    </row>
    <row r="186" spans="1:7" x14ac:dyDescent="0.2">
      <c r="A186" s="90" t="s">
        <v>243</v>
      </c>
      <c r="B186" s="146" t="s">
        <v>244</v>
      </c>
      <c r="C186" s="111"/>
      <c r="E186" s="125"/>
      <c r="F186" s="118">
        <f t="shared" si="23"/>
        <v>0</v>
      </c>
      <c r="G186" s="119"/>
    </row>
    <row r="187" spans="1:7" x14ac:dyDescent="0.2">
      <c r="A187" s="90" t="s">
        <v>245</v>
      </c>
      <c r="B187" s="146" t="s">
        <v>246</v>
      </c>
      <c r="C187" s="111"/>
      <c r="E187" s="125"/>
      <c r="F187" s="118">
        <f t="shared" si="23"/>
        <v>0</v>
      </c>
      <c r="G187" s="119"/>
    </row>
    <row r="188" spans="1:7" x14ac:dyDescent="0.2">
      <c r="A188" s="90" t="s">
        <v>247</v>
      </c>
      <c r="B188" s="146"/>
      <c r="E188" s="125"/>
      <c r="F188" s="119"/>
      <c r="G188" s="119"/>
    </row>
    <row r="189" spans="1:7" x14ac:dyDescent="0.2">
      <c r="A189" s="90" t="s">
        <v>248</v>
      </c>
      <c r="B189" s="146"/>
      <c r="E189" s="125"/>
      <c r="F189" s="119"/>
      <c r="G189" s="119"/>
    </row>
    <row r="190" spans="1:7" x14ac:dyDescent="0.2">
      <c r="A190" s="90" t="s">
        <v>249</v>
      </c>
      <c r="B190" s="146"/>
      <c r="E190" s="125"/>
      <c r="F190" s="119"/>
      <c r="G190" s="119"/>
    </row>
    <row r="191" spans="1:7" x14ac:dyDescent="0.2">
      <c r="A191" s="90" t="s">
        <v>250</v>
      </c>
      <c r="B191" s="123"/>
      <c r="E191" s="125"/>
      <c r="F191" s="119"/>
      <c r="G191" s="119"/>
    </row>
    <row r="192" spans="1:7" x14ac:dyDescent="0.2">
      <c r="A192" s="107"/>
      <c r="B192" s="108" t="s">
        <v>251</v>
      </c>
      <c r="C192" s="107" t="s">
        <v>55</v>
      </c>
      <c r="D192" s="107"/>
      <c r="E192" s="109"/>
      <c r="F192" s="110" t="s">
        <v>220</v>
      </c>
      <c r="G192" s="110"/>
    </row>
    <row r="193" spans="1:7" x14ac:dyDescent="0.2">
      <c r="A193" s="90" t="s">
        <v>252</v>
      </c>
      <c r="B193" s="105" t="s">
        <v>253</v>
      </c>
      <c r="C193" s="111">
        <v>91.5</v>
      </c>
      <c r="E193" s="117"/>
      <c r="F193" s="118">
        <f t="shared" ref="F193:F206" si="24">IF($C$208=0,"",IF(C193="[for completion]","",C193/$C$208))</f>
        <v>1</v>
      </c>
      <c r="G193" s="119"/>
    </row>
    <row r="194" spans="1:7" x14ac:dyDescent="0.2">
      <c r="A194" s="90" t="s">
        <v>254</v>
      </c>
      <c r="B194" s="105" t="s">
        <v>255</v>
      </c>
      <c r="C194" s="111">
        <v>0</v>
      </c>
      <c r="E194" s="125"/>
      <c r="F194" s="118">
        <f t="shared" si="24"/>
        <v>0</v>
      </c>
      <c r="G194" s="125"/>
    </row>
    <row r="195" spans="1:7" x14ac:dyDescent="0.2">
      <c r="A195" s="90" t="s">
        <v>256</v>
      </c>
      <c r="B195" s="105" t="s">
        <v>257</v>
      </c>
      <c r="C195" s="111">
        <v>0</v>
      </c>
      <c r="E195" s="125"/>
      <c r="F195" s="118">
        <f t="shared" si="24"/>
        <v>0</v>
      </c>
      <c r="G195" s="125"/>
    </row>
    <row r="196" spans="1:7" x14ac:dyDescent="0.2">
      <c r="A196" s="90" t="s">
        <v>258</v>
      </c>
      <c r="B196" s="105" t="s">
        <v>259</v>
      </c>
      <c r="C196" s="111">
        <v>0</v>
      </c>
      <c r="E196" s="125"/>
      <c r="F196" s="118">
        <f t="shared" si="24"/>
        <v>0</v>
      </c>
      <c r="G196" s="125"/>
    </row>
    <row r="197" spans="1:7" x14ac:dyDescent="0.2">
      <c r="A197" s="90" t="s">
        <v>260</v>
      </c>
      <c r="B197" s="105" t="s">
        <v>261</v>
      </c>
      <c r="C197" s="111">
        <v>0</v>
      </c>
      <c r="E197" s="125"/>
      <c r="F197" s="118">
        <f t="shared" si="24"/>
        <v>0</v>
      </c>
      <c r="G197" s="125"/>
    </row>
    <row r="198" spans="1:7" x14ac:dyDescent="0.2">
      <c r="A198" s="90" t="s">
        <v>262</v>
      </c>
      <c r="B198" s="105" t="s">
        <v>263</v>
      </c>
      <c r="C198" s="111">
        <v>0</v>
      </c>
      <c r="E198" s="125"/>
      <c r="F198" s="118">
        <f t="shared" si="24"/>
        <v>0</v>
      </c>
      <c r="G198" s="125"/>
    </row>
    <row r="199" spans="1:7" x14ac:dyDescent="0.2">
      <c r="A199" s="90" t="s">
        <v>264</v>
      </c>
      <c r="B199" s="105" t="s">
        <v>265</v>
      </c>
      <c r="C199" s="111">
        <v>0</v>
      </c>
      <c r="E199" s="125"/>
      <c r="F199" s="118">
        <f t="shared" si="24"/>
        <v>0</v>
      </c>
      <c r="G199" s="125"/>
    </row>
    <row r="200" spans="1:7" x14ac:dyDescent="0.2">
      <c r="A200" s="90" t="s">
        <v>266</v>
      </c>
      <c r="B200" s="105" t="s">
        <v>267</v>
      </c>
      <c r="C200" s="111">
        <v>0</v>
      </c>
      <c r="E200" s="125"/>
      <c r="F200" s="118">
        <f t="shared" si="24"/>
        <v>0</v>
      </c>
      <c r="G200" s="125"/>
    </row>
    <row r="201" spans="1:7" x14ac:dyDescent="0.2">
      <c r="A201" s="90" t="s">
        <v>268</v>
      </c>
      <c r="B201" s="105" t="s">
        <v>269</v>
      </c>
      <c r="C201" s="111">
        <v>0</v>
      </c>
      <c r="E201" s="125"/>
      <c r="F201" s="118">
        <f t="shared" si="24"/>
        <v>0</v>
      </c>
      <c r="G201" s="125"/>
    </row>
    <row r="202" spans="1:7" x14ac:dyDescent="0.2">
      <c r="A202" s="90" t="s">
        <v>270</v>
      </c>
      <c r="B202" s="105" t="s">
        <v>271</v>
      </c>
      <c r="C202" s="111">
        <v>0</v>
      </c>
      <c r="E202" s="125"/>
      <c r="F202" s="118">
        <f t="shared" si="24"/>
        <v>0</v>
      </c>
      <c r="G202" s="125"/>
    </row>
    <row r="203" spans="1:7" x14ac:dyDescent="0.2">
      <c r="A203" s="90" t="s">
        <v>272</v>
      </c>
      <c r="B203" s="105" t="s">
        <v>273</v>
      </c>
      <c r="C203" s="111">
        <v>0</v>
      </c>
      <c r="E203" s="125"/>
      <c r="F203" s="118">
        <f t="shared" si="24"/>
        <v>0</v>
      </c>
      <c r="G203" s="125"/>
    </row>
    <row r="204" spans="1:7" x14ac:dyDescent="0.2">
      <c r="A204" s="90" t="s">
        <v>274</v>
      </c>
      <c r="B204" s="105" t="s">
        <v>275</v>
      </c>
      <c r="C204" s="111">
        <v>0</v>
      </c>
      <c r="E204" s="125"/>
      <c r="F204" s="118">
        <f t="shared" si="24"/>
        <v>0</v>
      </c>
      <c r="G204" s="125"/>
    </row>
    <row r="205" spans="1:7" x14ac:dyDescent="0.2">
      <c r="A205" s="90" t="s">
        <v>276</v>
      </c>
      <c r="B205" s="105" t="s">
        <v>277</v>
      </c>
      <c r="C205" s="111">
        <v>0</v>
      </c>
      <c r="E205" s="125"/>
      <c r="F205" s="118">
        <f t="shared" si="24"/>
        <v>0</v>
      </c>
      <c r="G205" s="125"/>
    </row>
    <row r="206" spans="1:7" x14ac:dyDescent="0.2">
      <c r="A206" s="90" t="s">
        <v>278</v>
      </c>
      <c r="B206" s="105" t="s">
        <v>67</v>
      </c>
      <c r="C206" s="111">
        <v>0</v>
      </c>
      <c r="E206" s="125"/>
      <c r="F206" s="118">
        <f t="shared" si="24"/>
        <v>0</v>
      </c>
      <c r="G206" s="125"/>
    </row>
    <row r="207" spans="1:7" x14ac:dyDescent="0.2">
      <c r="A207" s="90" t="s">
        <v>279</v>
      </c>
      <c r="B207" s="120" t="s">
        <v>280</v>
      </c>
      <c r="C207" s="111">
        <v>91.5</v>
      </c>
      <c r="E207" s="125"/>
      <c r="F207" s="118"/>
      <c r="G207" s="125"/>
    </row>
    <row r="208" spans="1:7" x14ac:dyDescent="0.2">
      <c r="A208" s="90" t="s">
        <v>281</v>
      </c>
      <c r="B208" s="132" t="s">
        <v>69</v>
      </c>
      <c r="C208" s="121">
        <f>SUM(C193:C206)</f>
        <v>91.5</v>
      </c>
      <c r="D208" s="105"/>
      <c r="E208" s="125"/>
      <c r="F208" s="122">
        <f>SUM(F193:F206)</f>
        <v>1</v>
      </c>
      <c r="G208" s="125"/>
    </row>
    <row r="209" spans="1:7" x14ac:dyDescent="0.2">
      <c r="A209" s="90" t="s">
        <v>282</v>
      </c>
      <c r="B209" s="123" t="s">
        <v>172</v>
      </c>
      <c r="C209" s="111"/>
      <c r="E209" s="125"/>
      <c r="F209" s="118">
        <f>IF($C$208=0,"",IF(C209="[for completion]","",C209/$C$208))</f>
        <v>0</v>
      </c>
      <c r="G209" s="125"/>
    </row>
    <row r="210" spans="1:7" x14ac:dyDescent="0.2">
      <c r="A210" s="90" t="s">
        <v>1420</v>
      </c>
      <c r="B210" s="123" t="s">
        <v>172</v>
      </c>
      <c r="C210" s="111"/>
      <c r="E210" s="125"/>
      <c r="F210" s="118">
        <f t="shared" ref="F210:F215" si="25">IF($C$208=0,"",IF(C210="[for completion]","",C210/$C$208))</f>
        <v>0</v>
      </c>
      <c r="G210" s="125"/>
    </row>
    <row r="211" spans="1:7" x14ac:dyDescent="0.2">
      <c r="A211" s="90" t="s">
        <v>283</v>
      </c>
      <c r="B211" s="123" t="s">
        <v>172</v>
      </c>
      <c r="C211" s="111"/>
      <c r="E211" s="125"/>
      <c r="F211" s="118">
        <f t="shared" si="25"/>
        <v>0</v>
      </c>
      <c r="G211" s="125"/>
    </row>
    <row r="212" spans="1:7" x14ac:dyDescent="0.2">
      <c r="A212" s="90" t="s">
        <v>284</v>
      </c>
      <c r="B212" s="123" t="s">
        <v>172</v>
      </c>
      <c r="C212" s="111"/>
      <c r="E212" s="125"/>
      <c r="F212" s="118">
        <f t="shared" si="25"/>
        <v>0</v>
      </c>
      <c r="G212" s="125"/>
    </row>
    <row r="213" spans="1:7" x14ac:dyDescent="0.2">
      <c r="A213" s="90" t="s">
        <v>285</v>
      </c>
      <c r="B213" s="123" t="s">
        <v>172</v>
      </c>
      <c r="C213" s="111"/>
      <c r="E213" s="125"/>
      <c r="F213" s="118">
        <f t="shared" si="25"/>
        <v>0</v>
      </c>
      <c r="G213" s="125"/>
    </row>
    <row r="214" spans="1:7" x14ac:dyDescent="0.2">
      <c r="A214" s="90" t="s">
        <v>286</v>
      </c>
      <c r="B214" s="123" t="s">
        <v>172</v>
      </c>
      <c r="C214" s="111"/>
      <c r="E214" s="125"/>
      <c r="F214" s="118">
        <f t="shared" si="25"/>
        <v>0</v>
      </c>
      <c r="G214" s="125"/>
    </row>
    <row r="215" spans="1:7" x14ac:dyDescent="0.2">
      <c r="A215" s="90" t="s">
        <v>287</v>
      </c>
      <c r="B215" s="123" t="s">
        <v>172</v>
      </c>
      <c r="C215" s="111"/>
      <c r="E215" s="125"/>
      <c r="F215" s="118">
        <f t="shared" si="25"/>
        <v>0</v>
      </c>
      <c r="G215" s="125"/>
    </row>
    <row r="216" spans="1:7" x14ac:dyDescent="0.2">
      <c r="A216" s="107"/>
      <c r="B216" s="108" t="s">
        <v>1421</v>
      </c>
      <c r="C216" s="107" t="s">
        <v>55</v>
      </c>
      <c r="D216" s="107"/>
      <c r="E216" s="109"/>
      <c r="F216" s="110" t="s">
        <v>288</v>
      </c>
      <c r="G216" s="110" t="s">
        <v>289</v>
      </c>
    </row>
    <row r="217" spans="1:7" x14ac:dyDescent="0.2">
      <c r="A217" s="90" t="s">
        <v>290</v>
      </c>
      <c r="B217" s="131" t="s">
        <v>291</v>
      </c>
      <c r="C217" s="111">
        <v>91.5</v>
      </c>
      <c r="E217" s="142"/>
      <c r="F217" s="119">
        <f>IF($C$38=0,"",IF(C217="[for completion]","",IF(C217="","",C217/$C$38)))</f>
        <v>5.9919815790042139E-3</v>
      </c>
      <c r="G217" s="119">
        <f>IF($C$39=0,"",IF(C217="[for completion]","",IF(C217="","",C217/$C$39)))</f>
        <v>7.9565217391304351E-3</v>
      </c>
    </row>
    <row r="218" spans="1:7" x14ac:dyDescent="0.2">
      <c r="A218" s="90" t="s">
        <v>292</v>
      </c>
      <c r="B218" s="131" t="s">
        <v>293</v>
      </c>
      <c r="C218" s="111">
        <v>0</v>
      </c>
      <c r="E218" s="142"/>
      <c r="F218" s="119">
        <f t="shared" ref="F218:F219" si="26">IF($C$38=0,"",IF(C218="[for completion]","",IF(C218="","",C218/$C$38)))</f>
        <v>0</v>
      </c>
      <c r="G218" s="119">
        <f t="shared" ref="G218:G219" si="27">IF($C$39=0,"",IF(C218="[for completion]","",IF(C218="","",C218/$C$39)))</f>
        <v>0</v>
      </c>
    </row>
    <row r="219" spans="1:7" x14ac:dyDescent="0.2">
      <c r="A219" s="90" t="s">
        <v>294</v>
      </c>
      <c r="B219" s="131" t="s">
        <v>67</v>
      </c>
      <c r="C219" s="111">
        <v>0</v>
      </c>
      <c r="E219" s="142"/>
      <c r="F219" s="119">
        <f t="shared" si="26"/>
        <v>0</v>
      </c>
      <c r="G219" s="119">
        <f t="shared" si="27"/>
        <v>0</v>
      </c>
    </row>
    <row r="220" spans="1:7" x14ac:dyDescent="0.2">
      <c r="A220" s="90" t="s">
        <v>295</v>
      </c>
      <c r="B220" s="132" t="s">
        <v>69</v>
      </c>
      <c r="C220" s="111">
        <f>SUM(C217:C219)</f>
        <v>91.5</v>
      </c>
      <c r="E220" s="142"/>
      <c r="F220" s="148">
        <f>SUM(F217:F219)</f>
        <v>5.9919815790042139E-3</v>
      </c>
      <c r="G220" s="148">
        <f>SUM(G217:G219)</f>
        <v>7.9565217391304351E-3</v>
      </c>
    </row>
    <row r="221" spans="1:7" x14ac:dyDescent="0.2">
      <c r="A221" s="90" t="s">
        <v>296</v>
      </c>
      <c r="B221" s="123" t="s">
        <v>172</v>
      </c>
      <c r="C221" s="111"/>
      <c r="E221" s="142"/>
      <c r="F221" s="118" t="str">
        <f t="shared" ref="F221:F227" si="28">IF($C$38=0,"",IF(C221="[for completion]","",IF(C221="","",C221/$C$38)))</f>
        <v/>
      </c>
      <c r="G221" s="118" t="str">
        <f t="shared" ref="G221:G227" si="29">IF($C$39=0,"",IF(C221="[for completion]","",IF(C221="","",C221/$C$39)))</f>
        <v/>
      </c>
    </row>
    <row r="222" spans="1:7" x14ac:dyDescent="0.2">
      <c r="A222" s="90" t="s">
        <v>297</v>
      </c>
      <c r="B222" s="123" t="s">
        <v>172</v>
      </c>
      <c r="C222" s="111"/>
      <c r="E222" s="142"/>
      <c r="F222" s="118" t="str">
        <f t="shared" si="28"/>
        <v/>
      </c>
      <c r="G222" s="118" t="str">
        <f t="shared" si="29"/>
        <v/>
      </c>
    </row>
    <row r="223" spans="1:7" x14ac:dyDescent="0.2">
      <c r="A223" s="90" t="s">
        <v>298</v>
      </c>
      <c r="B223" s="123" t="s">
        <v>172</v>
      </c>
      <c r="C223" s="111"/>
      <c r="E223" s="142"/>
      <c r="F223" s="118" t="str">
        <f t="shared" si="28"/>
        <v/>
      </c>
      <c r="G223" s="118" t="str">
        <f t="shared" si="29"/>
        <v/>
      </c>
    </row>
    <row r="224" spans="1:7" x14ac:dyDescent="0.2">
      <c r="A224" s="90" t="s">
        <v>299</v>
      </c>
      <c r="B224" s="123" t="s">
        <v>172</v>
      </c>
      <c r="C224" s="111"/>
      <c r="E224" s="142"/>
      <c r="F224" s="118" t="str">
        <f t="shared" si="28"/>
        <v/>
      </c>
      <c r="G224" s="118" t="str">
        <f t="shared" si="29"/>
        <v/>
      </c>
    </row>
    <row r="225" spans="1:7" x14ac:dyDescent="0.2">
      <c r="A225" s="90" t="s">
        <v>300</v>
      </c>
      <c r="B225" s="123" t="s">
        <v>172</v>
      </c>
      <c r="C225" s="111"/>
      <c r="E225" s="142"/>
      <c r="F225" s="118" t="str">
        <f t="shared" si="28"/>
        <v/>
      </c>
      <c r="G225" s="118" t="str">
        <f t="shared" si="29"/>
        <v/>
      </c>
    </row>
    <row r="226" spans="1:7" x14ac:dyDescent="0.2">
      <c r="A226" s="90" t="s">
        <v>301</v>
      </c>
      <c r="B226" s="123" t="s">
        <v>172</v>
      </c>
      <c r="C226" s="111"/>
      <c r="E226" s="105"/>
      <c r="F226" s="118" t="str">
        <f t="shared" si="28"/>
        <v/>
      </c>
      <c r="G226" s="118" t="str">
        <f t="shared" si="29"/>
        <v/>
      </c>
    </row>
    <row r="227" spans="1:7" x14ac:dyDescent="0.2">
      <c r="A227" s="90" t="s">
        <v>302</v>
      </c>
      <c r="B227" s="123" t="s">
        <v>172</v>
      </c>
      <c r="C227" s="111"/>
      <c r="E227" s="142"/>
      <c r="F227" s="118" t="str">
        <f t="shared" si="28"/>
        <v/>
      </c>
      <c r="G227" s="118" t="str">
        <f t="shared" si="29"/>
        <v/>
      </c>
    </row>
    <row r="228" spans="1:7" x14ac:dyDescent="0.2">
      <c r="A228" s="107"/>
      <c r="B228" s="108" t="s">
        <v>1422</v>
      </c>
      <c r="C228" s="107"/>
      <c r="D228" s="107"/>
      <c r="E228" s="109"/>
      <c r="F228" s="110"/>
      <c r="G228" s="110"/>
    </row>
    <row r="229" spans="1:7" ht="30" x14ac:dyDescent="0.2">
      <c r="A229" s="90" t="s">
        <v>303</v>
      </c>
      <c r="B229" s="105" t="s">
        <v>1423</v>
      </c>
      <c r="C229" s="149" t="s">
        <v>1424</v>
      </c>
    </row>
    <row r="230" spans="1:7" x14ac:dyDescent="0.2">
      <c r="A230" s="107"/>
      <c r="B230" s="108" t="s">
        <v>304</v>
      </c>
      <c r="C230" s="107"/>
      <c r="D230" s="107"/>
      <c r="E230" s="109"/>
      <c r="F230" s="110"/>
      <c r="G230" s="110"/>
    </row>
    <row r="231" spans="1:7" x14ac:dyDescent="0.2">
      <c r="A231" s="90" t="s">
        <v>305</v>
      </c>
      <c r="B231" s="90" t="s">
        <v>306</v>
      </c>
      <c r="C231" s="111">
        <v>0</v>
      </c>
      <c r="E231" s="105"/>
    </row>
    <row r="232" spans="1:7" x14ac:dyDescent="0.2">
      <c r="A232" s="90" t="s">
        <v>307</v>
      </c>
      <c r="B232" s="150" t="s">
        <v>308</v>
      </c>
      <c r="C232" s="111">
        <v>0</v>
      </c>
      <c r="E232" s="105"/>
    </row>
    <row r="233" spans="1:7" x14ac:dyDescent="0.2">
      <c r="A233" s="90" t="s">
        <v>309</v>
      </c>
      <c r="B233" s="150" t="s">
        <v>310</v>
      </c>
      <c r="C233" s="111">
        <v>0</v>
      </c>
      <c r="E233" s="105"/>
    </row>
    <row r="234" spans="1:7" x14ac:dyDescent="0.2">
      <c r="A234" s="90" t="s">
        <v>311</v>
      </c>
      <c r="B234" s="103" t="s">
        <v>312</v>
      </c>
      <c r="C234" s="121"/>
      <c r="D234" s="105"/>
      <c r="E234" s="105"/>
    </row>
    <row r="235" spans="1:7" x14ac:dyDescent="0.2">
      <c r="A235" s="90" t="s">
        <v>313</v>
      </c>
      <c r="B235" s="103" t="s">
        <v>314</v>
      </c>
      <c r="C235" s="121"/>
      <c r="D235" s="105"/>
      <c r="E235" s="105"/>
    </row>
    <row r="236" spans="1:7" x14ac:dyDescent="0.2">
      <c r="A236" s="90" t="s">
        <v>315</v>
      </c>
      <c r="B236" s="103" t="s">
        <v>316</v>
      </c>
      <c r="C236" s="105"/>
      <c r="D236" s="105"/>
      <c r="E236" s="105"/>
    </row>
    <row r="237" spans="1:7" x14ac:dyDescent="0.2">
      <c r="A237" s="90" t="s">
        <v>317</v>
      </c>
      <c r="C237" s="105"/>
      <c r="D237" s="105"/>
      <c r="E237" s="105"/>
    </row>
    <row r="238" spans="1:7" x14ac:dyDescent="0.2">
      <c r="A238" s="90" t="s">
        <v>318</v>
      </c>
      <c r="C238" s="105"/>
      <c r="D238" s="105"/>
      <c r="E238" s="105"/>
    </row>
    <row r="239" spans="1:7" x14ac:dyDescent="0.2">
      <c r="A239" s="107"/>
      <c r="B239" s="108" t="s">
        <v>1425</v>
      </c>
      <c r="C239" s="107"/>
      <c r="D239" s="107"/>
      <c r="E239" s="109"/>
      <c r="F239" s="110"/>
      <c r="G239" s="110"/>
    </row>
    <row r="240" spans="1:7" ht="30" x14ac:dyDescent="0.2">
      <c r="A240" s="90" t="s">
        <v>1426</v>
      </c>
      <c r="B240" s="90" t="s">
        <v>1427</v>
      </c>
      <c r="C240" s="90" t="s">
        <v>1428</v>
      </c>
      <c r="D240" s="85"/>
      <c r="E240" s="85"/>
      <c r="F240" s="85"/>
      <c r="G240" s="85"/>
    </row>
    <row r="241" spans="1:7" ht="30" x14ac:dyDescent="0.2">
      <c r="A241" s="90" t="s">
        <v>1429</v>
      </c>
      <c r="B241" s="90" t="s">
        <v>1430</v>
      </c>
      <c r="C241" s="151"/>
      <c r="D241" s="85"/>
      <c r="E241" s="85"/>
      <c r="F241" s="85"/>
      <c r="G241" s="85"/>
    </row>
    <row r="242" spans="1:7" x14ac:dyDescent="0.2">
      <c r="A242" s="90" t="s">
        <v>1431</v>
      </c>
      <c r="B242" s="90" t="s">
        <v>1432</v>
      </c>
      <c r="C242" s="151"/>
      <c r="D242" s="85"/>
      <c r="E242" s="85"/>
      <c r="F242" s="85"/>
      <c r="G242" s="85"/>
    </row>
    <row r="243" spans="1:7" x14ac:dyDescent="0.2">
      <c r="A243" s="90" t="s">
        <v>1433</v>
      </c>
      <c r="B243" s="90" t="s">
        <v>1434</v>
      </c>
      <c r="D243" s="85"/>
      <c r="E243" s="85"/>
      <c r="F243" s="85"/>
      <c r="G243" s="85"/>
    </row>
    <row r="244" spans="1:7" hidden="1" outlineLevel="1" x14ac:dyDescent="0.2">
      <c r="A244" s="90" t="s">
        <v>1435</v>
      </c>
      <c r="D244" s="85"/>
      <c r="E244" s="85"/>
      <c r="F244" s="85"/>
      <c r="G244" s="85"/>
    </row>
    <row r="245" spans="1:7" hidden="1" outlineLevel="1" x14ac:dyDescent="0.2">
      <c r="A245" s="90" t="s">
        <v>1436</v>
      </c>
      <c r="D245" s="85"/>
      <c r="E245" s="85"/>
      <c r="F245" s="85"/>
      <c r="G245" s="85"/>
    </row>
    <row r="246" spans="1:7" hidden="1" outlineLevel="1" x14ac:dyDescent="0.2">
      <c r="A246" s="90" t="s">
        <v>1437</v>
      </c>
      <c r="D246" s="85"/>
      <c r="E246" s="85"/>
      <c r="F246" s="85"/>
      <c r="G246" s="85"/>
    </row>
    <row r="247" spans="1:7" hidden="1" outlineLevel="1" x14ac:dyDescent="0.2">
      <c r="A247" s="90" t="s">
        <v>1438</v>
      </c>
      <c r="D247" s="85"/>
      <c r="E247" s="85"/>
      <c r="F247" s="85"/>
      <c r="G247" s="85"/>
    </row>
    <row r="248" spans="1:7" hidden="1" outlineLevel="1" x14ac:dyDescent="0.2">
      <c r="A248" s="90" t="s">
        <v>1439</v>
      </c>
      <c r="D248" s="85"/>
      <c r="E248" s="85"/>
      <c r="F248" s="85"/>
      <c r="G248" s="85"/>
    </row>
    <row r="249" spans="1:7" hidden="1" outlineLevel="1" x14ac:dyDescent="0.2">
      <c r="A249" s="90" t="s">
        <v>1440</v>
      </c>
      <c r="D249" s="85"/>
      <c r="E249" s="85"/>
      <c r="F249" s="85"/>
      <c r="G249" s="85"/>
    </row>
    <row r="250" spans="1:7" hidden="1" outlineLevel="1" x14ac:dyDescent="0.2">
      <c r="A250" s="90" t="s">
        <v>1441</v>
      </c>
      <c r="D250" s="85"/>
      <c r="E250" s="85"/>
      <c r="F250" s="85"/>
      <c r="G250" s="85"/>
    </row>
    <row r="251" spans="1:7" hidden="1" outlineLevel="1" x14ac:dyDescent="0.2">
      <c r="A251" s="90" t="s">
        <v>1442</v>
      </c>
      <c r="D251" s="85"/>
      <c r="E251" s="85"/>
      <c r="F251" s="85"/>
      <c r="G251" s="85"/>
    </row>
    <row r="252" spans="1:7" hidden="1" outlineLevel="1" x14ac:dyDescent="0.2">
      <c r="A252" s="90" t="s">
        <v>1443</v>
      </c>
      <c r="D252" s="85"/>
      <c r="E252" s="85"/>
      <c r="F252" s="85"/>
      <c r="G252" s="85"/>
    </row>
    <row r="253" spans="1:7" hidden="1" outlineLevel="1" x14ac:dyDescent="0.2">
      <c r="A253" s="90" t="s">
        <v>1444</v>
      </c>
      <c r="D253" s="85"/>
      <c r="E253" s="85"/>
      <c r="F253" s="85"/>
      <c r="G253" s="85"/>
    </row>
    <row r="254" spans="1:7" hidden="1" outlineLevel="1" x14ac:dyDescent="0.2">
      <c r="A254" s="90" t="s">
        <v>1445</v>
      </c>
      <c r="D254" s="85"/>
      <c r="E254" s="85"/>
      <c r="F254" s="85"/>
      <c r="G254" s="85"/>
    </row>
    <row r="255" spans="1:7" hidden="1" outlineLevel="1" x14ac:dyDescent="0.2">
      <c r="A255" s="90" t="s">
        <v>1446</v>
      </c>
      <c r="D255" s="85"/>
      <c r="E255" s="85"/>
      <c r="F255" s="85"/>
      <c r="G255" s="85"/>
    </row>
    <row r="256" spans="1:7" hidden="1" outlineLevel="1" x14ac:dyDescent="0.2">
      <c r="A256" s="90" t="s">
        <v>1447</v>
      </c>
      <c r="D256" s="85"/>
      <c r="E256" s="85"/>
      <c r="F256" s="85"/>
      <c r="G256" s="85"/>
    </row>
    <row r="257" spans="1:7" hidden="1" outlineLevel="1" x14ac:dyDescent="0.2">
      <c r="A257" s="90" t="s">
        <v>1448</v>
      </c>
      <c r="D257" s="85"/>
      <c r="E257" s="85"/>
      <c r="F257" s="85"/>
      <c r="G257" s="85"/>
    </row>
    <row r="258" spans="1:7" hidden="1" outlineLevel="1" x14ac:dyDescent="0.2">
      <c r="A258" s="90" t="s">
        <v>1449</v>
      </c>
      <c r="D258" s="85"/>
      <c r="E258" s="85"/>
      <c r="F258" s="85"/>
      <c r="G258" s="85"/>
    </row>
    <row r="259" spans="1:7" hidden="1" outlineLevel="1" x14ac:dyDescent="0.2">
      <c r="A259" s="90" t="s">
        <v>1450</v>
      </c>
      <c r="D259" s="85"/>
      <c r="E259" s="85"/>
      <c r="F259" s="85"/>
      <c r="G259" s="85"/>
    </row>
    <row r="260" spans="1:7" hidden="1" outlineLevel="1" x14ac:dyDescent="0.2">
      <c r="A260" s="90" t="s">
        <v>1451</v>
      </c>
      <c r="D260" s="85"/>
      <c r="E260" s="85"/>
      <c r="F260" s="85"/>
      <c r="G260" s="85"/>
    </row>
    <row r="261" spans="1:7" hidden="1" outlineLevel="1" x14ac:dyDescent="0.2">
      <c r="A261" s="90" t="s">
        <v>1452</v>
      </c>
      <c r="D261" s="85"/>
      <c r="E261" s="85"/>
      <c r="F261" s="85"/>
      <c r="G261" s="85"/>
    </row>
    <row r="262" spans="1:7" hidden="1" outlineLevel="1" x14ac:dyDescent="0.2">
      <c r="A262" s="90" t="s">
        <v>1453</v>
      </c>
      <c r="D262" s="85"/>
      <c r="E262" s="85"/>
      <c r="F262" s="85"/>
      <c r="G262" s="85"/>
    </row>
    <row r="263" spans="1:7" hidden="1" outlineLevel="1" x14ac:dyDescent="0.2">
      <c r="A263" s="90" t="s">
        <v>1454</v>
      </c>
      <c r="D263" s="85"/>
      <c r="E263" s="85"/>
      <c r="F263" s="85"/>
      <c r="G263" s="85"/>
    </row>
    <row r="264" spans="1:7" hidden="1" outlineLevel="1" x14ac:dyDescent="0.2">
      <c r="A264" s="90" t="s">
        <v>1455</v>
      </c>
      <c r="D264" s="85"/>
      <c r="E264" s="85"/>
      <c r="F264" s="85"/>
      <c r="G264" s="85"/>
    </row>
    <row r="265" spans="1:7" hidden="1" outlineLevel="1" x14ac:dyDescent="0.2">
      <c r="A265" s="90" t="s">
        <v>1456</v>
      </c>
      <c r="D265" s="85"/>
      <c r="E265" s="85"/>
      <c r="F265" s="85"/>
      <c r="G265" s="85"/>
    </row>
    <row r="266" spans="1:7" hidden="1" outlineLevel="1" x14ac:dyDescent="0.2">
      <c r="A266" s="90" t="s">
        <v>1457</v>
      </c>
      <c r="D266" s="85"/>
      <c r="E266" s="85"/>
      <c r="F266" s="85"/>
      <c r="G266" s="85"/>
    </row>
    <row r="267" spans="1:7" hidden="1" outlineLevel="1" x14ac:dyDescent="0.2">
      <c r="A267" s="90" t="s">
        <v>1458</v>
      </c>
      <c r="D267" s="85"/>
      <c r="E267" s="85"/>
      <c r="F267" s="85"/>
      <c r="G267" s="85"/>
    </row>
    <row r="268" spans="1:7" hidden="1" outlineLevel="1" x14ac:dyDescent="0.2">
      <c r="A268" s="90" t="s">
        <v>1459</v>
      </c>
      <c r="D268" s="85"/>
      <c r="E268" s="85"/>
      <c r="F268" s="85"/>
      <c r="G268" s="85"/>
    </row>
    <row r="269" spans="1:7" hidden="1" outlineLevel="1" x14ac:dyDescent="0.2">
      <c r="A269" s="90" t="s">
        <v>1460</v>
      </c>
      <c r="D269" s="85"/>
      <c r="E269" s="85"/>
      <c r="F269" s="85"/>
      <c r="G269" s="85"/>
    </row>
    <row r="270" spans="1:7" hidden="1" outlineLevel="1" x14ac:dyDescent="0.2">
      <c r="A270" s="90" t="s">
        <v>1461</v>
      </c>
      <c r="D270" s="85"/>
      <c r="E270" s="85"/>
      <c r="F270" s="85"/>
      <c r="G270" s="85"/>
    </row>
    <row r="271" spans="1:7" hidden="1" outlineLevel="1" x14ac:dyDescent="0.2">
      <c r="A271" s="90" t="s">
        <v>1462</v>
      </c>
      <c r="D271" s="85"/>
      <c r="E271" s="85"/>
      <c r="F271" s="85"/>
      <c r="G271" s="85"/>
    </row>
    <row r="272" spans="1:7" hidden="1" outlineLevel="1" x14ac:dyDescent="0.2">
      <c r="A272" s="90" t="s">
        <v>1463</v>
      </c>
      <c r="D272" s="85"/>
      <c r="E272" s="85"/>
      <c r="F272" s="85"/>
      <c r="G272" s="85"/>
    </row>
    <row r="273" spans="1:7" hidden="1" outlineLevel="1" x14ac:dyDescent="0.2">
      <c r="A273" s="90" t="s">
        <v>1464</v>
      </c>
      <c r="D273" s="85"/>
      <c r="E273" s="85"/>
      <c r="F273" s="85"/>
      <c r="G273" s="85"/>
    </row>
    <row r="274" spans="1:7" hidden="1" outlineLevel="1" x14ac:dyDescent="0.2">
      <c r="A274" s="90" t="s">
        <v>1465</v>
      </c>
      <c r="D274" s="85"/>
      <c r="E274" s="85"/>
      <c r="F274" s="85"/>
      <c r="G274" s="85"/>
    </row>
    <row r="275" spans="1:7" hidden="1" outlineLevel="1" x14ac:dyDescent="0.2">
      <c r="A275" s="90" t="s">
        <v>1466</v>
      </c>
      <c r="D275" s="85"/>
      <c r="E275" s="85"/>
      <c r="F275" s="85"/>
      <c r="G275" s="85"/>
    </row>
    <row r="276" spans="1:7" hidden="1" outlineLevel="1" x14ac:dyDescent="0.2">
      <c r="A276" s="90" t="s">
        <v>1467</v>
      </c>
      <c r="D276" s="85"/>
      <c r="E276" s="85"/>
      <c r="F276" s="85"/>
      <c r="G276" s="85"/>
    </row>
    <row r="277" spans="1:7" hidden="1" outlineLevel="1" x14ac:dyDescent="0.2">
      <c r="A277" s="90" t="s">
        <v>1468</v>
      </c>
      <c r="D277" s="85"/>
      <c r="E277" s="85"/>
      <c r="F277" s="85"/>
      <c r="G277" s="85"/>
    </row>
    <row r="278" spans="1:7" hidden="1" outlineLevel="1" x14ac:dyDescent="0.2">
      <c r="A278" s="90" t="s">
        <v>1469</v>
      </c>
      <c r="D278" s="85"/>
      <c r="E278" s="85"/>
      <c r="F278" s="85"/>
      <c r="G278" s="85"/>
    </row>
    <row r="279" spans="1:7" hidden="1" outlineLevel="1" x14ac:dyDescent="0.2">
      <c r="A279" s="90" t="s">
        <v>1470</v>
      </c>
      <c r="D279" s="85"/>
      <c r="E279" s="85"/>
      <c r="F279" s="85"/>
      <c r="G279" s="85"/>
    </row>
    <row r="280" spans="1:7" hidden="1" outlineLevel="1" x14ac:dyDescent="0.2">
      <c r="A280" s="90" t="s">
        <v>1471</v>
      </c>
      <c r="D280" s="85"/>
      <c r="E280" s="85"/>
      <c r="F280" s="85"/>
      <c r="G280" s="85"/>
    </row>
    <row r="281" spans="1:7" hidden="1" outlineLevel="1" x14ac:dyDescent="0.2">
      <c r="A281" s="90" t="s">
        <v>1472</v>
      </c>
      <c r="D281" s="85"/>
      <c r="E281" s="85"/>
      <c r="F281" s="85"/>
      <c r="G281" s="85"/>
    </row>
    <row r="282" spans="1:7" hidden="1" outlineLevel="1" x14ac:dyDescent="0.2">
      <c r="A282" s="90" t="s">
        <v>1473</v>
      </c>
      <c r="D282" s="85"/>
      <c r="E282" s="85"/>
      <c r="F282" s="85"/>
      <c r="G282" s="85"/>
    </row>
    <row r="283" spans="1:7" hidden="1" outlineLevel="1" x14ac:dyDescent="0.2">
      <c r="A283" s="90" t="s">
        <v>1474</v>
      </c>
      <c r="D283" s="85"/>
      <c r="E283" s="85"/>
      <c r="F283" s="85"/>
      <c r="G283" s="85"/>
    </row>
    <row r="284" spans="1:7" hidden="1" outlineLevel="1" x14ac:dyDescent="0.2">
      <c r="A284" s="90" t="s">
        <v>1475</v>
      </c>
      <c r="D284" s="85"/>
      <c r="E284" s="85"/>
      <c r="F284" s="85"/>
      <c r="G284" s="85"/>
    </row>
    <row r="285" spans="1:7" ht="37.5" collapsed="1" x14ac:dyDescent="0.2">
      <c r="A285" s="98"/>
      <c r="B285" s="98" t="s">
        <v>7</v>
      </c>
      <c r="C285" s="98" t="s">
        <v>319</v>
      </c>
      <c r="D285" s="98" t="s">
        <v>319</v>
      </c>
      <c r="E285" s="98"/>
      <c r="F285" s="99"/>
      <c r="G285" s="100"/>
    </row>
    <row r="286" spans="1:7" ht="12.75" x14ac:dyDescent="0.2">
      <c r="A286" s="152" t="s">
        <v>1476</v>
      </c>
      <c r="B286" s="153"/>
      <c r="C286" s="153"/>
      <c r="D286" s="153"/>
      <c r="E286" s="153"/>
      <c r="F286" s="154"/>
      <c r="G286" s="153"/>
    </row>
    <row r="287" spans="1:7" ht="12.75" x14ac:dyDescent="0.2">
      <c r="A287" s="152" t="s">
        <v>1477</v>
      </c>
      <c r="B287" s="153"/>
      <c r="C287" s="153"/>
      <c r="D287" s="153"/>
      <c r="E287" s="153"/>
      <c r="F287" s="154"/>
      <c r="G287" s="153"/>
    </row>
    <row r="288" spans="1:7" x14ac:dyDescent="0.2">
      <c r="A288" s="90" t="s">
        <v>320</v>
      </c>
      <c r="B288" s="103" t="s">
        <v>1478</v>
      </c>
      <c r="C288" s="155" t="s">
        <v>321</v>
      </c>
      <c r="D288" s="116"/>
      <c r="E288" s="116"/>
      <c r="F288" s="116"/>
      <c r="G288" s="116"/>
    </row>
    <row r="289" spans="1:7" x14ac:dyDescent="0.2">
      <c r="A289" s="90" t="s">
        <v>322</v>
      </c>
      <c r="B289" s="103" t="s">
        <v>1479</v>
      </c>
      <c r="C289" s="155" t="s">
        <v>323</v>
      </c>
      <c r="E289" s="116"/>
      <c r="F289" s="116"/>
    </row>
    <row r="290" spans="1:7" x14ac:dyDescent="0.2">
      <c r="A290" s="90" t="s">
        <v>324</v>
      </c>
      <c r="B290" s="103" t="s">
        <v>1480</v>
      </c>
      <c r="C290" s="155" t="s">
        <v>325</v>
      </c>
      <c r="D290" s="155" t="s">
        <v>326</v>
      </c>
      <c r="E290" s="156"/>
      <c r="F290" s="116"/>
      <c r="G290" s="156"/>
    </row>
    <row r="291" spans="1:7" x14ac:dyDescent="0.2">
      <c r="A291" s="90" t="s">
        <v>327</v>
      </c>
      <c r="B291" s="103" t="s">
        <v>1481</v>
      </c>
      <c r="C291" s="155" t="s">
        <v>328</v>
      </c>
    </row>
    <row r="292" spans="1:7" ht="30" x14ac:dyDescent="0.25">
      <c r="A292" s="90" t="s">
        <v>329</v>
      </c>
      <c r="B292" s="103" t="s">
        <v>1482</v>
      </c>
      <c r="C292" s="157" t="s">
        <v>330</v>
      </c>
      <c r="D292" s="155" t="s">
        <v>331</v>
      </c>
      <c r="E292" s="156" t="s">
        <v>332</v>
      </c>
      <c r="F292" s="155" t="str">
        <f ca="1">IF(ISREF(INDIRECT("'B2. HTT Public Sector Assets'!A1")),ROW(#REF!)&amp; " for Public Sector Assets","")</f>
        <v/>
      </c>
      <c r="G292" s="156"/>
    </row>
    <row r="293" spans="1:7" ht="30" x14ac:dyDescent="0.2">
      <c r="A293" s="90" t="s">
        <v>333</v>
      </c>
      <c r="B293" s="103" t="s">
        <v>1483</v>
      </c>
      <c r="C293" s="155" t="s">
        <v>334</v>
      </c>
      <c r="D293" s="155" t="s">
        <v>335</v>
      </c>
      <c r="E293" s="90" t="s">
        <v>336</v>
      </c>
    </row>
    <row r="294" spans="1:7" x14ac:dyDescent="0.2">
      <c r="A294" s="90" t="s">
        <v>337</v>
      </c>
      <c r="B294" s="103" t="s">
        <v>1484</v>
      </c>
      <c r="C294" s="155" t="s">
        <v>338</v>
      </c>
      <c r="F294" s="156"/>
    </row>
    <row r="295" spans="1:7" x14ac:dyDescent="0.2">
      <c r="A295" s="90" t="s">
        <v>339</v>
      </c>
      <c r="B295" s="103" t="s">
        <v>1485</v>
      </c>
      <c r="C295" s="155" t="s">
        <v>340</v>
      </c>
      <c r="E295" s="156"/>
      <c r="F295" s="156"/>
    </row>
    <row r="296" spans="1:7" x14ac:dyDescent="0.2">
      <c r="A296" s="90" t="s">
        <v>341</v>
      </c>
      <c r="B296" s="103" t="s">
        <v>1486</v>
      </c>
      <c r="C296" s="155" t="s">
        <v>342</v>
      </c>
      <c r="E296" s="156"/>
      <c r="F296" s="156"/>
    </row>
    <row r="297" spans="1:7" ht="30" x14ac:dyDescent="0.2">
      <c r="A297" s="90" t="s">
        <v>343</v>
      </c>
      <c r="B297" s="90" t="s">
        <v>344</v>
      </c>
      <c r="C297" s="155" t="s">
        <v>345</v>
      </c>
      <c r="E297" s="156"/>
    </row>
    <row r="298" spans="1:7" x14ac:dyDescent="0.2">
      <c r="A298" s="90" t="s">
        <v>346</v>
      </c>
      <c r="B298" s="103" t="s">
        <v>1487</v>
      </c>
      <c r="C298" s="155" t="s">
        <v>347</v>
      </c>
      <c r="E298" s="156"/>
    </row>
    <row r="299" spans="1:7" x14ac:dyDescent="0.2">
      <c r="A299" s="90" t="s">
        <v>348</v>
      </c>
      <c r="B299" s="103" t="s">
        <v>1488</v>
      </c>
      <c r="C299" s="155" t="s">
        <v>349</v>
      </c>
      <c r="E299" s="156"/>
    </row>
    <row r="300" spans="1:7" x14ac:dyDescent="0.2">
      <c r="A300" s="90" t="s">
        <v>350</v>
      </c>
      <c r="B300" s="103" t="s">
        <v>1489</v>
      </c>
      <c r="C300" s="155" t="s">
        <v>351</v>
      </c>
      <c r="D300" s="155" t="s">
        <v>352</v>
      </c>
      <c r="E300" s="156"/>
    </row>
    <row r="301" spans="1:7" x14ac:dyDescent="0.2">
      <c r="A301" s="90" t="s">
        <v>353</v>
      </c>
      <c r="B301" s="103"/>
      <c r="C301" s="155"/>
      <c r="D301" s="155"/>
      <c r="E301" s="156"/>
    </row>
    <row r="302" spans="1:7" x14ac:dyDescent="0.2">
      <c r="A302" s="90" t="s">
        <v>354</v>
      </c>
      <c r="B302" s="103"/>
      <c r="C302" s="155"/>
      <c r="D302" s="155"/>
      <c r="E302" s="156"/>
    </row>
    <row r="303" spans="1:7" x14ac:dyDescent="0.2">
      <c r="A303" s="90" t="s">
        <v>355</v>
      </c>
      <c r="B303" s="103"/>
      <c r="C303" s="155"/>
      <c r="D303" s="155"/>
      <c r="E303" s="156"/>
    </row>
    <row r="304" spans="1:7" x14ac:dyDescent="0.2">
      <c r="A304" s="90" t="s">
        <v>356</v>
      </c>
      <c r="B304" s="103"/>
      <c r="C304" s="155"/>
      <c r="D304" s="155"/>
      <c r="E304" s="156"/>
    </row>
    <row r="305" spans="1:7" x14ac:dyDescent="0.2">
      <c r="A305" s="90" t="s">
        <v>357</v>
      </c>
      <c r="B305" s="103"/>
      <c r="C305" s="155"/>
      <c r="D305" s="155"/>
      <c r="E305" s="156"/>
    </row>
    <row r="306" spans="1:7" x14ac:dyDescent="0.2">
      <c r="A306" s="90" t="s">
        <v>358</v>
      </c>
      <c r="B306" s="103"/>
      <c r="C306" s="155"/>
      <c r="D306" s="155"/>
      <c r="E306" s="156"/>
    </row>
    <row r="307" spans="1:7" x14ac:dyDescent="0.2">
      <c r="A307" s="90" t="s">
        <v>359</v>
      </c>
      <c r="B307" s="103"/>
      <c r="C307" s="155"/>
      <c r="D307" s="155"/>
      <c r="E307" s="156"/>
    </row>
    <row r="308" spans="1:7" x14ac:dyDescent="0.2">
      <c r="A308" s="90" t="s">
        <v>360</v>
      </c>
      <c r="B308" s="103"/>
      <c r="C308" s="155"/>
      <c r="D308" s="155"/>
      <c r="E308" s="156"/>
    </row>
    <row r="309" spans="1:7" x14ac:dyDescent="0.2">
      <c r="A309" s="90" t="s">
        <v>361</v>
      </c>
      <c r="B309" s="103"/>
      <c r="C309" s="155"/>
      <c r="D309" s="155"/>
      <c r="E309" s="156"/>
    </row>
    <row r="310" spans="1:7" x14ac:dyDescent="0.2">
      <c r="A310" s="90" t="s">
        <v>362</v>
      </c>
    </row>
    <row r="311" spans="1:7" ht="37.5" x14ac:dyDescent="0.2">
      <c r="A311" s="99"/>
      <c r="B311" s="98" t="s">
        <v>363</v>
      </c>
      <c r="C311" s="99"/>
      <c r="D311" s="99"/>
      <c r="E311" s="99"/>
      <c r="F311" s="99"/>
      <c r="G311" s="100"/>
    </row>
    <row r="312" spans="1:7" x14ac:dyDescent="0.2">
      <c r="A312" s="90" t="s">
        <v>364</v>
      </c>
      <c r="B312" s="112" t="s">
        <v>365</v>
      </c>
      <c r="C312" s="90">
        <v>0</v>
      </c>
    </row>
    <row r="313" spans="1:7" x14ac:dyDescent="0.2">
      <c r="A313" s="90" t="s">
        <v>366</v>
      </c>
      <c r="B313" s="112"/>
      <c r="C313" s="155"/>
    </row>
    <row r="314" spans="1:7" x14ac:dyDescent="0.2">
      <c r="A314" s="90" t="s">
        <v>367</v>
      </c>
      <c r="B314" s="112"/>
      <c r="C314" s="155"/>
    </row>
    <row r="315" spans="1:7" x14ac:dyDescent="0.2">
      <c r="A315" s="90" t="s">
        <v>368</v>
      </c>
      <c r="B315" s="112"/>
      <c r="C315" s="155"/>
    </row>
    <row r="316" spans="1:7" x14ac:dyDescent="0.2">
      <c r="A316" s="90" t="s">
        <v>369</v>
      </c>
      <c r="B316" s="112"/>
      <c r="C316" s="155"/>
    </row>
    <row r="317" spans="1:7" x14ac:dyDescent="0.2">
      <c r="A317" s="90" t="s">
        <v>370</v>
      </c>
      <c r="B317" s="112"/>
      <c r="C317" s="155"/>
    </row>
    <row r="318" spans="1:7" x14ac:dyDescent="0.2">
      <c r="A318" s="90" t="s">
        <v>371</v>
      </c>
      <c r="B318" s="112"/>
      <c r="C318" s="155"/>
    </row>
    <row r="319" spans="1:7" ht="18.75" x14ac:dyDescent="0.2">
      <c r="A319" s="99"/>
      <c r="B319" s="98" t="s">
        <v>372</v>
      </c>
      <c r="C319" s="99"/>
      <c r="D319" s="99"/>
      <c r="E319" s="99"/>
      <c r="F319" s="99"/>
      <c r="G319" s="100"/>
    </row>
    <row r="320" spans="1:7" x14ac:dyDescent="0.2">
      <c r="A320" s="107"/>
      <c r="B320" s="108" t="s">
        <v>373</v>
      </c>
      <c r="C320" s="107"/>
      <c r="D320" s="107"/>
      <c r="E320" s="109"/>
      <c r="F320" s="110"/>
      <c r="G320" s="110"/>
    </row>
    <row r="321" spans="1:3" x14ac:dyDescent="0.2">
      <c r="A321" s="90" t="s">
        <v>374</v>
      </c>
      <c r="B321" s="103" t="s">
        <v>1490</v>
      </c>
      <c r="C321" s="103"/>
    </row>
    <row r="322" spans="1:3" x14ac:dyDescent="0.2">
      <c r="A322" s="90" t="s">
        <v>375</v>
      </c>
      <c r="B322" s="103" t="s">
        <v>1491</v>
      </c>
      <c r="C322" s="103"/>
    </row>
    <row r="323" spans="1:3" x14ac:dyDescent="0.2">
      <c r="A323" s="90" t="s">
        <v>376</v>
      </c>
      <c r="B323" s="103" t="s">
        <v>377</v>
      </c>
      <c r="C323" s="103"/>
    </row>
    <row r="324" spans="1:3" x14ac:dyDescent="0.2">
      <c r="A324" s="90" t="s">
        <v>378</v>
      </c>
      <c r="B324" s="103" t="s">
        <v>379</v>
      </c>
    </row>
    <row r="325" spans="1:3" x14ac:dyDescent="0.2">
      <c r="A325" s="90" t="s">
        <v>380</v>
      </c>
      <c r="B325" s="103" t="s">
        <v>381</v>
      </c>
    </row>
    <row r="326" spans="1:3" x14ac:dyDescent="0.2">
      <c r="A326" s="90" t="s">
        <v>382</v>
      </c>
      <c r="B326" s="103" t="s">
        <v>792</v>
      </c>
    </row>
    <row r="327" spans="1:3" x14ac:dyDescent="0.2">
      <c r="A327" s="90" t="s">
        <v>383</v>
      </c>
      <c r="B327" s="103" t="s">
        <v>384</v>
      </c>
    </row>
    <row r="328" spans="1:3" x14ac:dyDescent="0.2">
      <c r="A328" s="90" t="s">
        <v>385</v>
      </c>
      <c r="B328" s="103" t="s">
        <v>386</v>
      </c>
    </row>
    <row r="329" spans="1:3" x14ac:dyDescent="0.2">
      <c r="A329" s="90" t="s">
        <v>387</v>
      </c>
      <c r="B329" s="103" t="s">
        <v>1492</v>
      </c>
    </row>
    <row r="330" spans="1:3" x14ac:dyDescent="0.2">
      <c r="A330" s="90" t="s">
        <v>388</v>
      </c>
      <c r="B330" s="123" t="s">
        <v>389</v>
      </c>
    </row>
    <row r="331" spans="1:3" x14ac:dyDescent="0.2">
      <c r="A331" s="90" t="s">
        <v>390</v>
      </c>
      <c r="B331" s="123" t="s">
        <v>389</v>
      </c>
    </row>
    <row r="332" spans="1:3" x14ac:dyDescent="0.2">
      <c r="A332" s="90" t="s">
        <v>391</v>
      </c>
      <c r="B332" s="123" t="s">
        <v>389</v>
      </c>
    </row>
    <row r="333" spans="1:3" x14ac:dyDescent="0.2">
      <c r="A333" s="90" t="s">
        <v>392</v>
      </c>
      <c r="B333" s="123" t="s">
        <v>389</v>
      </c>
    </row>
    <row r="334" spans="1:3" x14ac:dyDescent="0.2">
      <c r="A334" s="90" t="s">
        <v>393</v>
      </c>
      <c r="B334" s="123" t="s">
        <v>389</v>
      </c>
    </row>
    <row r="335" spans="1:3" x14ac:dyDescent="0.2">
      <c r="A335" s="90" t="s">
        <v>394</v>
      </c>
      <c r="B335" s="123" t="s">
        <v>389</v>
      </c>
    </row>
    <row r="336" spans="1:3" x14ac:dyDescent="0.2">
      <c r="A336" s="90" t="s">
        <v>395</v>
      </c>
      <c r="B336" s="123" t="s">
        <v>389</v>
      </c>
    </row>
    <row r="337" spans="1:2" x14ac:dyDescent="0.2">
      <c r="A337" s="90" t="s">
        <v>396</v>
      </c>
      <c r="B337" s="123" t="s">
        <v>389</v>
      </c>
    </row>
    <row r="338" spans="1:2" x14ac:dyDescent="0.2">
      <c r="A338" s="90" t="s">
        <v>397</v>
      </c>
      <c r="B338" s="123" t="s">
        <v>389</v>
      </c>
    </row>
    <row r="339" spans="1:2" x14ac:dyDescent="0.2">
      <c r="A339" s="90" t="s">
        <v>398</v>
      </c>
      <c r="B339" s="123" t="s">
        <v>389</v>
      </c>
    </row>
    <row r="340" spans="1:2" x14ac:dyDescent="0.2">
      <c r="A340" s="90" t="s">
        <v>399</v>
      </c>
      <c r="B340" s="123" t="s">
        <v>389</v>
      </c>
    </row>
    <row r="341" spans="1:2" x14ac:dyDescent="0.2">
      <c r="A341" s="90" t="s">
        <v>400</v>
      </c>
      <c r="B341" s="123" t="s">
        <v>389</v>
      </c>
    </row>
    <row r="342" spans="1:2" x14ac:dyDescent="0.2">
      <c r="A342" s="90" t="s">
        <v>401</v>
      </c>
      <c r="B342" s="123" t="s">
        <v>389</v>
      </c>
    </row>
    <row r="343" spans="1:2" x14ac:dyDescent="0.2">
      <c r="A343" s="90" t="s">
        <v>402</v>
      </c>
      <c r="B343" s="123" t="s">
        <v>389</v>
      </c>
    </row>
    <row r="344" spans="1:2" x14ac:dyDescent="0.2">
      <c r="A344" s="90" t="s">
        <v>403</v>
      </c>
      <c r="B344" s="123" t="s">
        <v>389</v>
      </c>
    </row>
    <row r="345" spans="1:2" x14ac:dyDescent="0.2">
      <c r="A345" s="90" t="s">
        <v>404</v>
      </c>
      <c r="B345" s="123" t="s">
        <v>389</v>
      </c>
    </row>
    <row r="346" spans="1:2" x14ac:dyDescent="0.2">
      <c r="A346" s="90" t="s">
        <v>405</v>
      </c>
      <c r="B346" s="123" t="s">
        <v>389</v>
      </c>
    </row>
    <row r="347" spans="1:2" x14ac:dyDescent="0.2">
      <c r="A347" s="90" t="s">
        <v>406</v>
      </c>
      <c r="B347" s="123" t="s">
        <v>389</v>
      </c>
    </row>
    <row r="348" spans="1:2" x14ac:dyDescent="0.2">
      <c r="A348" s="90" t="s">
        <v>407</v>
      </c>
      <c r="B348" s="123" t="s">
        <v>389</v>
      </c>
    </row>
    <row r="349" spans="1:2" x14ac:dyDescent="0.2">
      <c r="A349" s="90" t="s">
        <v>408</v>
      </c>
      <c r="B349" s="123" t="s">
        <v>389</v>
      </c>
    </row>
    <row r="350" spans="1:2" x14ac:dyDescent="0.2">
      <c r="A350" s="90" t="s">
        <v>409</v>
      </c>
      <c r="B350" s="123" t="s">
        <v>389</v>
      </c>
    </row>
    <row r="351" spans="1:2" x14ac:dyDescent="0.2">
      <c r="A351" s="90" t="s">
        <v>410</v>
      </c>
      <c r="B351" s="123" t="s">
        <v>389</v>
      </c>
    </row>
    <row r="352" spans="1:2" x14ac:dyDescent="0.2">
      <c r="A352" s="90" t="s">
        <v>411</v>
      </c>
      <c r="B352" s="123" t="s">
        <v>389</v>
      </c>
    </row>
    <row r="353" spans="1:2" x14ac:dyDescent="0.2">
      <c r="A353" s="90" t="s">
        <v>412</v>
      </c>
      <c r="B353" s="123" t="s">
        <v>389</v>
      </c>
    </row>
    <row r="354" spans="1:2" x14ac:dyDescent="0.2">
      <c r="A354" s="90" t="s">
        <v>413</v>
      </c>
      <c r="B354" s="123" t="s">
        <v>389</v>
      </c>
    </row>
    <row r="355" spans="1:2" x14ac:dyDescent="0.2">
      <c r="A355" s="90" t="s">
        <v>414</v>
      </c>
      <c r="B355" s="123" t="s">
        <v>389</v>
      </c>
    </row>
    <row r="356" spans="1:2" x14ac:dyDescent="0.2">
      <c r="A356" s="90" t="s">
        <v>415</v>
      </c>
      <c r="B356" s="123" t="s">
        <v>389</v>
      </c>
    </row>
    <row r="357" spans="1:2" x14ac:dyDescent="0.2">
      <c r="A357" s="90" t="s">
        <v>416</v>
      </c>
      <c r="B357" s="123" t="s">
        <v>389</v>
      </c>
    </row>
    <row r="358" spans="1:2" x14ac:dyDescent="0.2">
      <c r="A358" s="90" t="s">
        <v>417</v>
      </c>
      <c r="B358" s="123" t="s">
        <v>389</v>
      </c>
    </row>
    <row r="359" spans="1:2" x14ac:dyDescent="0.2">
      <c r="A359" s="90" t="s">
        <v>418</v>
      </c>
      <c r="B359" s="123" t="s">
        <v>389</v>
      </c>
    </row>
    <row r="360" spans="1:2" x14ac:dyDescent="0.2">
      <c r="A360" s="90" t="s">
        <v>419</v>
      </c>
      <c r="B360" s="123" t="s">
        <v>389</v>
      </c>
    </row>
    <row r="361" spans="1:2" x14ac:dyDescent="0.2">
      <c r="A361" s="90" t="s">
        <v>420</v>
      </c>
      <c r="B361" s="123" t="s">
        <v>389</v>
      </c>
    </row>
    <row r="362" spans="1:2" x14ac:dyDescent="0.2">
      <c r="A362" s="90" t="s">
        <v>421</v>
      </c>
      <c r="B362" s="123" t="s">
        <v>389</v>
      </c>
    </row>
    <row r="363" spans="1:2" x14ac:dyDescent="0.2">
      <c r="A363" s="90" t="s">
        <v>422</v>
      </c>
      <c r="B363" s="123" t="s">
        <v>389</v>
      </c>
    </row>
    <row r="364" spans="1:2" x14ac:dyDescent="0.2">
      <c r="A364" s="90" t="s">
        <v>423</v>
      </c>
      <c r="B364" s="123" t="s">
        <v>389</v>
      </c>
    </row>
    <row r="365" spans="1:2" x14ac:dyDescent="0.2">
      <c r="A365" s="90" t="s">
        <v>424</v>
      </c>
      <c r="B365" s="123" t="s">
        <v>389</v>
      </c>
    </row>
    <row r="369" spans="1:7" ht="12.75" x14ac:dyDescent="0.2">
      <c r="A369" s="113"/>
      <c r="B369" s="113"/>
      <c r="C369" s="113"/>
      <c r="D369" s="113"/>
      <c r="E369" s="113"/>
      <c r="F369" s="113"/>
      <c r="G369" s="113"/>
    </row>
    <row r="370" spans="1:7" ht="12.75" x14ac:dyDescent="0.2">
      <c r="A370" s="113"/>
      <c r="B370" s="113"/>
      <c r="C370" s="113"/>
      <c r="D370" s="113"/>
      <c r="E370" s="113"/>
      <c r="F370" s="113"/>
      <c r="G370" s="113"/>
    </row>
    <row r="371" spans="1:7" ht="12.75" x14ac:dyDescent="0.2">
      <c r="A371" s="113"/>
      <c r="B371" s="113"/>
      <c r="C371" s="113"/>
      <c r="D371" s="113"/>
      <c r="E371" s="113"/>
      <c r="F371" s="113"/>
      <c r="G371" s="113"/>
    </row>
    <row r="372" spans="1:7" ht="12.75" x14ac:dyDescent="0.2">
      <c r="A372" s="113"/>
      <c r="B372" s="113"/>
      <c r="C372" s="113"/>
      <c r="D372" s="113"/>
      <c r="E372" s="113"/>
      <c r="F372" s="113"/>
      <c r="G372" s="113"/>
    </row>
    <row r="373" spans="1:7" ht="12.75" x14ac:dyDescent="0.2">
      <c r="A373" s="113"/>
      <c r="B373" s="113"/>
      <c r="C373" s="113"/>
      <c r="D373" s="113"/>
      <c r="E373" s="113"/>
      <c r="F373" s="113"/>
      <c r="G373" s="113"/>
    </row>
    <row r="374" spans="1:7" ht="12.75" x14ac:dyDescent="0.2">
      <c r="A374" s="113"/>
      <c r="B374" s="113"/>
      <c r="C374" s="113"/>
      <c r="D374" s="113"/>
      <c r="E374" s="113"/>
      <c r="F374" s="113"/>
      <c r="G374" s="113"/>
    </row>
    <row r="375" spans="1:7" ht="12.75" x14ac:dyDescent="0.2">
      <c r="A375" s="113"/>
      <c r="B375" s="113"/>
      <c r="C375" s="113"/>
      <c r="D375" s="113"/>
      <c r="E375" s="113"/>
      <c r="F375" s="113"/>
      <c r="G375" s="113"/>
    </row>
    <row r="376" spans="1:7" ht="12.75" x14ac:dyDescent="0.2">
      <c r="A376" s="113"/>
      <c r="B376" s="113"/>
      <c r="C376" s="113"/>
      <c r="D376" s="113"/>
      <c r="E376" s="113"/>
      <c r="F376" s="113"/>
      <c r="G376" s="113"/>
    </row>
    <row r="377" spans="1:7" ht="12.75" x14ac:dyDescent="0.2">
      <c r="A377" s="113"/>
      <c r="B377" s="113"/>
      <c r="C377" s="113"/>
      <c r="D377" s="113"/>
      <c r="E377" s="113"/>
      <c r="F377" s="113"/>
      <c r="G377" s="113"/>
    </row>
    <row r="378" spans="1:7" ht="12.75" x14ac:dyDescent="0.2">
      <c r="A378" s="113"/>
      <c r="B378" s="113"/>
      <c r="C378" s="113"/>
      <c r="D378" s="113"/>
      <c r="E378" s="113"/>
      <c r="F378" s="113"/>
      <c r="G378" s="113"/>
    </row>
    <row r="379" spans="1:7" ht="12.75" x14ac:dyDescent="0.2">
      <c r="A379" s="113"/>
      <c r="B379" s="113"/>
      <c r="C379" s="113"/>
      <c r="D379" s="113"/>
      <c r="E379" s="113"/>
      <c r="F379" s="113"/>
      <c r="G379" s="113"/>
    </row>
    <row r="380" spans="1:7" ht="12.75" x14ac:dyDescent="0.2">
      <c r="A380" s="113"/>
      <c r="B380" s="113"/>
      <c r="C380" s="113"/>
      <c r="D380" s="113"/>
      <c r="E380" s="113"/>
      <c r="F380" s="113"/>
      <c r="G380" s="113"/>
    </row>
    <row r="381" spans="1:7" ht="12.75" x14ac:dyDescent="0.2">
      <c r="A381" s="113"/>
      <c r="B381" s="113"/>
      <c r="C381" s="113"/>
      <c r="D381" s="113"/>
      <c r="E381" s="113"/>
      <c r="F381" s="113"/>
      <c r="G381" s="113"/>
    </row>
    <row r="382" spans="1:7" ht="12.75" x14ac:dyDescent="0.2">
      <c r="A382" s="113"/>
      <c r="B382" s="113"/>
      <c r="C382" s="113"/>
      <c r="D382" s="113"/>
      <c r="E382" s="113"/>
      <c r="F382" s="113"/>
      <c r="G382" s="113"/>
    </row>
    <row r="383" spans="1:7" ht="12.75" x14ac:dyDescent="0.2">
      <c r="A383" s="113"/>
      <c r="B383" s="113"/>
      <c r="C383" s="113"/>
      <c r="D383" s="113"/>
      <c r="E383" s="113"/>
      <c r="F383" s="113"/>
      <c r="G383" s="113"/>
    </row>
    <row r="384" spans="1:7" ht="12.75" x14ac:dyDescent="0.2">
      <c r="A384" s="113"/>
      <c r="B384" s="113"/>
      <c r="C384" s="113"/>
      <c r="D384" s="113"/>
      <c r="E384" s="113"/>
      <c r="F384" s="113"/>
      <c r="G384" s="113"/>
    </row>
    <row r="385" spans="1:7" ht="12.75" x14ac:dyDescent="0.2">
      <c r="A385" s="113"/>
      <c r="B385" s="113"/>
      <c r="C385" s="113"/>
      <c r="D385" s="113"/>
      <c r="E385" s="113"/>
      <c r="F385" s="113"/>
      <c r="G385" s="113"/>
    </row>
    <row r="386" spans="1:7" ht="12.75" x14ac:dyDescent="0.2">
      <c r="A386" s="113"/>
      <c r="B386" s="113"/>
      <c r="C386" s="113"/>
      <c r="D386" s="113"/>
      <c r="E386" s="113"/>
      <c r="F386" s="113"/>
      <c r="G386" s="113"/>
    </row>
    <row r="387" spans="1:7" ht="12.75" x14ac:dyDescent="0.2">
      <c r="A387" s="113"/>
      <c r="B387" s="113"/>
      <c r="C387" s="113"/>
      <c r="D387" s="113"/>
      <c r="E387" s="113"/>
      <c r="F387" s="113"/>
      <c r="G387" s="113"/>
    </row>
    <row r="388" spans="1:7" ht="12.75" x14ac:dyDescent="0.2">
      <c r="A388" s="113"/>
      <c r="B388" s="113"/>
      <c r="C388" s="113"/>
      <c r="D388" s="113"/>
      <c r="E388" s="113"/>
      <c r="F388" s="113"/>
      <c r="G388" s="113"/>
    </row>
    <row r="389" spans="1:7" ht="12.75" x14ac:dyDescent="0.2">
      <c r="A389" s="113"/>
      <c r="B389" s="113"/>
      <c r="C389" s="113"/>
      <c r="D389" s="113"/>
      <c r="E389" s="113"/>
      <c r="F389" s="113"/>
      <c r="G389" s="113"/>
    </row>
    <row r="390" spans="1:7" ht="12.75" x14ac:dyDescent="0.2">
      <c r="A390" s="113"/>
      <c r="B390" s="113"/>
      <c r="C390" s="113"/>
      <c r="D390" s="113"/>
      <c r="E390" s="113"/>
      <c r="F390" s="113"/>
      <c r="G390" s="113"/>
    </row>
    <row r="391" spans="1:7" ht="12.75" x14ac:dyDescent="0.2">
      <c r="A391" s="113"/>
      <c r="B391" s="113"/>
      <c r="C391" s="113"/>
      <c r="D391" s="113"/>
      <c r="E391" s="113"/>
      <c r="F391" s="113"/>
      <c r="G391" s="113"/>
    </row>
    <row r="392" spans="1:7" ht="12.75" x14ac:dyDescent="0.2">
      <c r="A392" s="113"/>
      <c r="B392" s="113"/>
      <c r="C392" s="113"/>
      <c r="D392" s="113"/>
      <c r="E392" s="113"/>
      <c r="F392" s="113"/>
      <c r="G392" s="113"/>
    </row>
    <row r="393" spans="1:7" ht="12.75" x14ac:dyDescent="0.2">
      <c r="A393" s="113"/>
      <c r="B393" s="113"/>
      <c r="C393" s="113"/>
      <c r="D393" s="113"/>
      <c r="E393" s="113"/>
      <c r="F393" s="113"/>
      <c r="G393" s="113"/>
    </row>
    <row r="394" spans="1:7" ht="12.75" x14ac:dyDescent="0.2">
      <c r="A394" s="113"/>
      <c r="B394" s="113"/>
      <c r="C394" s="113"/>
      <c r="D394" s="113"/>
      <c r="E394" s="113"/>
      <c r="F394" s="113"/>
      <c r="G394" s="113"/>
    </row>
    <row r="395" spans="1:7" ht="12.75" x14ac:dyDescent="0.2">
      <c r="A395" s="113"/>
      <c r="B395" s="113"/>
      <c r="C395" s="113"/>
      <c r="D395" s="113"/>
      <c r="E395" s="113"/>
      <c r="F395" s="113"/>
      <c r="G395" s="113"/>
    </row>
    <row r="396" spans="1:7" ht="12.75" x14ac:dyDescent="0.2">
      <c r="A396" s="113"/>
      <c r="B396" s="113"/>
      <c r="C396" s="113"/>
      <c r="D396" s="113"/>
      <c r="E396" s="113"/>
      <c r="F396" s="113"/>
      <c r="G396" s="113"/>
    </row>
    <row r="397" spans="1:7" ht="12.75" x14ac:dyDescent="0.2">
      <c r="A397" s="113"/>
      <c r="B397" s="113"/>
      <c r="C397" s="113"/>
      <c r="D397" s="113"/>
      <c r="E397" s="113"/>
      <c r="F397" s="113"/>
      <c r="G397" s="113"/>
    </row>
    <row r="398" spans="1:7" ht="12.75" x14ac:dyDescent="0.2">
      <c r="A398" s="113"/>
      <c r="B398" s="113"/>
      <c r="C398" s="113"/>
      <c r="D398" s="113"/>
      <c r="E398" s="113"/>
      <c r="F398" s="113"/>
      <c r="G398" s="113"/>
    </row>
    <row r="399" spans="1:7" ht="12.75" x14ac:dyDescent="0.2">
      <c r="A399" s="113"/>
      <c r="B399" s="113"/>
      <c r="C399" s="113"/>
      <c r="D399" s="113"/>
      <c r="E399" s="113"/>
      <c r="F399" s="113"/>
      <c r="G399" s="113"/>
    </row>
    <row r="400" spans="1:7" ht="12.75" x14ac:dyDescent="0.2">
      <c r="A400" s="113"/>
      <c r="B400" s="113"/>
      <c r="C400" s="113"/>
      <c r="D400" s="113"/>
      <c r="E400" s="113"/>
      <c r="F400" s="113"/>
      <c r="G400" s="113"/>
    </row>
    <row r="401" spans="1:7" ht="12.75" x14ac:dyDescent="0.2">
      <c r="A401" s="113"/>
      <c r="B401" s="113"/>
      <c r="C401" s="113"/>
      <c r="D401" s="113"/>
      <c r="E401" s="113"/>
      <c r="F401" s="113"/>
      <c r="G401" s="113"/>
    </row>
    <row r="402" spans="1:7" ht="12.75" x14ac:dyDescent="0.2">
      <c r="A402" s="113"/>
      <c r="B402" s="113"/>
      <c r="C402" s="113"/>
      <c r="D402" s="113"/>
      <c r="E402" s="113"/>
      <c r="F402" s="113"/>
      <c r="G402" s="113"/>
    </row>
    <row r="403" spans="1:7" ht="12.75" x14ac:dyDescent="0.2">
      <c r="A403" s="113"/>
      <c r="B403" s="113"/>
      <c r="C403" s="113"/>
      <c r="D403" s="113"/>
      <c r="E403" s="113"/>
      <c r="F403" s="113"/>
      <c r="G403" s="113"/>
    </row>
    <row r="404" spans="1:7" ht="12.75" x14ac:dyDescent="0.2">
      <c r="A404" s="113"/>
      <c r="B404" s="113"/>
      <c r="C404" s="113"/>
      <c r="D404" s="113"/>
      <c r="E404" s="113"/>
      <c r="F404" s="113"/>
      <c r="G404" s="113"/>
    </row>
    <row r="405" spans="1:7" ht="12.75" x14ac:dyDescent="0.2">
      <c r="A405" s="113"/>
      <c r="B405" s="113"/>
      <c r="C405" s="113"/>
      <c r="D405" s="113"/>
      <c r="E405" s="113"/>
      <c r="F405" s="113"/>
      <c r="G405" s="113"/>
    </row>
    <row r="406" spans="1:7" ht="12.75" x14ac:dyDescent="0.2">
      <c r="A406" s="113"/>
      <c r="B406" s="113"/>
      <c r="C406" s="113"/>
      <c r="D406" s="113"/>
      <c r="E406" s="113"/>
      <c r="F406" s="113"/>
      <c r="G406" s="113"/>
    </row>
    <row r="407" spans="1:7" ht="12.75" x14ac:dyDescent="0.2">
      <c r="A407" s="113"/>
      <c r="B407" s="113"/>
      <c r="C407" s="113"/>
      <c r="D407" s="113"/>
      <c r="E407" s="113"/>
      <c r="F407" s="113"/>
      <c r="G407" s="113"/>
    </row>
    <row r="408" spans="1:7" ht="12.75" x14ac:dyDescent="0.2">
      <c r="A408" s="113"/>
      <c r="B408" s="113"/>
      <c r="C408" s="113"/>
      <c r="D408" s="113"/>
      <c r="E408" s="113"/>
      <c r="F408" s="113"/>
      <c r="G408" s="113"/>
    </row>
    <row r="409" spans="1:7" ht="12.75" x14ac:dyDescent="0.2">
      <c r="A409" s="113"/>
      <c r="B409" s="113"/>
      <c r="C409" s="113"/>
      <c r="D409" s="113"/>
      <c r="E409" s="113"/>
      <c r="F409" s="113"/>
      <c r="G409" s="113"/>
    </row>
    <row r="410" spans="1:7" ht="12.75" x14ac:dyDescent="0.2">
      <c r="A410" s="113"/>
      <c r="B410" s="113"/>
      <c r="C410" s="113"/>
      <c r="D410" s="113"/>
      <c r="E410" s="113"/>
      <c r="F410" s="113"/>
      <c r="G410" s="113"/>
    </row>
    <row r="411" spans="1:7" ht="12.75" x14ac:dyDescent="0.2">
      <c r="A411" s="113"/>
      <c r="B411" s="113"/>
      <c r="C411" s="113"/>
      <c r="D411" s="113"/>
      <c r="E411" s="113"/>
      <c r="F411" s="113"/>
      <c r="G411" s="113"/>
    </row>
    <row r="412" spans="1:7" ht="12.75" x14ac:dyDescent="0.2">
      <c r="A412" s="113"/>
      <c r="B412" s="113"/>
      <c r="C412" s="113"/>
      <c r="D412" s="113"/>
      <c r="E412" s="113"/>
      <c r="F412" s="113"/>
      <c r="G412" s="113"/>
    </row>
    <row r="413" spans="1:7" ht="12.75" x14ac:dyDescent="0.2">
      <c r="A413" s="113"/>
      <c r="B413" s="113"/>
      <c r="C413" s="113"/>
      <c r="D413" s="113"/>
      <c r="E413" s="113"/>
      <c r="F413" s="113"/>
      <c r="G413" s="113"/>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B95003AE-C969-42D8-BB03-0D32758693BF}"/>
    <hyperlink ref="B7" location="'A. HTT General'!B26" display="2. Regulatory Summary" xr:uid="{F117B925-15D1-4073-B133-695B61D04895}"/>
    <hyperlink ref="B8" location="'A. HTT General'!B36" display="3. General Cover Pool / Covered Bond Information" xr:uid="{AE03F697-544C-42B1-B757-65D6E953D04B}"/>
    <hyperlink ref="B9" location="'A. HTT General'!B285" display="4. References to Capital Requirements Regulation (CRR) 129(7)" xr:uid="{CEA7A76B-A2C7-4463-B546-8E0A44DD01B2}"/>
    <hyperlink ref="B11" location="'A. HTT General'!B319" display="6. Other relevant information" xr:uid="{77BA2B60-F0A4-44F6-832D-AEA166905C48}"/>
    <hyperlink ref="B27" r:id="rId1" display="UCITS Compliance" xr:uid="{7CEA599D-9CDB-4FD4-B226-75F1A3C96C40}"/>
    <hyperlink ref="B28" r:id="rId2" xr:uid="{804125B9-B4B0-4532-B13C-E5E3130F1F68}"/>
    <hyperlink ref="B29" r:id="rId3" xr:uid="{851E4A46-E557-47B5-8537-ABFD66408FA1}"/>
    <hyperlink ref="B10" location="'A. HTT General'!B311" display="5. References to Capital Requirements Regulation (CRR) 129(1)" xr:uid="{5451CE50-54A5-48F5-9218-AACD6200DAAA}"/>
    <hyperlink ref="C229" r:id="rId4" xr:uid="{253A6A29-AAB3-4AA7-BA22-24DDD7438636}"/>
    <hyperlink ref="D293" location="'B2. HTT Public Sector Assets'!B129" display="'B2. HTT Public Sector Assets'!B129" xr:uid="{3EF936C6-E9E8-4B8C-8DDF-E3446665AA0D}"/>
    <hyperlink ref="F292" location="'B2. HTT Public Sector Assets'!A18" display="'B2. HTT Public Sector Assets'!A18" xr:uid="{707CAE3B-805D-4073-9507-E26A006B56DD}"/>
    <hyperlink ref="D292" location="'B1. HTT Mortgage Assets'!B287" display="'B1. HTT Mortgage Assets'!B287" xr:uid="{94058047-168A-49E0-ABAD-699A35C14F36}"/>
    <hyperlink ref="D300" location="'B2. HTT Public Sector Assets'!B166" display="'B2. HTT Public Sector Assets'!B166" xr:uid="{BE965558-1323-4781-A4F0-74D1336347E4}"/>
    <hyperlink ref="D290" location="'B2. HTT Public Sector Assets'!B48" display="'B2. HTT Public Sector Assets'!B48" xr:uid="{6EAC48CE-F30A-4337-8ADD-7D833716CBF0}"/>
    <hyperlink ref="C289" location="'A. HTT General'!A39" display="'A. HTT General'!A39" xr:uid="{8D437639-0EE0-4DC2-B27D-7037013DAEDA}"/>
    <hyperlink ref="C290" location="'B1. HTT Mortgage Assets'!B43" display="'B1. HTT Mortgage Assets'!B43" xr:uid="{0870B81C-0D1F-4E66-91F2-6116468DB406}"/>
    <hyperlink ref="C291" location="'A. HTT General'!A52" display="'A. HTT General'!A52" xr:uid="{7F3E3E7F-E17B-40DE-B6EE-4096A43ACC90}"/>
    <hyperlink ref="C295" location="'A. HTT General'!B163" display="'A. HTT General'!B163" xr:uid="{C62CA021-94DA-4CF3-8B02-1F4BF0F8081B}"/>
    <hyperlink ref="C296" location="'A. HTT General'!B137" display="'A. HTT General'!B137" xr:uid="{42E7F118-08D0-4480-8220-4D18620093C2}"/>
    <hyperlink ref="C297" location="'C. HTT Harmonised Glossary'!B17" display="'C. HTT Harmonised Glossary'!B17" xr:uid="{D2E86B2A-7D40-411C-B77F-BE94CFE34663}"/>
    <hyperlink ref="C298" location="'A. HTT General'!B65" display="'A. HTT General'!B65" xr:uid="{B8B67AE4-E30C-4B2E-95AF-F188E33DEB07}"/>
    <hyperlink ref="C299" location="'A. HTT General'!B88" display="'A. HTT General'!B88" xr:uid="{FF873540-E811-4605-899C-E466DA0E45B8}"/>
    <hyperlink ref="C300" location="'B1. HTT Mortgage Assets'!B180" display="'B1. HTT Mortgage Assets'!B180" xr:uid="{355F8C25-5563-40AF-92D2-98B8651C2F41}"/>
    <hyperlink ref="C292" location="'B1. HTT Mortgage Assets'!B186" display="'B1. HTT Mortgage Assets'!B186" xr:uid="{D6C4B4A9-1D46-4EEB-9EE0-1CF30CE14E01}"/>
    <hyperlink ref="C288" location="'A. HTT General'!A38" display="'A. HTT General'!A38" xr:uid="{CA4B7F43-B079-4486-8B53-156AEE60F324}"/>
    <hyperlink ref="C294" location="'A. HTT General'!B111" display="'A. HTT General'!B111" xr:uid="{848191C2-7105-4BE4-8C8E-384E574D7D34}"/>
    <hyperlink ref="C293" location="'B1. HTT Mortgage Assets'!B149" display="'B1. HTT Mortgage Assets'!B149" xr:uid="{90CF89E9-DD4B-4F0F-9425-DB4D006ABF99}"/>
  </hyperlinks>
  <pageMargins left="0.7" right="0.7" top="0.75" bottom="0.75" header="0.3" footer="0.3"/>
  <pageSetup scale="33"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77A3-3637-4050-A684-22E810998D10}">
  <sheetPr>
    <tabColor theme="5" tint="-0.249977111117893"/>
  </sheetPr>
  <dimension ref="A1:G598"/>
  <sheetViews>
    <sheetView zoomScaleNormal="100" workbookViewId="0"/>
  </sheetViews>
  <sheetFormatPr defaultRowHeight="15" outlineLevelRow="1" x14ac:dyDescent="0.2"/>
  <cols>
    <col min="1" max="1" width="13.85546875" style="90" customWidth="1"/>
    <col min="2" max="2" width="60.85546875" style="90" customWidth="1"/>
    <col min="3" max="3" width="41" style="90" customWidth="1"/>
    <col min="4" max="4" width="40.85546875" style="90" customWidth="1"/>
    <col min="5" max="5" width="6.7109375" style="90" customWidth="1"/>
    <col min="6" max="6" width="41.5703125" style="90" customWidth="1"/>
    <col min="7" max="7" width="41.5703125" style="83" customWidth="1"/>
    <col min="8" max="16384" width="9.140625" style="85"/>
  </cols>
  <sheetData>
    <row r="1" spans="1:7" ht="31.5" x14ac:dyDescent="0.2">
      <c r="A1" s="82" t="s">
        <v>782</v>
      </c>
      <c r="B1" s="82"/>
      <c r="C1" s="83"/>
      <c r="D1" s="83"/>
      <c r="E1" s="83"/>
      <c r="F1" s="84" t="s">
        <v>1391</v>
      </c>
    </row>
    <row r="2" spans="1:7" ht="13.5" thickBot="1" x14ac:dyDescent="0.25">
      <c r="A2" s="83"/>
      <c r="B2" s="83"/>
      <c r="C2" s="83"/>
      <c r="D2" s="83"/>
      <c r="E2" s="83"/>
      <c r="F2" s="83"/>
    </row>
    <row r="3" spans="1:7" ht="19.5" thickBot="1" x14ac:dyDescent="0.25">
      <c r="A3" s="87"/>
      <c r="B3" s="88" t="s">
        <v>2</v>
      </c>
      <c r="C3" s="89" t="s">
        <v>1392</v>
      </c>
      <c r="D3" s="87"/>
      <c r="E3" s="87"/>
      <c r="F3" s="83"/>
      <c r="G3" s="87"/>
    </row>
    <row r="4" spans="1:7" ht="15.75" thickBot="1" x14ac:dyDescent="0.25"/>
    <row r="5" spans="1:7" ht="18.75" x14ac:dyDescent="0.2">
      <c r="A5" s="91"/>
      <c r="B5" s="92" t="s">
        <v>425</v>
      </c>
      <c r="C5" s="91"/>
      <c r="E5" s="93"/>
      <c r="F5" s="93"/>
    </row>
    <row r="6" spans="1:7" x14ac:dyDescent="0.2">
      <c r="B6" s="158" t="s">
        <v>426</v>
      </c>
    </row>
    <row r="7" spans="1:7" x14ac:dyDescent="0.2">
      <c r="B7" s="159" t="s">
        <v>427</v>
      </c>
    </row>
    <row r="8" spans="1:7" ht="15.75" thickBot="1" x14ac:dyDescent="0.25">
      <c r="B8" s="160" t="s">
        <v>428</v>
      </c>
    </row>
    <row r="9" spans="1:7" x14ac:dyDescent="0.2">
      <c r="B9" s="161"/>
    </row>
    <row r="10" spans="1:7" ht="37.5" x14ac:dyDescent="0.2">
      <c r="A10" s="98" t="s">
        <v>8</v>
      </c>
      <c r="B10" s="98" t="s">
        <v>426</v>
      </c>
      <c r="C10" s="99"/>
      <c r="D10" s="99"/>
      <c r="E10" s="99"/>
      <c r="F10" s="99"/>
      <c r="G10" s="100"/>
    </row>
    <row r="11" spans="1:7" x14ac:dyDescent="0.2">
      <c r="A11" s="107"/>
      <c r="B11" s="108" t="s">
        <v>429</v>
      </c>
      <c r="C11" s="107" t="s">
        <v>55</v>
      </c>
      <c r="D11" s="107"/>
      <c r="E11" s="107"/>
      <c r="F11" s="110" t="s">
        <v>430</v>
      </c>
      <c r="G11" s="110"/>
    </row>
    <row r="12" spans="1:7" x14ac:dyDescent="0.2">
      <c r="A12" s="90" t="s">
        <v>431</v>
      </c>
      <c r="B12" s="90" t="s">
        <v>432</v>
      </c>
      <c r="C12" s="111">
        <v>15270.4074259197</v>
      </c>
      <c r="F12" s="118">
        <f>IF($C$15=0,"",IF(C12="[for completion]","",C12/$C$15))</f>
        <v>1</v>
      </c>
    </row>
    <row r="13" spans="1:7" x14ac:dyDescent="0.2">
      <c r="A13" s="90" t="s">
        <v>433</v>
      </c>
      <c r="B13" s="90" t="s">
        <v>434</v>
      </c>
      <c r="C13" s="111">
        <v>0</v>
      </c>
      <c r="F13" s="118">
        <f>IF($C$15=0,"",IF(C13="[for completion]","",C13/$C$15))</f>
        <v>0</v>
      </c>
    </row>
    <row r="14" spans="1:7" x14ac:dyDescent="0.2">
      <c r="A14" s="90" t="s">
        <v>435</v>
      </c>
      <c r="B14" s="90" t="s">
        <v>67</v>
      </c>
      <c r="C14" s="111">
        <v>0</v>
      </c>
      <c r="F14" s="118">
        <f>IF($C$15=0,"",IF(C14="[for completion]","",C14/$C$15))</f>
        <v>0</v>
      </c>
    </row>
    <row r="15" spans="1:7" x14ac:dyDescent="0.2">
      <c r="A15" s="90" t="s">
        <v>436</v>
      </c>
      <c r="B15" s="162" t="s">
        <v>69</v>
      </c>
      <c r="C15" s="111">
        <f>SUM(C12:C14)</f>
        <v>15270.4074259197</v>
      </c>
      <c r="F15" s="163">
        <f>SUM(F12:F14)</f>
        <v>1</v>
      </c>
    </row>
    <row r="16" spans="1:7" x14ac:dyDescent="0.2">
      <c r="A16" s="90" t="s">
        <v>437</v>
      </c>
      <c r="B16" s="123" t="s">
        <v>438</v>
      </c>
      <c r="C16" s="111"/>
      <c r="F16" s="118">
        <f t="shared" ref="F16:F26" si="0">IF($C$15=0,"",IF(C16="[for completion]","",C16/$C$15))</f>
        <v>0</v>
      </c>
    </row>
    <row r="17" spans="1:7" x14ac:dyDescent="0.2">
      <c r="A17" s="90" t="s">
        <v>439</v>
      </c>
      <c r="B17" s="123" t="s">
        <v>440</v>
      </c>
      <c r="C17" s="111"/>
      <c r="F17" s="118">
        <f t="shared" si="0"/>
        <v>0</v>
      </c>
    </row>
    <row r="18" spans="1:7" x14ac:dyDescent="0.2">
      <c r="A18" s="90" t="s">
        <v>441</v>
      </c>
      <c r="B18" s="123" t="s">
        <v>172</v>
      </c>
      <c r="C18" s="111"/>
      <c r="F18" s="118">
        <f t="shared" si="0"/>
        <v>0</v>
      </c>
    </row>
    <row r="19" spans="1:7" x14ac:dyDescent="0.2">
      <c r="A19" s="90" t="s">
        <v>442</v>
      </c>
      <c r="B19" s="123" t="s">
        <v>172</v>
      </c>
      <c r="C19" s="111"/>
      <c r="F19" s="118">
        <f t="shared" si="0"/>
        <v>0</v>
      </c>
    </row>
    <row r="20" spans="1:7" x14ac:dyDescent="0.2">
      <c r="A20" s="90" t="s">
        <v>443</v>
      </c>
      <c r="B20" s="123" t="s">
        <v>172</v>
      </c>
      <c r="C20" s="111"/>
      <c r="F20" s="118">
        <f t="shared" si="0"/>
        <v>0</v>
      </c>
    </row>
    <row r="21" spans="1:7" x14ac:dyDescent="0.2">
      <c r="A21" s="90" t="s">
        <v>444</v>
      </c>
      <c r="B21" s="123" t="s">
        <v>172</v>
      </c>
      <c r="C21" s="111"/>
      <c r="F21" s="118">
        <f t="shared" si="0"/>
        <v>0</v>
      </c>
    </row>
    <row r="22" spans="1:7" x14ac:dyDescent="0.2">
      <c r="A22" s="90" t="s">
        <v>445</v>
      </c>
      <c r="B22" s="123" t="s">
        <v>172</v>
      </c>
      <c r="C22" s="111"/>
      <c r="F22" s="118">
        <f t="shared" si="0"/>
        <v>0</v>
      </c>
    </row>
    <row r="23" spans="1:7" x14ac:dyDescent="0.2">
      <c r="A23" s="90" t="s">
        <v>446</v>
      </c>
      <c r="B23" s="123" t="s">
        <v>172</v>
      </c>
      <c r="C23" s="111"/>
      <c r="F23" s="118">
        <f t="shared" si="0"/>
        <v>0</v>
      </c>
    </row>
    <row r="24" spans="1:7" x14ac:dyDescent="0.2">
      <c r="A24" s="90" t="s">
        <v>447</v>
      </c>
      <c r="B24" s="123" t="s">
        <v>172</v>
      </c>
      <c r="C24" s="111"/>
      <c r="F24" s="118">
        <f t="shared" si="0"/>
        <v>0</v>
      </c>
    </row>
    <row r="25" spans="1:7" x14ac:dyDescent="0.2">
      <c r="A25" s="90" t="s">
        <v>448</v>
      </c>
      <c r="B25" s="123" t="s">
        <v>172</v>
      </c>
      <c r="C25" s="111"/>
      <c r="F25" s="118">
        <f t="shared" si="0"/>
        <v>0</v>
      </c>
    </row>
    <row r="26" spans="1:7" x14ac:dyDescent="0.2">
      <c r="A26" s="90" t="s">
        <v>1493</v>
      </c>
      <c r="B26" s="123" t="s">
        <v>172</v>
      </c>
      <c r="C26" s="124"/>
      <c r="D26" s="113"/>
      <c r="E26" s="113"/>
      <c r="F26" s="118">
        <f t="shared" si="0"/>
        <v>0</v>
      </c>
    </row>
    <row r="27" spans="1:7" x14ac:dyDescent="0.2">
      <c r="A27" s="107"/>
      <c r="B27" s="108" t="s">
        <v>449</v>
      </c>
      <c r="C27" s="107" t="s">
        <v>450</v>
      </c>
      <c r="D27" s="107" t="s">
        <v>451</v>
      </c>
      <c r="E27" s="109"/>
      <c r="F27" s="107" t="s">
        <v>452</v>
      </c>
      <c r="G27" s="110"/>
    </row>
    <row r="28" spans="1:7" x14ac:dyDescent="0.2">
      <c r="A28" s="90" t="s">
        <v>453</v>
      </c>
      <c r="B28" s="90" t="s">
        <v>454</v>
      </c>
      <c r="C28" s="111">
        <v>227205</v>
      </c>
      <c r="D28" s="111" t="s">
        <v>1</v>
      </c>
      <c r="F28" s="127">
        <f>IF(AND(C28="[For completion]",D28="[For completion]"),"[For completion]",SUM(C28:D28))</f>
        <v>227205</v>
      </c>
    </row>
    <row r="29" spans="1:7" x14ac:dyDescent="0.2">
      <c r="A29" s="90" t="s">
        <v>455</v>
      </c>
      <c r="B29" s="103" t="s">
        <v>456</v>
      </c>
      <c r="C29" s="111">
        <v>108193</v>
      </c>
      <c r="D29" s="111" t="s">
        <v>1</v>
      </c>
      <c r="F29" s="127">
        <f t="shared" ref="F29:F30" si="1">IF(AND(C29="[For completion]",D29="[For completion]"),"[For completion]",SUM(C29:D29))</f>
        <v>108193</v>
      </c>
    </row>
    <row r="30" spans="1:7" x14ac:dyDescent="0.2">
      <c r="A30" s="90" t="s">
        <v>457</v>
      </c>
      <c r="B30" s="103" t="s">
        <v>458</v>
      </c>
      <c r="C30" s="111">
        <v>0</v>
      </c>
      <c r="D30" s="111">
        <v>0</v>
      </c>
      <c r="F30" s="127">
        <f t="shared" si="1"/>
        <v>0</v>
      </c>
    </row>
    <row r="31" spans="1:7" x14ac:dyDescent="0.2">
      <c r="A31" s="90" t="s">
        <v>459</v>
      </c>
      <c r="B31" s="103"/>
    </row>
    <row r="32" spans="1:7" x14ac:dyDescent="0.2">
      <c r="A32" s="90" t="s">
        <v>460</v>
      </c>
      <c r="B32" s="103"/>
    </row>
    <row r="33" spans="1:7" x14ac:dyDescent="0.2">
      <c r="A33" s="90" t="s">
        <v>461</v>
      </c>
      <c r="B33" s="103"/>
    </row>
    <row r="34" spans="1:7" x14ac:dyDescent="0.2">
      <c r="A34" s="90" t="s">
        <v>462</v>
      </c>
      <c r="B34" s="103"/>
    </row>
    <row r="35" spans="1:7" x14ac:dyDescent="0.2">
      <c r="A35" s="107"/>
      <c r="B35" s="108" t="s">
        <v>463</v>
      </c>
      <c r="C35" s="107" t="s">
        <v>464</v>
      </c>
      <c r="D35" s="107" t="s">
        <v>465</v>
      </c>
      <c r="E35" s="109"/>
      <c r="F35" s="110" t="s">
        <v>430</v>
      </c>
      <c r="G35" s="110"/>
    </row>
    <row r="36" spans="1:7" x14ac:dyDescent="0.2">
      <c r="A36" s="90" t="s">
        <v>466</v>
      </c>
      <c r="B36" s="90" t="s">
        <v>467</v>
      </c>
      <c r="C36" s="164">
        <v>4.2169245674937104E-3</v>
      </c>
      <c r="D36" s="164" t="s">
        <v>61</v>
      </c>
      <c r="E36" s="115"/>
      <c r="F36" s="164">
        <v>4.2169245674937104E-3</v>
      </c>
    </row>
    <row r="37" spans="1:7" x14ac:dyDescent="0.2">
      <c r="A37" s="90" t="s">
        <v>468</v>
      </c>
      <c r="C37" s="163"/>
      <c r="D37" s="163"/>
      <c r="E37" s="115"/>
      <c r="F37" s="163"/>
    </row>
    <row r="38" spans="1:7" x14ac:dyDescent="0.2">
      <c r="A38" s="90" t="s">
        <v>469</v>
      </c>
      <c r="C38" s="163"/>
      <c r="D38" s="163"/>
      <c r="E38" s="115"/>
      <c r="F38" s="163"/>
    </row>
    <row r="39" spans="1:7" x14ac:dyDescent="0.2">
      <c r="A39" s="90" t="s">
        <v>470</v>
      </c>
      <c r="C39" s="163"/>
      <c r="D39" s="163"/>
      <c r="E39" s="115"/>
      <c r="F39" s="163"/>
    </row>
    <row r="40" spans="1:7" x14ac:dyDescent="0.2">
      <c r="A40" s="90" t="s">
        <v>471</v>
      </c>
      <c r="C40" s="163"/>
      <c r="D40" s="163"/>
      <c r="E40" s="115"/>
      <c r="F40" s="163"/>
    </row>
    <row r="41" spans="1:7" x14ac:dyDescent="0.2">
      <c r="A41" s="90" t="s">
        <v>472</v>
      </c>
      <c r="C41" s="163"/>
      <c r="D41" s="163"/>
      <c r="E41" s="115"/>
      <c r="F41" s="163"/>
    </row>
    <row r="42" spans="1:7" x14ac:dyDescent="0.2">
      <c r="A42" s="90" t="s">
        <v>473</v>
      </c>
      <c r="C42" s="163"/>
      <c r="D42" s="163"/>
      <c r="E42" s="115"/>
      <c r="F42" s="163"/>
    </row>
    <row r="43" spans="1:7" x14ac:dyDescent="0.2">
      <c r="A43" s="107"/>
      <c r="B43" s="108" t="s">
        <v>474</v>
      </c>
      <c r="C43" s="107" t="s">
        <v>464</v>
      </c>
      <c r="D43" s="107" t="s">
        <v>465</v>
      </c>
      <c r="E43" s="109"/>
      <c r="F43" s="110" t="s">
        <v>430</v>
      </c>
      <c r="G43" s="110"/>
    </row>
    <row r="44" spans="1:7" x14ac:dyDescent="0.2">
      <c r="A44" s="90" t="s">
        <v>475</v>
      </c>
      <c r="B44" s="165" t="s">
        <v>476</v>
      </c>
      <c r="C44" s="166" t="s">
        <v>142</v>
      </c>
      <c r="D44" s="166" t="s">
        <v>61</v>
      </c>
      <c r="E44" s="163"/>
      <c r="F44" s="166">
        <f>SUM(F45:F71)</f>
        <v>0</v>
      </c>
      <c r="G44" s="90"/>
    </row>
    <row r="45" spans="1:7" x14ac:dyDescent="0.2">
      <c r="A45" s="90" t="s">
        <v>477</v>
      </c>
      <c r="B45" s="90" t="s">
        <v>478</v>
      </c>
      <c r="C45" s="164">
        <v>0</v>
      </c>
      <c r="D45" s="164">
        <v>0</v>
      </c>
      <c r="E45" s="115"/>
      <c r="F45" s="164">
        <v>0</v>
      </c>
      <c r="G45" s="90"/>
    </row>
    <row r="46" spans="1:7" x14ac:dyDescent="0.2">
      <c r="A46" s="90" t="s">
        <v>479</v>
      </c>
      <c r="B46" s="90" t="s">
        <v>10</v>
      </c>
      <c r="C46" s="164" t="s">
        <v>142</v>
      </c>
      <c r="D46" s="164" t="s">
        <v>61</v>
      </c>
      <c r="E46" s="115"/>
      <c r="F46" s="164" t="s">
        <v>142</v>
      </c>
      <c r="G46" s="90"/>
    </row>
    <row r="47" spans="1:7" x14ac:dyDescent="0.2">
      <c r="A47" s="90" t="s">
        <v>480</v>
      </c>
      <c r="B47" s="90" t="s">
        <v>481</v>
      </c>
      <c r="C47" s="164">
        <v>0</v>
      </c>
      <c r="D47" s="164">
        <v>0</v>
      </c>
      <c r="E47" s="115"/>
      <c r="F47" s="164">
        <v>0</v>
      </c>
      <c r="G47" s="90"/>
    </row>
    <row r="48" spans="1:7" x14ac:dyDescent="0.2">
      <c r="A48" s="90" t="s">
        <v>482</v>
      </c>
      <c r="B48" s="90" t="s">
        <v>483</v>
      </c>
      <c r="C48" s="164">
        <v>0</v>
      </c>
      <c r="D48" s="164">
        <v>0</v>
      </c>
      <c r="E48" s="115"/>
      <c r="F48" s="164">
        <v>0</v>
      </c>
      <c r="G48" s="90"/>
    </row>
    <row r="49" spans="1:7" x14ac:dyDescent="0.2">
      <c r="A49" s="90" t="s">
        <v>484</v>
      </c>
      <c r="B49" s="90" t="s">
        <v>485</v>
      </c>
      <c r="C49" s="164">
        <v>0</v>
      </c>
      <c r="D49" s="164">
        <v>0</v>
      </c>
      <c r="E49" s="115"/>
      <c r="F49" s="164">
        <v>0</v>
      </c>
      <c r="G49" s="90"/>
    </row>
    <row r="50" spans="1:7" x14ac:dyDescent="0.2">
      <c r="A50" s="90" t="s">
        <v>486</v>
      </c>
      <c r="B50" s="90" t="s">
        <v>1494</v>
      </c>
      <c r="C50" s="164">
        <v>0</v>
      </c>
      <c r="D50" s="164">
        <v>0</v>
      </c>
      <c r="E50" s="115"/>
      <c r="F50" s="164">
        <v>0</v>
      </c>
      <c r="G50" s="90"/>
    </row>
    <row r="51" spans="1:7" x14ac:dyDescent="0.2">
      <c r="A51" s="90" t="s">
        <v>487</v>
      </c>
      <c r="B51" s="90" t="s">
        <v>488</v>
      </c>
      <c r="C51" s="164">
        <v>0</v>
      </c>
      <c r="D51" s="164">
        <v>0</v>
      </c>
      <c r="E51" s="115"/>
      <c r="F51" s="164">
        <v>0</v>
      </c>
      <c r="G51" s="90"/>
    </row>
    <row r="52" spans="1:7" x14ac:dyDescent="0.2">
      <c r="A52" s="90" t="s">
        <v>489</v>
      </c>
      <c r="B52" s="90" t="s">
        <v>490</v>
      </c>
      <c r="C52" s="164">
        <v>0</v>
      </c>
      <c r="D52" s="164">
        <v>0</v>
      </c>
      <c r="E52" s="115"/>
      <c r="F52" s="164">
        <v>0</v>
      </c>
      <c r="G52" s="90"/>
    </row>
    <row r="53" spans="1:7" x14ac:dyDescent="0.2">
      <c r="A53" s="90" t="s">
        <v>491</v>
      </c>
      <c r="B53" s="90" t="s">
        <v>492</v>
      </c>
      <c r="C53" s="164">
        <v>0</v>
      </c>
      <c r="D53" s="164">
        <v>0</v>
      </c>
      <c r="E53" s="115"/>
      <c r="F53" s="164">
        <v>0</v>
      </c>
      <c r="G53" s="90"/>
    </row>
    <row r="54" spans="1:7" x14ac:dyDescent="0.2">
      <c r="A54" s="90" t="s">
        <v>493</v>
      </c>
      <c r="B54" s="90" t="s">
        <v>494</v>
      </c>
      <c r="C54" s="164">
        <v>0</v>
      </c>
      <c r="D54" s="164">
        <v>0</v>
      </c>
      <c r="E54" s="115"/>
      <c r="F54" s="164">
        <v>0</v>
      </c>
      <c r="G54" s="90"/>
    </row>
    <row r="55" spans="1:7" x14ac:dyDescent="0.2">
      <c r="A55" s="90" t="s">
        <v>495</v>
      </c>
      <c r="B55" s="90" t="s">
        <v>496</v>
      </c>
      <c r="C55" s="164">
        <v>0</v>
      </c>
      <c r="D55" s="164">
        <v>0</v>
      </c>
      <c r="E55" s="115"/>
      <c r="F55" s="164">
        <v>0</v>
      </c>
      <c r="G55" s="90"/>
    </row>
    <row r="56" spans="1:7" x14ac:dyDescent="0.2">
      <c r="A56" s="90" t="s">
        <v>497</v>
      </c>
      <c r="B56" s="90" t="s">
        <v>498</v>
      </c>
      <c r="C56" s="164">
        <v>0</v>
      </c>
      <c r="D56" s="164">
        <v>0</v>
      </c>
      <c r="E56" s="115"/>
      <c r="F56" s="164">
        <v>0</v>
      </c>
      <c r="G56" s="90"/>
    </row>
    <row r="57" spans="1:7" x14ac:dyDescent="0.2">
      <c r="A57" s="90" t="s">
        <v>499</v>
      </c>
      <c r="B57" s="90" t="s">
        <v>500</v>
      </c>
      <c r="C57" s="164">
        <v>0</v>
      </c>
      <c r="D57" s="164">
        <v>0</v>
      </c>
      <c r="E57" s="115"/>
      <c r="F57" s="164">
        <v>0</v>
      </c>
      <c r="G57" s="90"/>
    </row>
    <row r="58" spans="1:7" x14ac:dyDescent="0.2">
      <c r="A58" s="90" t="s">
        <v>501</v>
      </c>
      <c r="B58" s="90" t="s">
        <v>502</v>
      </c>
      <c r="C58" s="164">
        <v>0</v>
      </c>
      <c r="D58" s="164">
        <v>0</v>
      </c>
      <c r="E58" s="115"/>
      <c r="F58" s="164">
        <v>0</v>
      </c>
      <c r="G58" s="90"/>
    </row>
    <row r="59" spans="1:7" x14ac:dyDescent="0.2">
      <c r="A59" s="90" t="s">
        <v>503</v>
      </c>
      <c r="B59" s="90" t="s">
        <v>504</v>
      </c>
      <c r="C59" s="164">
        <v>0</v>
      </c>
      <c r="D59" s="164">
        <v>0</v>
      </c>
      <c r="E59" s="115"/>
      <c r="F59" s="164">
        <v>0</v>
      </c>
      <c r="G59" s="90"/>
    </row>
    <row r="60" spans="1:7" x14ac:dyDescent="0.2">
      <c r="A60" s="90" t="s">
        <v>505</v>
      </c>
      <c r="B60" s="90" t="s">
        <v>506</v>
      </c>
      <c r="C60" s="164">
        <v>0</v>
      </c>
      <c r="D60" s="164">
        <v>0</v>
      </c>
      <c r="E60" s="115"/>
      <c r="F60" s="164">
        <v>0</v>
      </c>
      <c r="G60" s="90"/>
    </row>
    <row r="61" spans="1:7" x14ac:dyDescent="0.2">
      <c r="A61" s="90" t="s">
        <v>507</v>
      </c>
      <c r="B61" s="90" t="s">
        <v>508</v>
      </c>
      <c r="C61" s="164">
        <v>0</v>
      </c>
      <c r="D61" s="164">
        <v>0</v>
      </c>
      <c r="E61" s="115"/>
      <c r="F61" s="164">
        <v>0</v>
      </c>
      <c r="G61" s="90"/>
    </row>
    <row r="62" spans="1:7" x14ac:dyDescent="0.2">
      <c r="A62" s="90" t="s">
        <v>509</v>
      </c>
      <c r="B62" s="90" t="s">
        <v>510</v>
      </c>
      <c r="C62" s="164">
        <v>0</v>
      </c>
      <c r="D62" s="164">
        <v>0</v>
      </c>
      <c r="E62" s="115"/>
      <c r="F62" s="164">
        <v>0</v>
      </c>
      <c r="G62" s="90"/>
    </row>
    <row r="63" spans="1:7" x14ac:dyDescent="0.2">
      <c r="A63" s="90" t="s">
        <v>511</v>
      </c>
      <c r="B63" s="90" t="s">
        <v>512</v>
      </c>
      <c r="C63" s="164">
        <v>0</v>
      </c>
      <c r="D63" s="164">
        <v>0</v>
      </c>
      <c r="E63" s="115"/>
      <c r="F63" s="164">
        <v>0</v>
      </c>
      <c r="G63" s="90"/>
    </row>
    <row r="64" spans="1:7" x14ac:dyDescent="0.2">
      <c r="A64" s="90" t="s">
        <v>513</v>
      </c>
      <c r="B64" s="90" t="s">
        <v>514</v>
      </c>
      <c r="C64" s="164">
        <v>0</v>
      </c>
      <c r="D64" s="164">
        <v>0</v>
      </c>
      <c r="E64" s="115"/>
      <c r="F64" s="164">
        <v>0</v>
      </c>
      <c r="G64" s="90"/>
    </row>
    <row r="65" spans="1:7" x14ac:dyDescent="0.2">
      <c r="A65" s="90" t="s">
        <v>515</v>
      </c>
      <c r="B65" s="90" t="s">
        <v>516</v>
      </c>
      <c r="C65" s="164">
        <v>0</v>
      </c>
      <c r="D65" s="164">
        <v>0</v>
      </c>
      <c r="E65" s="115"/>
      <c r="F65" s="164">
        <v>0</v>
      </c>
      <c r="G65" s="90"/>
    </row>
    <row r="66" spans="1:7" x14ac:dyDescent="0.2">
      <c r="A66" s="90" t="s">
        <v>517</v>
      </c>
      <c r="B66" s="90" t="s">
        <v>518</v>
      </c>
      <c r="C66" s="164">
        <v>0</v>
      </c>
      <c r="D66" s="164">
        <v>0</v>
      </c>
      <c r="E66" s="115"/>
      <c r="F66" s="164">
        <v>0</v>
      </c>
      <c r="G66" s="90"/>
    </row>
    <row r="67" spans="1:7" x14ac:dyDescent="0.2">
      <c r="A67" s="90" t="s">
        <v>519</v>
      </c>
      <c r="B67" s="90" t="s">
        <v>520</v>
      </c>
      <c r="C67" s="164">
        <v>0</v>
      </c>
      <c r="D67" s="164">
        <v>0</v>
      </c>
      <c r="E67" s="115"/>
      <c r="F67" s="164">
        <v>0</v>
      </c>
      <c r="G67" s="90"/>
    </row>
    <row r="68" spans="1:7" x14ac:dyDescent="0.2">
      <c r="A68" s="90" t="s">
        <v>521</v>
      </c>
      <c r="B68" s="90" t="s">
        <v>522</v>
      </c>
      <c r="C68" s="164">
        <v>0</v>
      </c>
      <c r="D68" s="164">
        <v>0</v>
      </c>
      <c r="E68" s="115"/>
      <c r="F68" s="164">
        <v>0</v>
      </c>
      <c r="G68" s="90"/>
    </row>
    <row r="69" spans="1:7" x14ac:dyDescent="0.2">
      <c r="A69" s="90" t="s">
        <v>523</v>
      </c>
      <c r="B69" s="90" t="s">
        <v>524</v>
      </c>
      <c r="C69" s="164">
        <v>0</v>
      </c>
      <c r="D69" s="164">
        <v>0</v>
      </c>
      <c r="E69" s="115"/>
      <c r="F69" s="164">
        <v>0</v>
      </c>
      <c r="G69" s="90"/>
    </row>
    <row r="70" spans="1:7" x14ac:dyDescent="0.2">
      <c r="A70" s="90" t="s">
        <v>525</v>
      </c>
      <c r="B70" s="90" t="s">
        <v>526</v>
      </c>
      <c r="C70" s="164">
        <v>0</v>
      </c>
      <c r="D70" s="164">
        <v>0</v>
      </c>
      <c r="E70" s="115"/>
      <c r="F70" s="164">
        <v>0</v>
      </c>
      <c r="G70" s="90"/>
    </row>
    <row r="71" spans="1:7" x14ac:dyDescent="0.2">
      <c r="A71" s="90" t="s">
        <v>527</v>
      </c>
      <c r="B71" s="90" t="s">
        <v>528</v>
      </c>
      <c r="C71" s="164">
        <v>0</v>
      </c>
      <c r="D71" s="164">
        <v>0</v>
      </c>
      <c r="E71" s="115"/>
      <c r="F71" s="164">
        <v>0</v>
      </c>
      <c r="G71" s="90"/>
    </row>
    <row r="72" spans="1:7" x14ac:dyDescent="0.2">
      <c r="A72" s="90" t="s">
        <v>529</v>
      </c>
      <c r="B72" s="165" t="s">
        <v>259</v>
      </c>
      <c r="C72" s="166" t="s">
        <v>61</v>
      </c>
      <c r="D72" s="164" t="s">
        <v>61</v>
      </c>
      <c r="E72" s="163"/>
      <c r="F72" s="164" t="s">
        <v>61</v>
      </c>
      <c r="G72" s="90"/>
    </row>
    <row r="73" spans="1:7" x14ac:dyDescent="0.2">
      <c r="A73" s="90" t="s">
        <v>530</v>
      </c>
      <c r="B73" s="90" t="s">
        <v>531</v>
      </c>
      <c r="C73" s="164">
        <v>0</v>
      </c>
      <c r="D73" s="164">
        <v>0</v>
      </c>
      <c r="E73" s="163"/>
      <c r="F73" s="164">
        <v>0</v>
      </c>
      <c r="G73" s="90"/>
    </row>
    <row r="74" spans="1:7" x14ac:dyDescent="0.2">
      <c r="A74" s="90" t="s">
        <v>532</v>
      </c>
      <c r="B74" s="90" t="s">
        <v>533</v>
      </c>
      <c r="C74" s="164">
        <v>0</v>
      </c>
      <c r="D74" s="164">
        <v>0</v>
      </c>
      <c r="E74" s="163"/>
      <c r="F74" s="164">
        <v>0</v>
      </c>
      <c r="G74" s="90"/>
    </row>
    <row r="75" spans="1:7" x14ac:dyDescent="0.2">
      <c r="A75" s="90" t="s">
        <v>534</v>
      </c>
      <c r="B75" s="90" t="s">
        <v>535</v>
      </c>
      <c r="C75" s="164">
        <v>0</v>
      </c>
      <c r="D75" s="164">
        <v>0</v>
      </c>
      <c r="E75" s="163"/>
      <c r="F75" s="164">
        <v>0</v>
      </c>
      <c r="G75" s="90"/>
    </row>
    <row r="76" spans="1:7" x14ac:dyDescent="0.2">
      <c r="A76" s="90" t="s">
        <v>536</v>
      </c>
      <c r="B76" s="165" t="s">
        <v>67</v>
      </c>
      <c r="C76" s="167" t="s">
        <v>61</v>
      </c>
      <c r="D76" s="164" t="s">
        <v>61</v>
      </c>
      <c r="E76" s="163"/>
      <c r="F76" s="164" t="s">
        <v>61</v>
      </c>
      <c r="G76" s="90"/>
    </row>
    <row r="77" spans="1:7" x14ac:dyDescent="0.2">
      <c r="A77" s="90" t="s">
        <v>537</v>
      </c>
      <c r="B77" s="105" t="s">
        <v>261</v>
      </c>
      <c r="C77" s="164">
        <v>0</v>
      </c>
      <c r="D77" s="164">
        <v>0</v>
      </c>
      <c r="E77" s="163"/>
      <c r="F77" s="164">
        <v>0</v>
      </c>
      <c r="G77" s="90"/>
    </row>
    <row r="78" spans="1:7" x14ac:dyDescent="0.2">
      <c r="A78" s="90" t="s">
        <v>538</v>
      </c>
      <c r="B78" s="90" t="s">
        <v>539</v>
      </c>
      <c r="C78" s="164">
        <v>0</v>
      </c>
      <c r="D78" s="164">
        <v>0</v>
      </c>
      <c r="E78" s="163"/>
      <c r="F78" s="164">
        <v>0</v>
      </c>
      <c r="G78" s="90"/>
    </row>
    <row r="79" spans="1:7" x14ac:dyDescent="0.2">
      <c r="A79" s="90" t="s">
        <v>540</v>
      </c>
      <c r="B79" s="105" t="s">
        <v>263</v>
      </c>
      <c r="C79" s="164">
        <v>0</v>
      </c>
      <c r="D79" s="164">
        <v>0</v>
      </c>
      <c r="E79" s="163"/>
      <c r="F79" s="164">
        <v>0</v>
      </c>
      <c r="G79" s="90"/>
    </row>
    <row r="80" spans="1:7" x14ac:dyDescent="0.2">
      <c r="A80" s="90" t="s">
        <v>541</v>
      </c>
      <c r="B80" s="105" t="s">
        <v>265</v>
      </c>
      <c r="C80" s="164">
        <v>0</v>
      </c>
      <c r="D80" s="164">
        <v>0</v>
      </c>
      <c r="E80" s="163"/>
      <c r="F80" s="164">
        <v>0</v>
      </c>
      <c r="G80" s="90"/>
    </row>
    <row r="81" spans="1:7" x14ac:dyDescent="0.2">
      <c r="A81" s="90" t="s">
        <v>542</v>
      </c>
      <c r="B81" s="105" t="s">
        <v>267</v>
      </c>
      <c r="C81" s="164">
        <v>0</v>
      </c>
      <c r="D81" s="164">
        <v>0</v>
      </c>
      <c r="E81" s="163"/>
      <c r="F81" s="164">
        <v>0</v>
      </c>
      <c r="G81" s="90"/>
    </row>
    <row r="82" spans="1:7" x14ac:dyDescent="0.2">
      <c r="A82" s="90" t="s">
        <v>543</v>
      </c>
      <c r="B82" s="105" t="s">
        <v>269</v>
      </c>
      <c r="C82" s="164">
        <v>0</v>
      </c>
      <c r="D82" s="164">
        <v>0</v>
      </c>
      <c r="E82" s="163"/>
      <c r="F82" s="164">
        <v>0</v>
      </c>
      <c r="G82" s="90"/>
    </row>
    <row r="83" spans="1:7" x14ac:dyDescent="0.2">
      <c r="A83" s="90" t="s">
        <v>544</v>
      </c>
      <c r="B83" s="105" t="s">
        <v>271</v>
      </c>
      <c r="C83" s="164">
        <v>0</v>
      </c>
      <c r="D83" s="164">
        <v>0</v>
      </c>
      <c r="E83" s="163"/>
      <c r="F83" s="164">
        <v>0</v>
      </c>
      <c r="G83" s="90"/>
    </row>
    <row r="84" spans="1:7" x14ac:dyDescent="0.2">
      <c r="A84" s="90" t="s">
        <v>545</v>
      </c>
      <c r="B84" s="105" t="s">
        <v>273</v>
      </c>
      <c r="C84" s="164">
        <v>0</v>
      </c>
      <c r="D84" s="164">
        <v>0</v>
      </c>
      <c r="E84" s="163"/>
      <c r="F84" s="164">
        <v>0</v>
      </c>
      <c r="G84" s="90"/>
    </row>
    <row r="85" spans="1:7" x14ac:dyDescent="0.2">
      <c r="A85" s="90" t="s">
        <v>546</v>
      </c>
      <c r="B85" s="105" t="s">
        <v>275</v>
      </c>
      <c r="C85" s="164">
        <v>0</v>
      </c>
      <c r="D85" s="164">
        <v>0</v>
      </c>
      <c r="E85" s="163"/>
      <c r="F85" s="164">
        <v>0</v>
      </c>
      <c r="G85" s="90"/>
    </row>
    <row r="86" spans="1:7" x14ac:dyDescent="0.2">
      <c r="A86" s="90" t="s">
        <v>547</v>
      </c>
      <c r="B86" s="105" t="s">
        <v>277</v>
      </c>
      <c r="C86" s="164">
        <v>0</v>
      </c>
      <c r="D86" s="164">
        <v>0</v>
      </c>
      <c r="E86" s="163"/>
      <c r="F86" s="164">
        <v>0</v>
      </c>
      <c r="G86" s="90"/>
    </row>
    <row r="87" spans="1:7" x14ac:dyDescent="0.2">
      <c r="A87" s="90" t="s">
        <v>548</v>
      </c>
      <c r="B87" s="105" t="s">
        <v>67</v>
      </c>
      <c r="C87" s="164">
        <v>0</v>
      </c>
      <c r="D87" s="164">
        <v>0</v>
      </c>
      <c r="E87" s="163"/>
      <c r="F87" s="164">
        <v>0</v>
      </c>
      <c r="G87" s="90"/>
    </row>
    <row r="88" spans="1:7" x14ac:dyDescent="0.2">
      <c r="A88" s="90" t="s">
        <v>549</v>
      </c>
      <c r="B88" s="123" t="s">
        <v>172</v>
      </c>
      <c r="C88" s="163"/>
      <c r="D88" s="163"/>
      <c r="E88" s="163"/>
      <c r="F88" s="163"/>
      <c r="G88" s="90"/>
    </row>
    <row r="89" spans="1:7" x14ac:dyDescent="0.2">
      <c r="A89" s="90" t="s">
        <v>550</v>
      </c>
      <c r="B89" s="123" t="s">
        <v>172</v>
      </c>
      <c r="C89" s="163"/>
      <c r="D89" s="163"/>
      <c r="E89" s="163"/>
      <c r="F89" s="163"/>
      <c r="G89" s="90"/>
    </row>
    <row r="90" spans="1:7" x14ac:dyDescent="0.2">
      <c r="A90" s="90" t="s">
        <v>551</v>
      </c>
      <c r="B90" s="123" t="s">
        <v>172</v>
      </c>
      <c r="C90" s="163"/>
      <c r="D90" s="163"/>
      <c r="E90" s="163"/>
      <c r="F90" s="163"/>
      <c r="G90" s="90"/>
    </row>
    <row r="91" spans="1:7" x14ac:dyDescent="0.2">
      <c r="A91" s="90" t="s">
        <v>552</v>
      </c>
      <c r="B91" s="123" t="s">
        <v>172</v>
      </c>
      <c r="C91" s="163"/>
      <c r="D91" s="163"/>
      <c r="E91" s="163"/>
      <c r="F91" s="163"/>
      <c r="G91" s="90"/>
    </row>
    <row r="92" spans="1:7" x14ac:dyDescent="0.2">
      <c r="A92" s="90" t="s">
        <v>553</v>
      </c>
      <c r="B92" s="123" t="s">
        <v>172</v>
      </c>
      <c r="C92" s="163"/>
      <c r="D92" s="163"/>
      <c r="E92" s="163"/>
      <c r="F92" s="163"/>
      <c r="G92" s="90"/>
    </row>
    <row r="93" spans="1:7" x14ac:dyDescent="0.2">
      <c r="A93" s="90" t="s">
        <v>554</v>
      </c>
      <c r="B93" s="123" t="s">
        <v>172</v>
      </c>
      <c r="C93" s="163"/>
      <c r="D93" s="163"/>
      <c r="E93" s="163"/>
      <c r="F93" s="163"/>
      <c r="G93" s="90"/>
    </row>
    <row r="94" spans="1:7" x14ac:dyDescent="0.2">
      <c r="A94" s="90" t="s">
        <v>555</v>
      </c>
      <c r="B94" s="123" t="s">
        <v>172</v>
      </c>
      <c r="C94" s="163"/>
      <c r="D94" s="163"/>
      <c r="E94" s="163"/>
      <c r="F94" s="163"/>
      <c r="G94" s="90"/>
    </row>
    <row r="95" spans="1:7" x14ac:dyDescent="0.2">
      <c r="A95" s="90" t="s">
        <v>556</v>
      </c>
      <c r="B95" s="123" t="s">
        <v>172</v>
      </c>
      <c r="C95" s="163"/>
      <c r="D95" s="163"/>
      <c r="E95" s="163"/>
      <c r="F95" s="163"/>
      <c r="G95" s="90"/>
    </row>
    <row r="96" spans="1:7" x14ac:dyDescent="0.2">
      <c r="A96" s="90" t="s">
        <v>557</v>
      </c>
      <c r="B96" s="123" t="s">
        <v>172</v>
      </c>
      <c r="C96" s="163"/>
      <c r="D96" s="163"/>
      <c r="E96" s="163"/>
      <c r="F96" s="163"/>
      <c r="G96" s="90"/>
    </row>
    <row r="97" spans="1:7" x14ac:dyDescent="0.2">
      <c r="A97" s="90" t="s">
        <v>558</v>
      </c>
      <c r="B97" s="123" t="s">
        <v>172</v>
      </c>
      <c r="C97" s="163"/>
      <c r="D97" s="163"/>
      <c r="E97" s="163"/>
      <c r="F97" s="163"/>
      <c r="G97" s="90"/>
    </row>
    <row r="98" spans="1:7" x14ac:dyDescent="0.2">
      <c r="A98" s="107"/>
      <c r="B98" s="140" t="s">
        <v>1495</v>
      </c>
      <c r="C98" s="107" t="s">
        <v>464</v>
      </c>
      <c r="D98" s="107" t="s">
        <v>465</v>
      </c>
      <c r="E98" s="109"/>
      <c r="F98" s="110" t="s">
        <v>430</v>
      </c>
      <c r="G98" s="110"/>
    </row>
    <row r="99" spans="1:7" x14ac:dyDescent="0.2">
      <c r="A99" s="90" t="s">
        <v>559</v>
      </c>
      <c r="B99" s="163" t="s">
        <v>560</v>
      </c>
      <c r="C99" s="164">
        <v>0.15584837215544101</v>
      </c>
      <c r="D99" s="164">
        <v>0</v>
      </c>
      <c r="E99" s="163"/>
      <c r="F99" s="163">
        <f>SUM(C99:D99)</f>
        <v>0.15584837215544101</v>
      </c>
      <c r="G99" s="90"/>
    </row>
    <row r="100" spans="1:7" x14ac:dyDescent="0.2">
      <c r="A100" s="90" t="s">
        <v>561</v>
      </c>
      <c r="B100" s="163" t="s">
        <v>562</v>
      </c>
      <c r="C100" s="164">
        <v>0.14331627594527999</v>
      </c>
      <c r="D100" s="164">
        <v>0</v>
      </c>
      <c r="E100" s="163"/>
      <c r="F100" s="163">
        <f t="shared" ref="F100:F109" si="2">SUM(C100:D100)</f>
        <v>0.14331627594527999</v>
      </c>
      <c r="G100" s="90"/>
    </row>
    <row r="101" spans="1:7" x14ac:dyDescent="0.2">
      <c r="A101" s="90" t="s">
        <v>563</v>
      </c>
      <c r="B101" s="163" t="s">
        <v>564</v>
      </c>
      <c r="C101" s="164">
        <v>0.15445399779160901</v>
      </c>
      <c r="D101" s="164">
        <v>0</v>
      </c>
      <c r="E101" s="163"/>
      <c r="F101" s="163">
        <f t="shared" si="2"/>
        <v>0.15445399779160901</v>
      </c>
      <c r="G101" s="90"/>
    </row>
    <row r="102" spans="1:7" x14ac:dyDescent="0.2">
      <c r="A102" s="90" t="s">
        <v>565</v>
      </c>
      <c r="B102" s="163" t="s">
        <v>566</v>
      </c>
      <c r="C102" s="164">
        <v>8.6199840837625302E-2</v>
      </c>
      <c r="D102" s="164">
        <v>0</v>
      </c>
      <c r="E102" s="163"/>
      <c r="F102" s="163">
        <f t="shared" si="2"/>
        <v>8.6199840837625302E-2</v>
      </c>
      <c r="G102" s="90"/>
    </row>
    <row r="103" spans="1:7" x14ac:dyDescent="0.2">
      <c r="A103" s="90" t="s">
        <v>567</v>
      </c>
      <c r="B103" s="163" t="s">
        <v>568</v>
      </c>
      <c r="C103" s="164">
        <v>0.110354313446779</v>
      </c>
      <c r="D103" s="164">
        <v>0</v>
      </c>
      <c r="E103" s="163"/>
      <c r="F103" s="163">
        <f t="shared" si="2"/>
        <v>0.110354313446779</v>
      </c>
      <c r="G103" s="90"/>
    </row>
    <row r="104" spans="1:7" x14ac:dyDescent="0.2">
      <c r="A104" s="90" t="s">
        <v>569</v>
      </c>
      <c r="B104" s="163" t="s">
        <v>570</v>
      </c>
      <c r="C104" s="164">
        <v>8.1217748846362597E-2</v>
      </c>
      <c r="D104" s="164">
        <v>0</v>
      </c>
      <c r="E104" s="163"/>
      <c r="F104" s="163">
        <f t="shared" si="2"/>
        <v>8.1217748846362597E-2</v>
      </c>
      <c r="G104" s="90"/>
    </row>
    <row r="105" spans="1:7" x14ac:dyDescent="0.2">
      <c r="A105" s="90" t="s">
        <v>571</v>
      </c>
      <c r="B105" s="163" t="s">
        <v>572</v>
      </c>
      <c r="C105" s="164">
        <v>7.4217150110631194E-2</v>
      </c>
      <c r="D105" s="164">
        <v>0</v>
      </c>
      <c r="E105" s="163"/>
      <c r="F105" s="163">
        <f t="shared" si="2"/>
        <v>7.4217150110631194E-2</v>
      </c>
      <c r="G105" s="90"/>
    </row>
    <row r="106" spans="1:7" x14ac:dyDescent="0.2">
      <c r="A106" s="90" t="s">
        <v>573</v>
      </c>
      <c r="B106" s="163" t="s">
        <v>574</v>
      </c>
      <c r="C106" s="164">
        <v>6.9226387406379902E-2</v>
      </c>
      <c r="D106" s="164">
        <v>0</v>
      </c>
      <c r="E106" s="163"/>
      <c r="F106" s="163">
        <f t="shared" si="2"/>
        <v>6.9226387406379902E-2</v>
      </c>
      <c r="G106" s="90"/>
    </row>
    <row r="107" spans="1:7" x14ac:dyDescent="0.2">
      <c r="A107" s="90" t="s">
        <v>575</v>
      </c>
      <c r="B107" s="163" t="s">
        <v>576</v>
      </c>
      <c r="C107" s="164">
        <v>5.1635497126396701E-2</v>
      </c>
      <c r="D107" s="164">
        <v>0</v>
      </c>
      <c r="E107" s="163"/>
      <c r="F107" s="163">
        <f t="shared" si="2"/>
        <v>5.1635497126396701E-2</v>
      </c>
      <c r="G107" s="90"/>
    </row>
    <row r="108" spans="1:7" x14ac:dyDescent="0.2">
      <c r="A108" s="90" t="s">
        <v>577</v>
      </c>
      <c r="B108" s="163" t="s">
        <v>578</v>
      </c>
      <c r="C108" s="164">
        <v>4.3286612922194302E-2</v>
      </c>
      <c r="D108" s="164">
        <v>0</v>
      </c>
      <c r="E108" s="163"/>
      <c r="F108" s="163">
        <f t="shared" si="2"/>
        <v>4.3286612922194302E-2</v>
      </c>
      <c r="G108" s="90"/>
    </row>
    <row r="109" spans="1:7" x14ac:dyDescent="0.2">
      <c r="A109" s="90" t="s">
        <v>579</v>
      </c>
      <c r="B109" s="163" t="s">
        <v>512</v>
      </c>
      <c r="C109" s="164">
        <v>2.7535132923584501E-2</v>
      </c>
      <c r="D109" s="164">
        <v>0</v>
      </c>
      <c r="E109" s="163"/>
      <c r="F109" s="163">
        <f t="shared" si="2"/>
        <v>2.7535132923584501E-2</v>
      </c>
      <c r="G109" s="90"/>
    </row>
    <row r="110" spans="1:7" x14ac:dyDescent="0.2">
      <c r="A110" s="90" t="s">
        <v>580</v>
      </c>
      <c r="B110" s="163" t="s">
        <v>67</v>
      </c>
      <c r="C110" s="164">
        <v>2.7086704877167301E-3</v>
      </c>
      <c r="D110" s="164">
        <v>0</v>
      </c>
      <c r="E110" s="163"/>
      <c r="F110" s="163">
        <f>SUM(C110:D110)</f>
        <v>2.7086704877167301E-3</v>
      </c>
      <c r="G110" s="90"/>
    </row>
    <row r="111" spans="1:7" hidden="1" outlineLevel="1" x14ac:dyDescent="0.2">
      <c r="A111" s="90" t="s">
        <v>581</v>
      </c>
      <c r="B111" s="105" t="s">
        <v>582</v>
      </c>
      <c r="C111" s="163"/>
      <c r="D111" s="163"/>
      <c r="E111" s="163"/>
      <c r="F111" s="163"/>
      <c r="G111" s="90"/>
    </row>
    <row r="112" spans="1:7" hidden="1" outlineLevel="1" x14ac:dyDescent="0.2">
      <c r="A112" s="90" t="s">
        <v>583</v>
      </c>
      <c r="B112" s="105" t="s">
        <v>582</v>
      </c>
      <c r="C112" s="163"/>
      <c r="D112" s="163"/>
      <c r="E112" s="163"/>
      <c r="F112" s="163"/>
      <c r="G112" s="90"/>
    </row>
    <row r="113" spans="1:7" hidden="1" outlineLevel="1" x14ac:dyDescent="0.2">
      <c r="A113" s="90" t="s">
        <v>584</v>
      </c>
      <c r="B113" s="105" t="s">
        <v>582</v>
      </c>
      <c r="C113" s="163"/>
      <c r="D113" s="163"/>
      <c r="E113" s="163"/>
      <c r="F113" s="163"/>
      <c r="G113" s="90"/>
    </row>
    <row r="114" spans="1:7" hidden="1" outlineLevel="1" x14ac:dyDescent="0.2">
      <c r="A114" s="90" t="s">
        <v>585</v>
      </c>
      <c r="B114" s="105" t="s">
        <v>582</v>
      </c>
      <c r="C114" s="163"/>
      <c r="D114" s="163"/>
      <c r="E114" s="163"/>
      <c r="F114" s="163"/>
      <c r="G114" s="90"/>
    </row>
    <row r="115" spans="1:7" hidden="1" outlineLevel="1" x14ac:dyDescent="0.2">
      <c r="A115" s="90" t="s">
        <v>586</v>
      </c>
      <c r="B115" s="105" t="s">
        <v>582</v>
      </c>
      <c r="C115" s="163"/>
      <c r="D115" s="163"/>
      <c r="E115" s="163"/>
      <c r="F115" s="163"/>
      <c r="G115" s="90"/>
    </row>
    <row r="116" spans="1:7" hidden="1" outlineLevel="1" x14ac:dyDescent="0.2">
      <c r="A116" s="90" t="s">
        <v>587</v>
      </c>
      <c r="B116" s="105" t="s">
        <v>582</v>
      </c>
      <c r="C116" s="163"/>
      <c r="D116" s="163"/>
      <c r="E116" s="163"/>
      <c r="F116" s="163"/>
      <c r="G116" s="90"/>
    </row>
    <row r="117" spans="1:7" hidden="1" outlineLevel="1" x14ac:dyDescent="0.2">
      <c r="A117" s="90" t="s">
        <v>588</v>
      </c>
      <c r="B117" s="105" t="s">
        <v>582</v>
      </c>
      <c r="C117" s="163"/>
      <c r="D117" s="163"/>
      <c r="E117" s="163"/>
      <c r="F117" s="163"/>
      <c r="G117" s="90"/>
    </row>
    <row r="118" spans="1:7" hidden="1" outlineLevel="1" x14ac:dyDescent="0.2">
      <c r="A118" s="90" t="s">
        <v>589</v>
      </c>
      <c r="B118" s="105" t="s">
        <v>582</v>
      </c>
      <c r="C118" s="163"/>
      <c r="D118" s="163"/>
      <c r="E118" s="163"/>
      <c r="F118" s="163"/>
      <c r="G118" s="90"/>
    </row>
    <row r="119" spans="1:7" hidden="1" outlineLevel="1" x14ac:dyDescent="0.2">
      <c r="A119" s="90" t="s">
        <v>590</v>
      </c>
      <c r="B119" s="105" t="s">
        <v>582</v>
      </c>
      <c r="C119" s="163"/>
      <c r="D119" s="163"/>
      <c r="E119" s="163"/>
      <c r="F119" s="163"/>
      <c r="G119" s="90"/>
    </row>
    <row r="120" spans="1:7" hidden="1" outlineLevel="1" x14ac:dyDescent="0.2">
      <c r="A120" s="90" t="s">
        <v>591</v>
      </c>
      <c r="B120" s="105" t="s">
        <v>582</v>
      </c>
      <c r="C120" s="163"/>
      <c r="D120" s="163"/>
      <c r="E120" s="163"/>
      <c r="F120" s="163"/>
      <c r="G120" s="90"/>
    </row>
    <row r="121" spans="1:7" hidden="1" outlineLevel="1" x14ac:dyDescent="0.2">
      <c r="A121" s="90" t="s">
        <v>592</v>
      </c>
      <c r="B121" s="105" t="s">
        <v>582</v>
      </c>
      <c r="C121" s="163"/>
      <c r="D121" s="163"/>
      <c r="E121" s="163"/>
      <c r="F121" s="163"/>
      <c r="G121" s="90"/>
    </row>
    <row r="122" spans="1:7" hidden="1" outlineLevel="1" x14ac:dyDescent="0.2">
      <c r="A122" s="90" t="s">
        <v>593</v>
      </c>
      <c r="B122" s="105" t="s">
        <v>582</v>
      </c>
      <c r="C122" s="163"/>
      <c r="D122" s="163"/>
      <c r="E122" s="163"/>
      <c r="F122" s="163"/>
      <c r="G122" s="90"/>
    </row>
    <row r="123" spans="1:7" hidden="1" outlineLevel="1" x14ac:dyDescent="0.2">
      <c r="A123" s="90" t="s">
        <v>594</v>
      </c>
      <c r="B123" s="105" t="s">
        <v>582</v>
      </c>
      <c r="C123" s="163"/>
      <c r="D123" s="163"/>
      <c r="E123" s="163"/>
      <c r="F123" s="163"/>
      <c r="G123" s="90"/>
    </row>
    <row r="124" spans="1:7" hidden="1" outlineLevel="1" x14ac:dyDescent="0.2">
      <c r="A124" s="90" t="s">
        <v>595</v>
      </c>
      <c r="B124" s="105" t="s">
        <v>582</v>
      </c>
      <c r="C124" s="163"/>
      <c r="D124" s="163"/>
      <c r="E124" s="163"/>
      <c r="F124" s="163"/>
      <c r="G124" s="90"/>
    </row>
    <row r="125" spans="1:7" hidden="1" outlineLevel="1" x14ac:dyDescent="0.2">
      <c r="A125" s="90" t="s">
        <v>596</v>
      </c>
      <c r="B125" s="105" t="s">
        <v>582</v>
      </c>
      <c r="C125" s="163"/>
      <c r="D125" s="163"/>
      <c r="E125" s="163"/>
      <c r="F125" s="163"/>
      <c r="G125" s="90"/>
    </row>
    <row r="126" spans="1:7" hidden="1" outlineLevel="1" x14ac:dyDescent="0.2">
      <c r="A126" s="90" t="s">
        <v>597</v>
      </c>
      <c r="B126" s="105" t="s">
        <v>582</v>
      </c>
      <c r="C126" s="163"/>
      <c r="D126" s="163"/>
      <c r="E126" s="163"/>
      <c r="F126" s="163"/>
      <c r="G126" s="90"/>
    </row>
    <row r="127" spans="1:7" hidden="1" outlineLevel="1" x14ac:dyDescent="0.2">
      <c r="A127" s="90" t="s">
        <v>598</v>
      </c>
      <c r="B127" s="105" t="s">
        <v>582</v>
      </c>
      <c r="C127" s="163"/>
      <c r="D127" s="163"/>
      <c r="E127" s="163"/>
      <c r="F127" s="163"/>
      <c r="G127" s="90"/>
    </row>
    <row r="128" spans="1:7" hidden="1" outlineLevel="1" x14ac:dyDescent="0.2">
      <c r="A128" s="90" t="s">
        <v>599</v>
      </c>
      <c r="B128" s="105" t="s">
        <v>582</v>
      </c>
      <c r="C128" s="163"/>
      <c r="D128" s="163"/>
      <c r="E128" s="163"/>
      <c r="F128" s="163"/>
      <c r="G128" s="90"/>
    </row>
    <row r="129" spans="1:7" hidden="1" outlineLevel="1" x14ac:dyDescent="0.2">
      <c r="A129" s="90" t="s">
        <v>600</v>
      </c>
      <c r="B129" s="105" t="s">
        <v>582</v>
      </c>
      <c r="C129" s="163"/>
      <c r="D129" s="163"/>
      <c r="E129" s="163"/>
      <c r="F129" s="163"/>
      <c r="G129" s="90"/>
    </row>
    <row r="130" spans="1:7" hidden="1" outlineLevel="1" x14ac:dyDescent="0.2">
      <c r="A130" s="90" t="s">
        <v>1496</v>
      </c>
      <c r="B130" s="105" t="s">
        <v>582</v>
      </c>
      <c r="C130" s="163"/>
      <c r="D130" s="163"/>
      <c r="E130" s="163"/>
      <c r="F130" s="163"/>
      <c r="G130" s="90"/>
    </row>
    <row r="131" spans="1:7" hidden="1" outlineLevel="1" x14ac:dyDescent="0.2">
      <c r="A131" s="90" t="s">
        <v>1497</v>
      </c>
      <c r="B131" s="105" t="s">
        <v>582</v>
      </c>
      <c r="C131" s="163"/>
      <c r="D131" s="163"/>
      <c r="E131" s="163"/>
      <c r="F131" s="163"/>
      <c r="G131" s="90"/>
    </row>
    <row r="132" spans="1:7" hidden="1" outlineLevel="1" x14ac:dyDescent="0.2">
      <c r="A132" s="90" t="s">
        <v>1498</v>
      </c>
      <c r="B132" s="105" t="s">
        <v>582</v>
      </c>
      <c r="C132" s="163"/>
      <c r="D132" s="163"/>
      <c r="E132" s="163"/>
      <c r="F132" s="163"/>
      <c r="G132" s="90"/>
    </row>
    <row r="133" spans="1:7" hidden="1" outlineLevel="1" x14ac:dyDescent="0.2">
      <c r="A133" s="90" t="s">
        <v>1499</v>
      </c>
      <c r="B133" s="105" t="s">
        <v>582</v>
      </c>
      <c r="C133" s="163"/>
      <c r="D133" s="163"/>
      <c r="E133" s="163"/>
      <c r="F133" s="163"/>
      <c r="G133" s="90"/>
    </row>
    <row r="134" spans="1:7" hidden="1" outlineLevel="1" x14ac:dyDescent="0.2">
      <c r="A134" s="90" t="s">
        <v>1500</v>
      </c>
      <c r="B134" s="105" t="s">
        <v>582</v>
      </c>
      <c r="C134" s="163"/>
      <c r="D134" s="163"/>
      <c r="E134" s="163"/>
      <c r="F134" s="163"/>
      <c r="G134" s="90"/>
    </row>
    <row r="135" spans="1:7" hidden="1" outlineLevel="1" x14ac:dyDescent="0.2">
      <c r="A135" s="90" t="s">
        <v>1501</v>
      </c>
      <c r="B135" s="105" t="s">
        <v>582</v>
      </c>
      <c r="C135" s="163"/>
      <c r="D135" s="163"/>
      <c r="E135" s="163"/>
      <c r="F135" s="163"/>
      <c r="G135" s="90"/>
    </row>
    <row r="136" spans="1:7" hidden="1" outlineLevel="1" x14ac:dyDescent="0.2">
      <c r="A136" s="90" t="s">
        <v>1502</v>
      </c>
      <c r="B136" s="105" t="s">
        <v>582</v>
      </c>
      <c r="C136" s="163"/>
      <c r="D136" s="163"/>
      <c r="E136" s="163"/>
      <c r="F136" s="163"/>
      <c r="G136" s="90"/>
    </row>
    <row r="137" spans="1:7" hidden="1" outlineLevel="1" x14ac:dyDescent="0.2">
      <c r="A137" s="90" t="s">
        <v>1503</v>
      </c>
      <c r="B137" s="105" t="s">
        <v>582</v>
      </c>
      <c r="C137" s="163"/>
      <c r="D137" s="163"/>
      <c r="E137" s="163"/>
      <c r="F137" s="163"/>
      <c r="G137" s="90"/>
    </row>
    <row r="138" spans="1:7" hidden="1" outlineLevel="1" x14ac:dyDescent="0.2">
      <c r="A138" s="90" t="s">
        <v>1504</v>
      </c>
      <c r="B138" s="105" t="s">
        <v>582</v>
      </c>
      <c r="C138" s="163"/>
      <c r="D138" s="163"/>
      <c r="E138" s="163"/>
      <c r="F138" s="163"/>
      <c r="G138" s="90"/>
    </row>
    <row r="139" spans="1:7" hidden="1" outlineLevel="1" x14ac:dyDescent="0.2">
      <c r="A139" s="90" t="s">
        <v>1505</v>
      </c>
      <c r="B139" s="105" t="s">
        <v>582</v>
      </c>
      <c r="C139" s="163"/>
      <c r="D139" s="163"/>
      <c r="E139" s="163"/>
      <c r="F139" s="163"/>
      <c r="G139" s="90"/>
    </row>
    <row r="140" spans="1:7" hidden="1" outlineLevel="1" x14ac:dyDescent="0.2">
      <c r="A140" s="90" t="s">
        <v>1506</v>
      </c>
      <c r="B140" s="105" t="s">
        <v>582</v>
      </c>
      <c r="C140" s="163"/>
      <c r="D140" s="163"/>
      <c r="E140" s="163"/>
      <c r="F140" s="163"/>
      <c r="G140" s="90"/>
    </row>
    <row r="141" spans="1:7" hidden="1" outlineLevel="1" x14ac:dyDescent="0.2">
      <c r="A141" s="90" t="s">
        <v>1507</v>
      </c>
      <c r="B141" s="105" t="s">
        <v>582</v>
      </c>
      <c r="C141" s="163"/>
      <c r="D141" s="163"/>
      <c r="E141" s="163"/>
      <c r="F141" s="163"/>
      <c r="G141" s="90"/>
    </row>
    <row r="142" spans="1:7" hidden="1" outlineLevel="1" x14ac:dyDescent="0.2">
      <c r="A142" s="90" t="s">
        <v>1508</v>
      </c>
      <c r="B142" s="105" t="s">
        <v>582</v>
      </c>
      <c r="C142" s="163"/>
      <c r="D142" s="163"/>
      <c r="E142" s="163"/>
      <c r="F142" s="163"/>
      <c r="G142" s="90"/>
    </row>
    <row r="143" spans="1:7" hidden="1" outlineLevel="1" x14ac:dyDescent="0.2">
      <c r="A143" s="90" t="s">
        <v>1509</v>
      </c>
      <c r="B143" s="105" t="s">
        <v>582</v>
      </c>
      <c r="C143" s="163"/>
      <c r="D143" s="163"/>
      <c r="E143" s="163"/>
      <c r="F143" s="163"/>
      <c r="G143" s="90"/>
    </row>
    <row r="144" spans="1:7" hidden="1" outlineLevel="1" x14ac:dyDescent="0.2">
      <c r="A144" s="90" t="s">
        <v>1510</v>
      </c>
      <c r="B144" s="105" t="s">
        <v>582</v>
      </c>
      <c r="C144" s="163"/>
      <c r="D144" s="163"/>
      <c r="E144" s="163"/>
      <c r="F144" s="163"/>
      <c r="G144" s="90"/>
    </row>
    <row r="145" spans="1:7" hidden="1" outlineLevel="1" x14ac:dyDescent="0.2">
      <c r="A145" s="90" t="s">
        <v>1511</v>
      </c>
      <c r="B145" s="105" t="s">
        <v>582</v>
      </c>
      <c r="C145" s="163"/>
      <c r="D145" s="163"/>
      <c r="E145" s="163"/>
      <c r="F145" s="163"/>
      <c r="G145" s="90"/>
    </row>
    <row r="146" spans="1:7" hidden="1" outlineLevel="1" x14ac:dyDescent="0.2">
      <c r="A146" s="90" t="s">
        <v>1512</v>
      </c>
      <c r="B146" s="105" t="s">
        <v>582</v>
      </c>
      <c r="C146" s="163"/>
      <c r="D146" s="163"/>
      <c r="E146" s="163"/>
      <c r="F146" s="163"/>
      <c r="G146" s="90"/>
    </row>
    <row r="147" spans="1:7" hidden="1" outlineLevel="1" x14ac:dyDescent="0.2">
      <c r="A147" s="90" t="s">
        <v>1513</v>
      </c>
      <c r="B147" s="105" t="s">
        <v>582</v>
      </c>
      <c r="C147" s="163"/>
      <c r="D147" s="163"/>
      <c r="E147" s="163"/>
      <c r="F147" s="163"/>
      <c r="G147" s="90"/>
    </row>
    <row r="148" spans="1:7" hidden="1" outlineLevel="1" x14ac:dyDescent="0.2">
      <c r="A148" s="90" t="s">
        <v>1514</v>
      </c>
      <c r="B148" s="105" t="s">
        <v>582</v>
      </c>
      <c r="C148" s="163"/>
      <c r="D148" s="163"/>
      <c r="E148" s="163"/>
      <c r="F148" s="163"/>
      <c r="G148" s="90"/>
    </row>
    <row r="149" spans="1:7" collapsed="1" x14ac:dyDescent="0.2">
      <c r="A149" s="107"/>
      <c r="B149" s="108" t="s">
        <v>601</v>
      </c>
      <c r="C149" s="107" t="s">
        <v>464</v>
      </c>
      <c r="D149" s="107" t="s">
        <v>465</v>
      </c>
      <c r="E149" s="109"/>
      <c r="F149" s="110" t="s">
        <v>430</v>
      </c>
      <c r="G149" s="110"/>
    </row>
    <row r="150" spans="1:7" x14ac:dyDescent="0.2">
      <c r="A150" s="90" t="s">
        <v>602</v>
      </c>
      <c r="B150" s="90" t="s">
        <v>603</v>
      </c>
      <c r="C150" s="164">
        <v>0.82874418392459204</v>
      </c>
      <c r="D150" s="164">
        <v>0</v>
      </c>
      <c r="E150" s="168"/>
      <c r="F150" s="163">
        <f>SUM(C150:D150)</f>
        <v>0.82874418392459204</v>
      </c>
    </row>
    <row r="151" spans="1:7" x14ac:dyDescent="0.2">
      <c r="A151" s="90" t="s">
        <v>604</v>
      </c>
      <c r="B151" s="90" t="s">
        <v>605</v>
      </c>
      <c r="C151" s="164">
        <v>0</v>
      </c>
      <c r="D151" s="164">
        <v>0</v>
      </c>
      <c r="E151" s="168"/>
      <c r="F151" s="163">
        <f t="shared" ref="F151:F152" si="3">SUM(C151:D151)</f>
        <v>0</v>
      </c>
    </row>
    <row r="152" spans="1:7" x14ac:dyDescent="0.2">
      <c r="A152" s="90" t="s">
        <v>606</v>
      </c>
      <c r="B152" s="90" t="s">
        <v>67</v>
      </c>
      <c r="C152" s="164">
        <v>0.17125581607541801</v>
      </c>
      <c r="D152" s="164">
        <v>0</v>
      </c>
      <c r="E152" s="168"/>
      <c r="F152" s="163">
        <f t="shared" si="3"/>
        <v>0.17125581607541801</v>
      </c>
    </row>
    <row r="153" spans="1:7" x14ac:dyDescent="0.2">
      <c r="A153" s="90" t="s">
        <v>607</v>
      </c>
      <c r="C153" s="163"/>
      <c r="D153" s="163"/>
      <c r="E153" s="168"/>
      <c r="F153" s="163"/>
    </row>
    <row r="154" spans="1:7" x14ac:dyDescent="0.2">
      <c r="A154" s="90" t="s">
        <v>608</v>
      </c>
      <c r="C154" s="163"/>
      <c r="D154" s="163"/>
      <c r="E154" s="168"/>
      <c r="F154" s="163"/>
    </row>
    <row r="155" spans="1:7" x14ac:dyDescent="0.2">
      <c r="A155" s="90" t="s">
        <v>609</v>
      </c>
      <c r="C155" s="163"/>
      <c r="D155" s="163"/>
      <c r="E155" s="168"/>
      <c r="F155" s="163"/>
    </row>
    <row r="156" spans="1:7" x14ac:dyDescent="0.2">
      <c r="A156" s="90" t="s">
        <v>610</v>
      </c>
      <c r="C156" s="163"/>
      <c r="D156" s="163"/>
      <c r="E156" s="168"/>
      <c r="F156" s="163"/>
    </row>
    <row r="157" spans="1:7" x14ac:dyDescent="0.2">
      <c r="A157" s="90" t="s">
        <v>611</v>
      </c>
      <c r="C157" s="163"/>
      <c r="D157" s="163"/>
      <c r="E157" s="168"/>
      <c r="F157" s="163"/>
    </row>
    <row r="158" spans="1:7" x14ac:dyDescent="0.2">
      <c r="A158" s="90" t="s">
        <v>612</v>
      </c>
      <c r="C158" s="163"/>
      <c r="D158" s="163"/>
      <c r="E158" s="168"/>
      <c r="F158" s="163"/>
    </row>
    <row r="159" spans="1:7" x14ac:dyDescent="0.2">
      <c r="A159" s="107"/>
      <c r="B159" s="108" t="s">
        <v>613</v>
      </c>
      <c r="C159" s="107" t="s">
        <v>464</v>
      </c>
      <c r="D159" s="107" t="s">
        <v>465</v>
      </c>
      <c r="E159" s="109"/>
      <c r="F159" s="110" t="s">
        <v>430</v>
      </c>
      <c r="G159" s="110"/>
    </row>
    <row r="160" spans="1:7" x14ac:dyDescent="0.2">
      <c r="A160" s="90" t="s">
        <v>614</v>
      </c>
      <c r="B160" s="90" t="s">
        <v>615</v>
      </c>
      <c r="C160" s="164">
        <v>4.6997324094434002E-2</v>
      </c>
      <c r="D160" s="164">
        <v>0</v>
      </c>
      <c r="E160" s="168"/>
      <c r="F160" s="163">
        <f>SUM(C160:D160)</f>
        <v>4.6997324094434002E-2</v>
      </c>
    </row>
    <row r="161" spans="1:7" x14ac:dyDescent="0.2">
      <c r="A161" s="90" t="s">
        <v>616</v>
      </c>
      <c r="B161" s="90" t="s">
        <v>617</v>
      </c>
      <c r="C161" s="164">
        <v>0.95300267590556598</v>
      </c>
      <c r="D161" s="164">
        <v>0</v>
      </c>
      <c r="E161" s="168"/>
      <c r="F161" s="163">
        <f t="shared" ref="F161:F162" si="4">SUM(C161:D161)</f>
        <v>0.95300267590556598</v>
      </c>
    </row>
    <row r="162" spans="1:7" x14ac:dyDescent="0.2">
      <c r="A162" s="90" t="s">
        <v>618</v>
      </c>
      <c r="B162" s="90" t="s">
        <v>67</v>
      </c>
      <c r="C162" s="164">
        <v>0</v>
      </c>
      <c r="D162" s="164">
        <v>0</v>
      </c>
      <c r="E162" s="168"/>
      <c r="F162" s="163">
        <f t="shared" si="4"/>
        <v>0</v>
      </c>
    </row>
    <row r="163" spans="1:7" x14ac:dyDescent="0.2">
      <c r="A163" s="90" t="s">
        <v>619</v>
      </c>
      <c r="E163" s="83"/>
    </row>
    <row r="164" spans="1:7" x14ac:dyDescent="0.2">
      <c r="A164" s="90" t="s">
        <v>620</v>
      </c>
      <c r="E164" s="83"/>
    </row>
    <row r="165" spans="1:7" x14ac:dyDescent="0.2">
      <c r="A165" s="90" t="s">
        <v>621</v>
      </c>
      <c r="E165" s="83"/>
    </row>
    <row r="166" spans="1:7" x14ac:dyDescent="0.2">
      <c r="A166" s="90" t="s">
        <v>622</v>
      </c>
      <c r="E166" s="83"/>
    </row>
    <row r="167" spans="1:7" x14ac:dyDescent="0.2">
      <c r="A167" s="90" t="s">
        <v>623</v>
      </c>
      <c r="E167" s="83"/>
    </row>
    <row r="168" spans="1:7" x14ac:dyDescent="0.2">
      <c r="A168" s="90" t="s">
        <v>624</v>
      </c>
      <c r="E168" s="83"/>
    </row>
    <row r="169" spans="1:7" x14ac:dyDescent="0.2">
      <c r="A169" s="107"/>
      <c r="B169" s="108" t="s">
        <v>625</v>
      </c>
      <c r="C169" s="107" t="s">
        <v>464</v>
      </c>
      <c r="D169" s="107" t="s">
        <v>465</v>
      </c>
      <c r="E169" s="109"/>
      <c r="F169" s="110" t="s">
        <v>430</v>
      </c>
      <c r="G169" s="110"/>
    </row>
    <row r="170" spans="1:7" x14ac:dyDescent="0.2">
      <c r="A170" s="90" t="s">
        <v>626</v>
      </c>
      <c r="B170" s="131" t="s">
        <v>627</v>
      </c>
      <c r="C170" s="164">
        <v>4.9176503976268798E-2</v>
      </c>
      <c r="D170" s="164">
        <v>0</v>
      </c>
      <c r="E170" s="168"/>
      <c r="F170" s="163">
        <f>SUM(C170:D170)</f>
        <v>4.9176503976268798E-2</v>
      </c>
    </row>
    <row r="171" spans="1:7" x14ac:dyDescent="0.2">
      <c r="A171" s="90" t="s">
        <v>628</v>
      </c>
      <c r="B171" s="131" t="s">
        <v>1515</v>
      </c>
      <c r="C171" s="164">
        <v>0.23011279388691899</v>
      </c>
      <c r="D171" s="164">
        <v>0</v>
      </c>
      <c r="E171" s="168"/>
      <c r="F171" s="163">
        <f t="shared" ref="F171:F174" si="5">SUM(C171:D171)</f>
        <v>0.23011279388691899</v>
      </c>
    </row>
    <row r="172" spans="1:7" x14ac:dyDescent="0.2">
      <c r="A172" s="90" t="s">
        <v>629</v>
      </c>
      <c r="B172" s="131" t="s">
        <v>1516</v>
      </c>
      <c r="C172" s="164">
        <v>0.23371682305948399</v>
      </c>
      <c r="D172" s="164">
        <v>0</v>
      </c>
      <c r="E172" s="163"/>
      <c r="F172" s="163">
        <f t="shared" si="5"/>
        <v>0.23371682305948399</v>
      </c>
    </row>
    <row r="173" spans="1:7" x14ac:dyDescent="0.2">
      <c r="A173" s="90" t="s">
        <v>630</v>
      </c>
      <c r="B173" s="131" t="s">
        <v>1517</v>
      </c>
      <c r="C173" s="164">
        <v>0.14269376733271499</v>
      </c>
      <c r="D173" s="164">
        <v>0</v>
      </c>
      <c r="E173" s="163"/>
      <c r="F173" s="163">
        <f t="shared" si="5"/>
        <v>0.14269376733271499</v>
      </c>
    </row>
    <row r="174" spans="1:7" x14ac:dyDescent="0.2">
      <c r="A174" s="90" t="s">
        <v>631</v>
      </c>
      <c r="B174" s="131" t="s">
        <v>1518</v>
      </c>
      <c r="C174" s="164">
        <v>0.344300111744613</v>
      </c>
      <c r="D174" s="164">
        <v>0</v>
      </c>
      <c r="E174" s="163"/>
      <c r="F174" s="163">
        <f t="shared" si="5"/>
        <v>0.344300111744613</v>
      </c>
    </row>
    <row r="175" spans="1:7" x14ac:dyDescent="0.2">
      <c r="A175" s="90" t="s">
        <v>632</v>
      </c>
      <c r="B175" s="103"/>
      <c r="C175" s="163"/>
      <c r="D175" s="163"/>
      <c r="E175" s="163"/>
      <c r="F175" s="163"/>
    </row>
    <row r="176" spans="1:7" x14ac:dyDescent="0.2">
      <c r="A176" s="90" t="s">
        <v>633</v>
      </c>
      <c r="B176" s="103"/>
      <c r="C176" s="163"/>
      <c r="D176" s="163"/>
      <c r="E176" s="163"/>
      <c r="F176" s="163"/>
    </row>
    <row r="177" spans="1:7" x14ac:dyDescent="0.2">
      <c r="A177" s="90" t="s">
        <v>634</v>
      </c>
      <c r="B177" s="131"/>
      <c r="C177" s="163"/>
      <c r="D177" s="163"/>
      <c r="E177" s="163"/>
      <c r="F177" s="163"/>
    </row>
    <row r="178" spans="1:7" x14ac:dyDescent="0.2">
      <c r="A178" s="90" t="s">
        <v>635</v>
      </c>
      <c r="B178" s="131"/>
      <c r="C178" s="163"/>
      <c r="D178" s="163"/>
      <c r="E178" s="163"/>
      <c r="F178" s="163"/>
    </row>
    <row r="179" spans="1:7" x14ac:dyDescent="0.2">
      <c r="A179" s="107"/>
      <c r="B179" s="108" t="s">
        <v>636</v>
      </c>
      <c r="C179" s="107" t="s">
        <v>464</v>
      </c>
      <c r="D179" s="107" t="s">
        <v>465</v>
      </c>
      <c r="E179" s="109"/>
      <c r="F179" s="110" t="s">
        <v>430</v>
      </c>
      <c r="G179" s="110"/>
    </row>
    <row r="180" spans="1:7" x14ac:dyDescent="0.2">
      <c r="A180" s="90" t="s">
        <v>637</v>
      </c>
      <c r="B180" s="90" t="s">
        <v>1519</v>
      </c>
      <c r="C180" s="164">
        <v>1.35116198438675E-5</v>
      </c>
      <c r="D180" s="163">
        <v>0</v>
      </c>
      <c r="E180" s="168"/>
      <c r="F180" s="169">
        <f>SUM(C180:D180)</f>
        <v>1.35116198438675E-5</v>
      </c>
    </row>
    <row r="181" spans="1:7" x14ac:dyDescent="0.2">
      <c r="A181" s="90" t="s">
        <v>638</v>
      </c>
      <c r="B181" s="170"/>
      <c r="C181" s="163"/>
      <c r="D181" s="163"/>
      <c r="E181" s="168"/>
      <c r="F181" s="163"/>
    </row>
    <row r="182" spans="1:7" x14ac:dyDescent="0.2">
      <c r="A182" s="90" t="s">
        <v>639</v>
      </c>
      <c r="B182" s="170"/>
      <c r="C182" s="163"/>
      <c r="D182" s="163"/>
      <c r="E182" s="168"/>
      <c r="F182" s="163"/>
    </row>
    <row r="183" spans="1:7" x14ac:dyDescent="0.2">
      <c r="A183" s="90" t="s">
        <v>640</v>
      </c>
      <c r="B183" s="170"/>
      <c r="C183" s="163"/>
      <c r="D183" s="163"/>
      <c r="E183" s="168"/>
      <c r="F183" s="163"/>
    </row>
    <row r="184" spans="1:7" x14ac:dyDescent="0.2">
      <c r="A184" s="90" t="s">
        <v>641</v>
      </c>
      <c r="B184" s="170"/>
      <c r="C184" s="163"/>
      <c r="D184" s="163"/>
      <c r="E184" s="168"/>
      <c r="F184" s="163"/>
    </row>
    <row r="185" spans="1:7" ht="18.75" x14ac:dyDescent="0.2">
      <c r="A185" s="171"/>
      <c r="B185" s="172" t="s">
        <v>427</v>
      </c>
      <c r="C185" s="171"/>
      <c r="D185" s="171"/>
      <c r="E185" s="171"/>
      <c r="F185" s="173"/>
      <c r="G185" s="173"/>
    </row>
    <row r="186" spans="1:7" x14ac:dyDescent="0.2">
      <c r="A186" s="107"/>
      <c r="B186" s="108" t="s">
        <v>642</v>
      </c>
      <c r="C186" s="107" t="s">
        <v>643</v>
      </c>
      <c r="D186" s="107" t="s">
        <v>644</v>
      </c>
      <c r="E186" s="109"/>
      <c r="F186" s="107" t="s">
        <v>464</v>
      </c>
      <c r="G186" s="107" t="s">
        <v>645</v>
      </c>
    </row>
    <row r="187" spans="1:7" x14ac:dyDescent="0.2">
      <c r="A187" s="90" t="s">
        <v>646</v>
      </c>
      <c r="B187" s="105" t="s">
        <v>647</v>
      </c>
      <c r="C187" s="111">
        <v>67.209821200765106</v>
      </c>
      <c r="E187" s="101"/>
      <c r="F187" s="129"/>
      <c r="G187" s="129"/>
    </row>
    <row r="188" spans="1:7" x14ac:dyDescent="0.2">
      <c r="A188" s="101"/>
      <c r="B188" s="174"/>
      <c r="C188" s="101"/>
      <c r="D188" s="101"/>
      <c r="E188" s="101"/>
      <c r="F188" s="129"/>
      <c r="G188" s="129"/>
    </row>
    <row r="189" spans="1:7" x14ac:dyDescent="0.2">
      <c r="B189" s="105" t="s">
        <v>648</v>
      </c>
      <c r="C189" s="101"/>
      <c r="D189" s="101"/>
      <c r="E189" s="101"/>
      <c r="F189" s="129"/>
      <c r="G189" s="129"/>
    </row>
    <row r="190" spans="1:7" x14ac:dyDescent="0.2">
      <c r="A190" s="90" t="s">
        <v>649</v>
      </c>
      <c r="B190" s="105" t="s">
        <v>650</v>
      </c>
      <c r="C190" s="111">
        <v>7192.7957595299304</v>
      </c>
      <c r="D190" s="111">
        <v>178193</v>
      </c>
      <c r="E190" s="101"/>
      <c r="F190" s="118">
        <f>IF($C$214=0,"",IF(C190="[for completion]","",IF(C190="","",C190/$C$214)))</f>
        <v>0.47102841194144734</v>
      </c>
      <c r="G190" s="118">
        <f>IF($D$214=0,"",IF(D190="[for completion]","",IF(D190="","",D190/$D$214)))</f>
        <v>0.78428291630906011</v>
      </c>
    </row>
    <row r="191" spans="1:7" x14ac:dyDescent="0.2">
      <c r="A191" s="90" t="s">
        <v>651</v>
      </c>
      <c r="B191" s="105" t="s">
        <v>652</v>
      </c>
      <c r="C191" s="111">
        <v>5465.1691206299602</v>
      </c>
      <c r="D191" s="111">
        <v>40173</v>
      </c>
      <c r="E191" s="101"/>
      <c r="F191" s="118">
        <f t="shared" ref="F191:F213" si="6">IF($C$214=0,"",IF(C191="[for completion]","",IF(C191="","",C191/$C$214)))</f>
        <v>0.3578928163601855</v>
      </c>
      <c r="G191" s="118">
        <f t="shared" ref="G191:G213" si="7">IF($D$214=0,"",IF(D191="[for completion]","",IF(D191="","",D191/$D$214)))</f>
        <v>0.17681389053938074</v>
      </c>
    </row>
    <row r="192" spans="1:7" x14ac:dyDescent="0.2">
      <c r="A192" s="90" t="s">
        <v>653</v>
      </c>
      <c r="B192" s="105" t="s">
        <v>654</v>
      </c>
      <c r="C192" s="111">
        <v>1531.1069744500001</v>
      </c>
      <c r="D192" s="111">
        <v>6437</v>
      </c>
      <c r="E192" s="101"/>
      <c r="F192" s="118">
        <f t="shared" si="6"/>
        <v>0.10026628181846078</v>
      </c>
      <c r="G192" s="118">
        <f t="shared" si="7"/>
        <v>2.8331242710327678E-2</v>
      </c>
    </row>
    <row r="193" spans="1:7" x14ac:dyDescent="0.2">
      <c r="A193" s="90" t="s">
        <v>655</v>
      </c>
      <c r="B193" s="105" t="s">
        <v>656</v>
      </c>
      <c r="C193" s="111">
        <v>493.69130231999998</v>
      </c>
      <c r="D193" s="111">
        <v>1449</v>
      </c>
      <c r="E193" s="101"/>
      <c r="F193" s="118">
        <f t="shared" si="6"/>
        <v>3.232993649416397E-2</v>
      </c>
      <c r="G193" s="118">
        <f t="shared" si="7"/>
        <v>6.3775004951475544E-3</v>
      </c>
    </row>
    <row r="194" spans="1:7" x14ac:dyDescent="0.2">
      <c r="A194" s="90" t="s">
        <v>657</v>
      </c>
      <c r="B194" s="105" t="s">
        <v>658</v>
      </c>
      <c r="C194" s="111">
        <v>587.64426899</v>
      </c>
      <c r="D194" s="111">
        <v>953</v>
      </c>
      <c r="E194" s="101"/>
      <c r="F194" s="118">
        <f t="shared" si="6"/>
        <v>3.8482553385742441E-2</v>
      </c>
      <c r="G194" s="118">
        <f t="shared" si="7"/>
        <v>4.1944499460839328E-3</v>
      </c>
    </row>
    <row r="195" spans="1:7" x14ac:dyDescent="0.2">
      <c r="A195" s="90" t="s">
        <v>659</v>
      </c>
      <c r="B195" s="105" t="s">
        <v>582</v>
      </c>
      <c r="C195" s="175"/>
      <c r="D195" s="175"/>
      <c r="E195" s="101"/>
      <c r="F195" s="118" t="str">
        <f t="shared" si="6"/>
        <v/>
      </c>
      <c r="G195" s="118" t="str">
        <f t="shared" si="7"/>
        <v/>
      </c>
    </row>
    <row r="196" spans="1:7" x14ac:dyDescent="0.2">
      <c r="A196" s="90" t="s">
        <v>660</v>
      </c>
      <c r="B196" s="105" t="s">
        <v>582</v>
      </c>
      <c r="C196" s="175"/>
      <c r="D196" s="175"/>
      <c r="E196" s="101"/>
      <c r="F196" s="118" t="str">
        <f t="shared" si="6"/>
        <v/>
      </c>
      <c r="G196" s="118" t="str">
        <f t="shared" si="7"/>
        <v/>
      </c>
    </row>
    <row r="197" spans="1:7" x14ac:dyDescent="0.2">
      <c r="A197" s="90" t="s">
        <v>661</v>
      </c>
      <c r="B197" s="105" t="s">
        <v>582</v>
      </c>
      <c r="C197" s="175"/>
      <c r="D197" s="175"/>
      <c r="E197" s="101"/>
      <c r="F197" s="118" t="str">
        <f t="shared" si="6"/>
        <v/>
      </c>
      <c r="G197" s="118" t="str">
        <f t="shared" si="7"/>
        <v/>
      </c>
    </row>
    <row r="198" spans="1:7" x14ac:dyDescent="0.2">
      <c r="A198" s="90" t="s">
        <v>662</v>
      </c>
      <c r="B198" s="105" t="s">
        <v>582</v>
      </c>
      <c r="C198" s="175"/>
      <c r="D198" s="175"/>
      <c r="E198" s="101"/>
      <c r="F198" s="118" t="str">
        <f t="shared" si="6"/>
        <v/>
      </c>
      <c r="G198" s="118" t="str">
        <f t="shared" si="7"/>
        <v/>
      </c>
    </row>
    <row r="199" spans="1:7" x14ac:dyDescent="0.2">
      <c r="A199" s="90" t="s">
        <v>663</v>
      </c>
      <c r="B199" s="105" t="s">
        <v>582</v>
      </c>
      <c r="C199" s="175"/>
      <c r="D199" s="175"/>
      <c r="E199" s="105"/>
      <c r="F199" s="118" t="str">
        <f t="shared" si="6"/>
        <v/>
      </c>
      <c r="G199" s="118" t="str">
        <f t="shared" si="7"/>
        <v/>
      </c>
    </row>
    <row r="200" spans="1:7" x14ac:dyDescent="0.2">
      <c r="A200" s="90" t="s">
        <v>664</v>
      </c>
      <c r="B200" s="105" t="s">
        <v>582</v>
      </c>
      <c r="C200" s="175"/>
      <c r="D200" s="175"/>
      <c r="E200" s="105"/>
      <c r="F200" s="118" t="str">
        <f t="shared" si="6"/>
        <v/>
      </c>
      <c r="G200" s="118" t="str">
        <f t="shared" si="7"/>
        <v/>
      </c>
    </row>
    <row r="201" spans="1:7" x14ac:dyDescent="0.2">
      <c r="A201" s="90" t="s">
        <v>665</v>
      </c>
      <c r="B201" s="105" t="s">
        <v>582</v>
      </c>
      <c r="C201" s="175"/>
      <c r="D201" s="175"/>
      <c r="E201" s="105"/>
      <c r="F201" s="118" t="str">
        <f t="shared" si="6"/>
        <v/>
      </c>
      <c r="G201" s="118" t="str">
        <f t="shared" si="7"/>
        <v/>
      </c>
    </row>
    <row r="202" spans="1:7" x14ac:dyDescent="0.2">
      <c r="A202" s="90" t="s">
        <v>666</v>
      </c>
      <c r="B202" s="105" t="s">
        <v>582</v>
      </c>
      <c r="C202" s="175"/>
      <c r="D202" s="175"/>
      <c r="E202" s="105"/>
      <c r="F202" s="118" t="str">
        <f t="shared" si="6"/>
        <v/>
      </c>
      <c r="G202" s="118" t="str">
        <f t="shared" si="7"/>
        <v/>
      </c>
    </row>
    <row r="203" spans="1:7" x14ac:dyDescent="0.2">
      <c r="A203" s="90" t="s">
        <v>667</v>
      </c>
      <c r="B203" s="105" t="s">
        <v>582</v>
      </c>
      <c r="C203" s="175"/>
      <c r="D203" s="175"/>
      <c r="E203" s="105"/>
      <c r="F203" s="118" t="str">
        <f t="shared" si="6"/>
        <v/>
      </c>
      <c r="G203" s="118" t="str">
        <f t="shared" si="7"/>
        <v/>
      </c>
    </row>
    <row r="204" spans="1:7" x14ac:dyDescent="0.2">
      <c r="A204" s="90" t="s">
        <v>668</v>
      </c>
      <c r="B204" s="105" t="s">
        <v>582</v>
      </c>
      <c r="C204" s="175"/>
      <c r="D204" s="175"/>
      <c r="E204" s="105"/>
      <c r="F204" s="118" t="str">
        <f t="shared" si="6"/>
        <v/>
      </c>
      <c r="G204" s="118" t="str">
        <f t="shared" si="7"/>
        <v/>
      </c>
    </row>
    <row r="205" spans="1:7" x14ac:dyDescent="0.2">
      <c r="A205" s="90" t="s">
        <v>669</v>
      </c>
      <c r="B205" s="105" t="s">
        <v>582</v>
      </c>
      <c r="C205" s="175"/>
      <c r="D205" s="175"/>
      <c r="F205" s="118" t="str">
        <f t="shared" si="6"/>
        <v/>
      </c>
      <c r="G205" s="118" t="str">
        <f t="shared" si="7"/>
        <v/>
      </c>
    </row>
    <row r="206" spans="1:7" x14ac:dyDescent="0.2">
      <c r="A206" s="90" t="s">
        <v>670</v>
      </c>
      <c r="B206" s="105" t="s">
        <v>582</v>
      </c>
      <c r="C206" s="175"/>
      <c r="D206" s="175"/>
      <c r="E206" s="176"/>
      <c r="F206" s="118" t="str">
        <f t="shared" si="6"/>
        <v/>
      </c>
      <c r="G206" s="118" t="str">
        <f t="shared" si="7"/>
        <v/>
      </c>
    </row>
    <row r="207" spans="1:7" x14ac:dyDescent="0.2">
      <c r="A207" s="90" t="s">
        <v>671</v>
      </c>
      <c r="B207" s="105" t="s">
        <v>582</v>
      </c>
      <c r="C207" s="175"/>
      <c r="D207" s="175"/>
      <c r="E207" s="176"/>
      <c r="F207" s="118" t="str">
        <f t="shared" si="6"/>
        <v/>
      </c>
      <c r="G207" s="118" t="str">
        <f t="shared" si="7"/>
        <v/>
      </c>
    </row>
    <row r="208" spans="1:7" x14ac:dyDescent="0.2">
      <c r="A208" s="90" t="s">
        <v>672</v>
      </c>
      <c r="B208" s="105" t="s">
        <v>582</v>
      </c>
      <c r="C208" s="175"/>
      <c r="D208" s="175"/>
      <c r="E208" s="176"/>
      <c r="F208" s="118" t="str">
        <f t="shared" si="6"/>
        <v/>
      </c>
      <c r="G208" s="118" t="str">
        <f t="shared" si="7"/>
        <v/>
      </c>
    </row>
    <row r="209" spans="1:7" x14ac:dyDescent="0.2">
      <c r="A209" s="90" t="s">
        <v>673</v>
      </c>
      <c r="B209" s="105" t="s">
        <v>582</v>
      </c>
      <c r="C209" s="175"/>
      <c r="D209" s="175"/>
      <c r="E209" s="176"/>
      <c r="F209" s="118" t="str">
        <f t="shared" si="6"/>
        <v/>
      </c>
      <c r="G209" s="118" t="str">
        <f t="shared" si="7"/>
        <v/>
      </c>
    </row>
    <row r="210" spans="1:7" x14ac:dyDescent="0.2">
      <c r="A210" s="90" t="s">
        <v>674</v>
      </c>
      <c r="B210" s="105" t="s">
        <v>582</v>
      </c>
      <c r="C210" s="175"/>
      <c r="D210" s="175"/>
      <c r="E210" s="176"/>
      <c r="F210" s="118" t="str">
        <f t="shared" si="6"/>
        <v/>
      </c>
      <c r="G210" s="118" t="str">
        <f t="shared" si="7"/>
        <v/>
      </c>
    </row>
    <row r="211" spans="1:7" x14ac:dyDescent="0.2">
      <c r="A211" s="90" t="s">
        <v>675</v>
      </c>
      <c r="B211" s="105" t="s">
        <v>582</v>
      </c>
      <c r="C211" s="175"/>
      <c r="D211" s="175"/>
      <c r="E211" s="176"/>
      <c r="F211" s="118" t="str">
        <f t="shared" si="6"/>
        <v/>
      </c>
      <c r="G211" s="118" t="str">
        <f t="shared" si="7"/>
        <v/>
      </c>
    </row>
    <row r="212" spans="1:7" x14ac:dyDescent="0.2">
      <c r="A212" s="90" t="s">
        <v>676</v>
      </c>
      <c r="B212" s="105" t="s">
        <v>582</v>
      </c>
      <c r="C212" s="175"/>
      <c r="D212" s="175"/>
      <c r="E212" s="176"/>
      <c r="F212" s="118" t="str">
        <f t="shared" si="6"/>
        <v/>
      </c>
      <c r="G212" s="118" t="str">
        <f t="shared" si="7"/>
        <v/>
      </c>
    </row>
    <row r="213" spans="1:7" x14ac:dyDescent="0.2">
      <c r="A213" s="90" t="s">
        <v>677</v>
      </c>
      <c r="B213" s="105" t="s">
        <v>582</v>
      </c>
      <c r="C213" s="175"/>
      <c r="D213" s="175"/>
      <c r="E213" s="176"/>
      <c r="F213" s="118" t="str">
        <f t="shared" si="6"/>
        <v/>
      </c>
      <c r="G213" s="118" t="str">
        <f t="shared" si="7"/>
        <v/>
      </c>
    </row>
    <row r="214" spans="1:7" x14ac:dyDescent="0.2">
      <c r="A214" s="90" t="s">
        <v>678</v>
      </c>
      <c r="B214" s="120" t="s">
        <v>69</v>
      </c>
      <c r="C214" s="121">
        <f>SUM(C190:C213)</f>
        <v>15270.40742591989</v>
      </c>
      <c r="D214" s="117">
        <f>SUM(D190:D213)</f>
        <v>227205</v>
      </c>
      <c r="E214" s="176"/>
      <c r="F214" s="177">
        <f>SUM(F190:F213)</f>
        <v>1</v>
      </c>
      <c r="G214" s="177">
        <f>SUM(G190:G213)</f>
        <v>1</v>
      </c>
    </row>
    <row r="215" spans="1:7" x14ac:dyDescent="0.2">
      <c r="A215" s="107"/>
      <c r="B215" s="114" t="s">
        <v>679</v>
      </c>
      <c r="C215" s="107" t="s">
        <v>643</v>
      </c>
      <c r="D215" s="107" t="s">
        <v>644</v>
      </c>
      <c r="E215" s="109"/>
      <c r="F215" s="107" t="s">
        <v>464</v>
      </c>
      <c r="G215" s="107" t="s">
        <v>645</v>
      </c>
    </row>
    <row r="216" spans="1:7" x14ac:dyDescent="0.2">
      <c r="A216" s="90" t="s">
        <v>680</v>
      </c>
      <c r="B216" s="90" t="s">
        <v>681</v>
      </c>
      <c r="C216" s="163">
        <v>0.58500004686987395</v>
      </c>
      <c r="F216" s="115"/>
      <c r="G216" s="115"/>
    </row>
    <row r="217" spans="1:7" x14ac:dyDescent="0.2">
      <c r="F217" s="115"/>
      <c r="G217" s="115"/>
    </row>
    <row r="218" spans="1:7" x14ac:dyDescent="0.2">
      <c r="B218" s="105" t="s">
        <v>682</v>
      </c>
      <c r="F218" s="115"/>
      <c r="G218" s="115"/>
    </row>
    <row r="219" spans="1:7" x14ac:dyDescent="0.2">
      <c r="A219" s="90" t="s">
        <v>683</v>
      </c>
      <c r="B219" s="90" t="s">
        <v>684</v>
      </c>
      <c r="C219" s="111">
        <v>4581.1315684800502</v>
      </c>
      <c r="D219" s="111">
        <v>99538</v>
      </c>
      <c r="F219" s="118">
        <f t="shared" ref="F219:F233" si="8">IF($C$227=0,"",IF(C219="[for completion]","",C219/$C$227))</f>
        <v>0.30000061168662834</v>
      </c>
      <c r="G219" s="118">
        <f t="shared" ref="G219:G233" si="9">IF($D$227=0,"",IF(D219="[for completion]","",D219/$D$227))</f>
        <v>0.43809775313043287</v>
      </c>
    </row>
    <row r="220" spans="1:7" x14ac:dyDescent="0.2">
      <c r="A220" s="90" t="s">
        <v>685</v>
      </c>
      <c r="B220" s="90" t="s">
        <v>686</v>
      </c>
      <c r="C220" s="111">
        <v>1602.7843456000001</v>
      </c>
      <c r="D220" s="111">
        <v>25348</v>
      </c>
      <c r="F220" s="118">
        <f t="shared" si="8"/>
        <v>0.10496015599946773</v>
      </c>
      <c r="G220" s="118">
        <f t="shared" si="9"/>
        <v>0.11156444620496908</v>
      </c>
    </row>
    <row r="221" spans="1:7" x14ac:dyDescent="0.2">
      <c r="A221" s="90" t="s">
        <v>687</v>
      </c>
      <c r="B221" s="90" t="s">
        <v>688</v>
      </c>
      <c r="C221" s="111">
        <v>1723.93212098</v>
      </c>
      <c r="D221" s="111">
        <v>24476</v>
      </c>
      <c r="F221" s="118">
        <f t="shared" si="8"/>
        <v>0.11289365587284787</v>
      </c>
      <c r="G221" s="118">
        <f t="shared" si="9"/>
        <v>0.10772650249774433</v>
      </c>
    </row>
    <row r="222" spans="1:7" x14ac:dyDescent="0.2">
      <c r="A222" s="90" t="s">
        <v>689</v>
      </c>
      <c r="B222" s="90" t="s">
        <v>690</v>
      </c>
      <c r="C222" s="111">
        <v>1878.99571208</v>
      </c>
      <c r="D222" s="111">
        <v>23558</v>
      </c>
      <c r="F222" s="118">
        <f t="shared" si="8"/>
        <v>0.12304817151706011</v>
      </c>
      <c r="G222" s="118">
        <f t="shared" si="9"/>
        <v>0.10368609845734028</v>
      </c>
    </row>
    <row r="223" spans="1:7" x14ac:dyDescent="0.2">
      <c r="A223" s="90" t="s">
        <v>691</v>
      </c>
      <c r="B223" s="90" t="s">
        <v>692</v>
      </c>
      <c r="C223" s="111">
        <v>2049.4568015899999</v>
      </c>
      <c r="D223" s="111">
        <v>22929</v>
      </c>
      <c r="F223" s="118">
        <f t="shared" si="8"/>
        <v>0.1342110098589277</v>
      </c>
      <c r="G223" s="118">
        <f t="shared" si="9"/>
        <v>0.10091767346669307</v>
      </c>
    </row>
    <row r="224" spans="1:7" x14ac:dyDescent="0.2">
      <c r="A224" s="90" t="s">
        <v>693</v>
      </c>
      <c r="B224" s="90" t="s">
        <v>694</v>
      </c>
      <c r="C224" s="111">
        <v>1971.36357019001</v>
      </c>
      <c r="D224" s="111">
        <v>19036</v>
      </c>
      <c r="F224" s="118">
        <f t="shared" si="8"/>
        <v>0.12909698577156548</v>
      </c>
      <c r="G224" s="118">
        <f t="shared" si="9"/>
        <v>8.3783367443498166E-2</v>
      </c>
    </row>
    <row r="225" spans="1:7" x14ac:dyDescent="0.2">
      <c r="A225" s="90" t="s">
        <v>695</v>
      </c>
      <c r="B225" s="90" t="s">
        <v>696</v>
      </c>
      <c r="C225" s="111">
        <v>1070.1556258200001</v>
      </c>
      <c r="D225" s="111">
        <v>8467</v>
      </c>
      <c r="F225" s="118">
        <f t="shared" si="8"/>
        <v>7.0080358432579398E-2</v>
      </c>
      <c r="G225" s="118">
        <f t="shared" si="9"/>
        <v>3.7265905239761449E-2</v>
      </c>
    </row>
    <row r="226" spans="1:7" x14ac:dyDescent="0.2">
      <c r="A226" s="90" t="s">
        <v>697</v>
      </c>
      <c r="B226" s="90" t="s">
        <v>698</v>
      </c>
      <c r="C226" s="111">
        <v>392.58768118</v>
      </c>
      <c r="D226" s="111">
        <v>3853</v>
      </c>
      <c r="F226" s="118">
        <f t="shared" si="8"/>
        <v>2.5709050860923319E-2</v>
      </c>
      <c r="G226" s="118">
        <f t="shared" si="9"/>
        <v>1.6958253559560748E-2</v>
      </c>
    </row>
    <row r="227" spans="1:7" x14ac:dyDescent="0.2">
      <c r="A227" s="90" t="s">
        <v>699</v>
      </c>
      <c r="B227" s="120" t="s">
        <v>69</v>
      </c>
      <c r="C227" s="111">
        <f>SUM(C219:C226)</f>
        <v>15270.407425920061</v>
      </c>
      <c r="D227" s="175">
        <f>SUM(D219:D226)</f>
        <v>227205</v>
      </c>
      <c r="F227" s="163">
        <f>SUM(F219:F226)</f>
        <v>1</v>
      </c>
      <c r="G227" s="163">
        <f>SUM(G219:G226)</f>
        <v>1</v>
      </c>
    </row>
    <row r="228" spans="1:7" x14ac:dyDescent="0.2">
      <c r="A228" s="90" t="s">
        <v>700</v>
      </c>
      <c r="B228" s="123" t="s">
        <v>701</v>
      </c>
      <c r="C228" s="111"/>
      <c r="D228" s="175"/>
      <c r="F228" s="118">
        <f t="shared" si="8"/>
        <v>0</v>
      </c>
      <c r="G228" s="118">
        <f t="shared" si="9"/>
        <v>0</v>
      </c>
    </row>
    <row r="229" spans="1:7" x14ac:dyDescent="0.2">
      <c r="A229" s="90" t="s">
        <v>702</v>
      </c>
      <c r="B229" s="123" t="s">
        <v>703</v>
      </c>
      <c r="C229" s="111"/>
      <c r="D229" s="175"/>
      <c r="F229" s="118">
        <f t="shared" si="8"/>
        <v>0</v>
      </c>
      <c r="G229" s="118">
        <f t="shared" si="9"/>
        <v>0</v>
      </c>
    </row>
    <row r="230" spans="1:7" x14ac:dyDescent="0.2">
      <c r="A230" s="90" t="s">
        <v>704</v>
      </c>
      <c r="B230" s="123" t="s">
        <v>705</v>
      </c>
      <c r="C230" s="111"/>
      <c r="D230" s="175"/>
      <c r="F230" s="118">
        <f t="shared" si="8"/>
        <v>0</v>
      </c>
      <c r="G230" s="118">
        <f t="shared" si="9"/>
        <v>0</v>
      </c>
    </row>
    <row r="231" spans="1:7" x14ac:dyDescent="0.2">
      <c r="A231" s="90" t="s">
        <v>706</v>
      </c>
      <c r="B231" s="123" t="s">
        <v>707</v>
      </c>
      <c r="C231" s="111"/>
      <c r="D231" s="175"/>
      <c r="F231" s="118">
        <f t="shared" si="8"/>
        <v>0</v>
      </c>
      <c r="G231" s="118">
        <f t="shared" si="9"/>
        <v>0</v>
      </c>
    </row>
    <row r="232" spans="1:7" x14ac:dyDescent="0.2">
      <c r="A232" s="90" t="s">
        <v>708</v>
      </c>
      <c r="B232" s="123" t="s">
        <v>709</v>
      </c>
      <c r="C232" s="111"/>
      <c r="D232" s="175"/>
      <c r="F232" s="118">
        <f t="shared" si="8"/>
        <v>0</v>
      </c>
      <c r="G232" s="118">
        <f t="shared" si="9"/>
        <v>0</v>
      </c>
    </row>
    <row r="233" spans="1:7" x14ac:dyDescent="0.2">
      <c r="A233" s="90" t="s">
        <v>710</v>
      </c>
      <c r="B233" s="123" t="s">
        <v>711</v>
      </c>
      <c r="C233" s="111"/>
      <c r="D233" s="175"/>
      <c r="F233" s="118">
        <f t="shared" si="8"/>
        <v>0</v>
      </c>
      <c r="G233" s="118">
        <f t="shared" si="9"/>
        <v>0</v>
      </c>
    </row>
    <row r="234" spans="1:7" x14ac:dyDescent="0.2">
      <c r="A234" s="90" t="s">
        <v>712</v>
      </c>
      <c r="B234" s="123"/>
      <c r="F234" s="118"/>
      <c r="G234" s="118"/>
    </row>
    <row r="235" spans="1:7" x14ac:dyDescent="0.2">
      <c r="A235" s="90" t="s">
        <v>713</v>
      </c>
      <c r="B235" s="123"/>
      <c r="F235" s="118"/>
      <c r="G235" s="118"/>
    </row>
    <row r="236" spans="1:7" x14ac:dyDescent="0.2">
      <c r="A236" s="90" t="s">
        <v>714</v>
      </c>
      <c r="B236" s="123"/>
      <c r="F236" s="118"/>
      <c r="G236" s="118"/>
    </row>
    <row r="237" spans="1:7" x14ac:dyDescent="0.2">
      <c r="A237" s="107"/>
      <c r="B237" s="114" t="s">
        <v>715</v>
      </c>
      <c r="C237" s="107" t="s">
        <v>643</v>
      </c>
      <c r="D237" s="107" t="s">
        <v>644</v>
      </c>
      <c r="E237" s="109"/>
      <c r="F237" s="107" t="s">
        <v>464</v>
      </c>
      <c r="G237" s="107" t="s">
        <v>645</v>
      </c>
    </row>
    <row r="238" spans="1:7" x14ac:dyDescent="0.2">
      <c r="A238" s="90" t="s">
        <v>716</v>
      </c>
      <c r="B238" s="90" t="s">
        <v>681</v>
      </c>
      <c r="C238" s="163">
        <v>0.52351880080665203</v>
      </c>
      <c r="F238" s="115"/>
      <c r="G238" s="115"/>
    </row>
    <row r="239" spans="1:7" x14ac:dyDescent="0.2">
      <c r="F239" s="115"/>
      <c r="G239" s="115"/>
    </row>
    <row r="240" spans="1:7" x14ac:dyDescent="0.2">
      <c r="B240" s="105" t="s">
        <v>682</v>
      </c>
      <c r="F240" s="115"/>
      <c r="G240" s="115"/>
    </row>
    <row r="241" spans="1:7" x14ac:dyDescent="0.2">
      <c r="A241" s="90" t="s">
        <v>717</v>
      </c>
      <c r="B241" s="90" t="s">
        <v>684</v>
      </c>
      <c r="C241" s="111">
        <v>5634.7505542500203</v>
      </c>
      <c r="D241" s="111">
        <v>119651</v>
      </c>
      <c r="F241" s="118">
        <f>IF($C$249=0,"",IF(C241="[Mark as ND1 if not relevant]","",C241/$C$249))</f>
        <v>0.36899804943551012</v>
      </c>
      <c r="G241" s="118">
        <f>IF($D$249=0,"",IF(D241="[Mark as ND1 if not relevant]","",D241/$D$249))</f>
        <v>0.52662133315728088</v>
      </c>
    </row>
    <row r="242" spans="1:7" x14ac:dyDescent="0.2">
      <c r="A242" s="90" t="s">
        <v>718</v>
      </c>
      <c r="B242" s="90" t="s">
        <v>686</v>
      </c>
      <c r="C242" s="111">
        <v>1700.13510586999</v>
      </c>
      <c r="D242" s="111">
        <v>24232</v>
      </c>
      <c r="F242" s="118">
        <f t="shared" ref="F242:F248" si="10">IF($C$249=0,"",IF(C242="[Mark as ND1 if not relevant]","",C242/$C$249))</f>
        <v>0.11133528126984851</v>
      </c>
      <c r="G242" s="118">
        <f t="shared" ref="G242:G248" si="11">IF($D$249=0,"",IF(D242="[Mark as ND1 if not relevant]","",D242/$D$249))</f>
        <v>0.10665258246957593</v>
      </c>
    </row>
    <row r="243" spans="1:7" x14ac:dyDescent="0.2">
      <c r="A243" s="90" t="s">
        <v>719</v>
      </c>
      <c r="B243" s="90" t="s">
        <v>688</v>
      </c>
      <c r="C243" s="111">
        <v>1760.0674027300099</v>
      </c>
      <c r="D243" s="111">
        <v>22570</v>
      </c>
      <c r="F243" s="118">
        <f t="shared" si="10"/>
        <v>0.11526001590124353</v>
      </c>
      <c r="G243" s="118">
        <f t="shared" si="11"/>
        <v>9.9337602605576461E-2</v>
      </c>
    </row>
    <row r="244" spans="1:7" x14ac:dyDescent="0.2">
      <c r="A244" s="90" t="s">
        <v>720</v>
      </c>
      <c r="B244" s="90" t="s">
        <v>690</v>
      </c>
      <c r="C244" s="111">
        <v>1789.0876314300101</v>
      </c>
      <c r="D244" s="111">
        <v>20546</v>
      </c>
      <c r="F244" s="118">
        <f t="shared" si="10"/>
        <v>0.11716043858746088</v>
      </c>
      <c r="G244" s="118">
        <f t="shared" si="11"/>
        <v>9.0429347945687813E-2</v>
      </c>
    </row>
    <row r="245" spans="1:7" x14ac:dyDescent="0.2">
      <c r="A245" s="90" t="s">
        <v>721</v>
      </c>
      <c r="B245" s="90" t="s">
        <v>692</v>
      </c>
      <c r="C245" s="111">
        <v>1761.40035499999</v>
      </c>
      <c r="D245" s="111">
        <v>18219</v>
      </c>
      <c r="F245" s="118">
        <f t="shared" si="10"/>
        <v>0.11534730579684366</v>
      </c>
      <c r="G245" s="118">
        <f t="shared" si="11"/>
        <v>8.0187495873770387E-2</v>
      </c>
    </row>
    <row r="246" spans="1:7" x14ac:dyDescent="0.2">
      <c r="A246" s="90" t="s">
        <v>722</v>
      </c>
      <c r="B246" s="90" t="s">
        <v>694</v>
      </c>
      <c r="C246" s="111">
        <v>1418.9115667900101</v>
      </c>
      <c r="D246" s="111">
        <v>12591</v>
      </c>
      <c r="F246" s="118">
        <f t="shared" si="10"/>
        <v>9.2919037928323109E-2</v>
      </c>
      <c r="G246" s="118">
        <f t="shared" si="11"/>
        <v>5.5416914240443649E-2</v>
      </c>
    </row>
    <row r="247" spans="1:7" x14ac:dyDescent="0.2">
      <c r="A247" s="90" t="s">
        <v>723</v>
      </c>
      <c r="B247" s="90" t="s">
        <v>696</v>
      </c>
      <c r="C247" s="111">
        <v>924.71466251000004</v>
      </c>
      <c r="D247" s="111">
        <v>6826</v>
      </c>
      <c r="F247" s="118">
        <f t="shared" si="10"/>
        <v>6.055599151469835E-2</v>
      </c>
      <c r="G247" s="118">
        <f t="shared" si="11"/>
        <v>3.0043352919169913E-2</v>
      </c>
    </row>
    <row r="248" spans="1:7" x14ac:dyDescent="0.2">
      <c r="A248" s="90" t="s">
        <v>724</v>
      </c>
      <c r="B248" s="90" t="s">
        <v>698</v>
      </c>
      <c r="C248" s="111">
        <v>281.34014733999999</v>
      </c>
      <c r="D248" s="111">
        <v>2570</v>
      </c>
      <c r="F248" s="118">
        <f t="shared" si="10"/>
        <v>1.8423879566071857E-2</v>
      </c>
      <c r="G248" s="118">
        <f t="shared" si="11"/>
        <v>1.1311370788494972E-2</v>
      </c>
    </row>
    <row r="249" spans="1:7" x14ac:dyDescent="0.2">
      <c r="A249" s="90" t="s">
        <v>725</v>
      </c>
      <c r="B249" s="120" t="s">
        <v>69</v>
      </c>
      <c r="C249" s="111">
        <f>SUM(C241:C248)</f>
        <v>15270.40742592003</v>
      </c>
      <c r="D249" s="175">
        <f>SUM(D241:D248)</f>
        <v>227205</v>
      </c>
      <c r="F249" s="163">
        <f>SUM(F241:F248)</f>
        <v>1.0000000000000002</v>
      </c>
      <c r="G249" s="163">
        <f>SUM(G241:G248)</f>
        <v>0.99999999999999989</v>
      </c>
    </row>
    <row r="250" spans="1:7" x14ac:dyDescent="0.2">
      <c r="A250" s="90" t="s">
        <v>726</v>
      </c>
      <c r="B250" s="123" t="s">
        <v>701</v>
      </c>
      <c r="C250" s="111"/>
      <c r="D250" s="175"/>
      <c r="F250" s="118">
        <f t="shared" ref="F250:F255" si="12">IF($C$249=0,"",IF(C250="[for completion]","",C250/$C$249))</f>
        <v>0</v>
      </c>
      <c r="G250" s="118">
        <f t="shared" ref="G250:G255" si="13">IF($D$249=0,"",IF(D250="[for completion]","",D250/$D$249))</f>
        <v>0</v>
      </c>
    </row>
    <row r="251" spans="1:7" x14ac:dyDescent="0.2">
      <c r="A251" s="90" t="s">
        <v>727</v>
      </c>
      <c r="B251" s="123" t="s">
        <v>703</v>
      </c>
      <c r="C251" s="111"/>
      <c r="D251" s="175"/>
      <c r="F251" s="118">
        <f t="shared" si="12"/>
        <v>0</v>
      </c>
      <c r="G251" s="118">
        <f t="shared" si="13"/>
        <v>0</v>
      </c>
    </row>
    <row r="252" spans="1:7" x14ac:dyDescent="0.2">
      <c r="A252" s="90" t="s">
        <v>728</v>
      </c>
      <c r="B252" s="123" t="s">
        <v>705</v>
      </c>
      <c r="C252" s="111"/>
      <c r="D252" s="175"/>
      <c r="F252" s="118">
        <f t="shared" si="12"/>
        <v>0</v>
      </c>
      <c r="G252" s="118">
        <f t="shared" si="13"/>
        <v>0</v>
      </c>
    </row>
    <row r="253" spans="1:7" x14ac:dyDescent="0.2">
      <c r="A253" s="90" t="s">
        <v>729</v>
      </c>
      <c r="B253" s="123" t="s">
        <v>707</v>
      </c>
      <c r="C253" s="111"/>
      <c r="D253" s="175"/>
      <c r="F253" s="118">
        <f t="shared" si="12"/>
        <v>0</v>
      </c>
      <c r="G253" s="118">
        <f t="shared" si="13"/>
        <v>0</v>
      </c>
    </row>
    <row r="254" spans="1:7" x14ac:dyDescent="0.2">
      <c r="A254" s="90" t="s">
        <v>730</v>
      </c>
      <c r="B254" s="123" t="s">
        <v>709</v>
      </c>
      <c r="C254" s="111"/>
      <c r="D254" s="175"/>
      <c r="F254" s="118">
        <f t="shared" si="12"/>
        <v>0</v>
      </c>
      <c r="G254" s="118">
        <f t="shared" si="13"/>
        <v>0</v>
      </c>
    </row>
    <row r="255" spans="1:7" x14ac:dyDescent="0.2">
      <c r="A255" s="90" t="s">
        <v>731</v>
      </c>
      <c r="B255" s="123" t="s">
        <v>711</v>
      </c>
      <c r="C255" s="111"/>
      <c r="D255" s="175"/>
      <c r="F255" s="118">
        <f t="shared" si="12"/>
        <v>0</v>
      </c>
      <c r="G255" s="118">
        <f t="shared" si="13"/>
        <v>0</v>
      </c>
    </row>
    <row r="256" spans="1:7" x14ac:dyDescent="0.2">
      <c r="A256" s="90" t="s">
        <v>732</v>
      </c>
      <c r="B256" s="123"/>
      <c r="F256" s="119"/>
      <c r="G256" s="119"/>
    </row>
    <row r="257" spans="1:7" x14ac:dyDescent="0.2">
      <c r="A257" s="90" t="s">
        <v>733</v>
      </c>
      <c r="B257" s="123"/>
      <c r="F257" s="119"/>
      <c r="G257" s="119"/>
    </row>
    <row r="258" spans="1:7" x14ac:dyDescent="0.2">
      <c r="A258" s="90" t="s">
        <v>734</v>
      </c>
      <c r="B258" s="123"/>
      <c r="F258" s="119"/>
      <c r="G258" s="119"/>
    </row>
    <row r="259" spans="1:7" x14ac:dyDescent="0.2">
      <c r="A259" s="107"/>
      <c r="B259" s="114" t="s">
        <v>735</v>
      </c>
      <c r="C259" s="107" t="s">
        <v>464</v>
      </c>
      <c r="D259" s="107"/>
      <c r="E259" s="109"/>
      <c r="F259" s="107"/>
      <c r="G259" s="107"/>
    </row>
    <row r="260" spans="1:7" x14ac:dyDescent="0.2">
      <c r="A260" s="90" t="s">
        <v>736</v>
      </c>
      <c r="B260" s="90" t="s">
        <v>1520</v>
      </c>
      <c r="C260" s="163">
        <v>0</v>
      </c>
      <c r="E260" s="176"/>
      <c r="F260" s="176"/>
      <c r="G260" s="176"/>
    </row>
    <row r="261" spans="1:7" x14ac:dyDescent="0.2">
      <c r="A261" s="90" t="s">
        <v>737</v>
      </c>
      <c r="B261" s="90" t="s">
        <v>738</v>
      </c>
      <c r="C261" s="163">
        <v>0</v>
      </c>
      <c r="E261" s="176"/>
      <c r="F261" s="176"/>
    </row>
    <row r="262" spans="1:7" x14ac:dyDescent="0.2">
      <c r="A262" s="90" t="s">
        <v>739</v>
      </c>
      <c r="B262" s="90" t="s">
        <v>740</v>
      </c>
      <c r="C262" s="163">
        <v>0</v>
      </c>
      <c r="E262" s="176"/>
      <c r="F262" s="176"/>
    </row>
    <row r="263" spans="1:7" x14ac:dyDescent="0.2">
      <c r="A263" s="90" t="s">
        <v>741</v>
      </c>
      <c r="B263" s="90" t="s">
        <v>742</v>
      </c>
      <c r="C263" s="163">
        <v>0</v>
      </c>
      <c r="E263" s="176"/>
      <c r="F263" s="176"/>
    </row>
    <row r="264" spans="1:7" x14ac:dyDescent="0.2">
      <c r="A264" s="90" t="s">
        <v>743</v>
      </c>
      <c r="B264" s="105" t="s">
        <v>744</v>
      </c>
      <c r="C264" s="163">
        <v>0</v>
      </c>
      <c r="D264" s="101"/>
      <c r="E264" s="101"/>
      <c r="F264" s="129"/>
      <c r="G264" s="129"/>
    </row>
    <row r="265" spans="1:7" x14ac:dyDescent="0.2">
      <c r="A265" s="90" t="s">
        <v>745</v>
      </c>
      <c r="B265" s="90" t="s">
        <v>67</v>
      </c>
      <c r="C265" s="163">
        <v>1</v>
      </c>
      <c r="E265" s="176"/>
      <c r="F265" s="176"/>
    </row>
    <row r="266" spans="1:7" x14ac:dyDescent="0.2">
      <c r="A266" s="90" t="s">
        <v>746</v>
      </c>
      <c r="B266" s="123" t="s">
        <v>748</v>
      </c>
      <c r="C266" s="178"/>
      <c r="E266" s="176"/>
      <c r="F266" s="176"/>
    </row>
    <row r="267" spans="1:7" x14ac:dyDescent="0.2">
      <c r="A267" s="90" t="s">
        <v>747</v>
      </c>
      <c r="B267" s="123" t="s">
        <v>750</v>
      </c>
      <c r="C267" s="163"/>
      <c r="E267" s="176"/>
      <c r="F267" s="176"/>
    </row>
    <row r="268" spans="1:7" x14ac:dyDescent="0.2">
      <c r="A268" s="90" t="s">
        <v>749</v>
      </c>
      <c r="B268" s="123" t="s">
        <v>752</v>
      </c>
      <c r="C268" s="163"/>
      <c r="E268" s="176"/>
      <c r="F268" s="176"/>
    </row>
    <row r="269" spans="1:7" x14ac:dyDescent="0.2">
      <c r="A269" s="90" t="s">
        <v>751</v>
      </c>
      <c r="B269" s="123" t="s">
        <v>754</v>
      </c>
      <c r="C269" s="163"/>
      <c r="E269" s="176"/>
      <c r="F269" s="176"/>
    </row>
    <row r="270" spans="1:7" x14ac:dyDescent="0.2">
      <c r="A270" s="90" t="s">
        <v>753</v>
      </c>
      <c r="B270" s="123" t="s">
        <v>172</v>
      </c>
      <c r="C270" s="163"/>
      <c r="E270" s="176"/>
      <c r="F270" s="176"/>
    </row>
    <row r="271" spans="1:7" x14ac:dyDescent="0.2">
      <c r="A271" s="90" t="s">
        <v>755</v>
      </c>
      <c r="B271" s="123" t="s">
        <v>172</v>
      </c>
      <c r="C271" s="163"/>
      <c r="E271" s="176"/>
      <c r="F271" s="176"/>
    </row>
    <row r="272" spans="1:7" x14ac:dyDescent="0.2">
      <c r="A272" s="90" t="s">
        <v>756</v>
      </c>
      <c r="B272" s="123" t="s">
        <v>172</v>
      </c>
      <c r="C272" s="163"/>
      <c r="E272" s="176"/>
      <c r="F272" s="176"/>
    </row>
    <row r="273" spans="1:7" x14ac:dyDescent="0.2">
      <c r="A273" s="90" t="s">
        <v>757</v>
      </c>
      <c r="B273" s="123" t="s">
        <v>172</v>
      </c>
      <c r="C273" s="163"/>
      <c r="E273" s="176"/>
      <c r="F273" s="176"/>
    </row>
    <row r="274" spans="1:7" x14ac:dyDescent="0.2">
      <c r="A274" s="90" t="s">
        <v>758</v>
      </c>
      <c r="B274" s="123" t="s">
        <v>172</v>
      </c>
      <c r="C274" s="163"/>
      <c r="E274" s="176"/>
      <c r="F274" s="176"/>
    </row>
    <row r="275" spans="1:7" x14ac:dyDescent="0.2">
      <c r="A275" s="90" t="s">
        <v>759</v>
      </c>
      <c r="B275" s="123" t="s">
        <v>172</v>
      </c>
      <c r="C275" s="163"/>
      <c r="E275" s="176"/>
      <c r="F275" s="176"/>
    </row>
    <row r="276" spans="1:7" x14ac:dyDescent="0.2">
      <c r="A276" s="107"/>
      <c r="B276" s="114" t="s">
        <v>760</v>
      </c>
      <c r="C276" s="107" t="s">
        <v>464</v>
      </c>
      <c r="D276" s="107"/>
      <c r="E276" s="109"/>
      <c r="F276" s="107"/>
      <c r="G276" s="110"/>
    </row>
    <row r="277" spans="1:7" x14ac:dyDescent="0.2">
      <c r="A277" s="90" t="s">
        <v>761</v>
      </c>
      <c r="B277" s="90" t="s">
        <v>762</v>
      </c>
      <c r="C277" s="163">
        <v>1</v>
      </c>
      <c r="E277" s="83"/>
      <c r="F277" s="83"/>
    </row>
    <row r="278" spans="1:7" x14ac:dyDescent="0.2">
      <c r="A278" s="90" t="s">
        <v>763</v>
      </c>
      <c r="B278" s="90" t="s">
        <v>764</v>
      </c>
      <c r="C278" s="163">
        <v>0</v>
      </c>
      <c r="E278" s="83"/>
      <c r="F278" s="83"/>
    </row>
    <row r="279" spans="1:7" x14ac:dyDescent="0.2">
      <c r="A279" s="90" t="s">
        <v>765</v>
      </c>
      <c r="B279" s="90" t="s">
        <v>67</v>
      </c>
      <c r="C279" s="163">
        <v>0</v>
      </c>
      <c r="E279" s="83"/>
      <c r="F279" s="83"/>
    </row>
    <row r="280" spans="1:7" x14ac:dyDescent="0.2">
      <c r="A280" s="90" t="s">
        <v>766</v>
      </c>
      <c r="C280" s="163"/>
      <c r="E280" s="83"/>
      <c r="F280" s="83"/>
    </row>
    <row r="281" spans="1:7" x14ac:dyDescent="0.2">
      <c r="A281" s="90" t="s">
        <v>767</v>
      </c>
      <c r="C281" s="163"/>
      <c r="E281" s="83"/>
      <c r="F281" s="83"/>
    </row>
    <row r="282" spans="1:7" x14ac:dyDescent="0.2">
      <c r="A282" s="90" t="s">
        <v>768</v>
      </c>
      <c r="C282" s="163"/>
      <c r="E282" s="83"/>
      <c r="F282" s="83"/>
    </row>
    <row r="283" spans="1:7" x14ac:dyDescent="0.2">
      <c r="A283" s="90" t="s">
        <v>769</v>
      </c>
      <c r="C283" s="163"/>
      <c r="E283" s="83"/>
      <c r="F283" s="83"/>
    </row>
    <row r="284" spans="1:7" x14ac:dyDescent="0.2">
      <c r="A284" s="90" t="s">
        <v>770</v>
      </c>
      <c r="C284" s="163"/>
      <c r="E284" s="83"/>
      <c r="F284" s="83"/>
    </row>
    <row r="285" spans="1:7" x14ac:dyDescent="0.2">
      <c r="A285" s="90" t="s">
        <v>771</v>
      </c>
      <c r="C285" s="163"/>
      <c r="E285" s="83"/>
      <c r="F285" s="83"/>
    </row>
    <row r="286" spans="1:7" x14ac:dyDescent="0.2">
      <c r="A286" s="108"/>
      <c r="B286" s="108" t="s">
        <v>1521</v>
      </c>
      <c r="C286" s="108" t="s">
        <v>55</v>
      </c>
      <c r="D286" s="108" t="s">
        <v>1522</v>
      </c>
      <c r="E286" s="108"/>
      <c r="F286" s="108" t="s">
        <v>464</v>
      </c>
      <c r="G286" s="108" t="s">
        <v>1523</v>
      </c>
    </row>
    <row r="287" spans="1:7" x14ac:dyDescent="0.2">
      <c r="A287" s="90" t="s">
        <v>1524</v>
      </c>
      <c r="B287" s="105" t="s">
        <v>582</v>
      </c>
      <c r="C287" s="111"/>
      <c r="E287" s="93"/>
      <c r="F287" s="118" t="str">
        <f>IF($C$305=0,"",IF(C287="[For completion]","",C287/$C$305))</f>
        <v/>
      </c>
      <c r="G287" s="118" t="str">
        <f>IF($D$305=0,"",IF(D287="[For completion]","",D287/$D$305))</f>
        <v/>
      </c>
    </row>
    <row r="288" spans="1:7" x14ac:dyDescent="0.2">
      <c r="A288" s="90" t="s">
        <v>1525</v>
      </c>
      <c r="B288" s="105" t="s">
        <v>582</v>
      </c>
      <c r="C288" s="111"/>
      <c r="E288" s="93"/>
      <c r="F288" s="118" t="str">
        <f t="shared" ref="F288:F304" si="14">IF($C$305=0,"",IF(C288="[For completion]","",C288/$C$305))</f>
        <v/>
      </c>
      <c r="G288" s="118" t="str">
        <f t="shared" ref="G288:G304" si="15">IF($D$305=0,"",IF(D288="[For completion]","",D288/$D$305))</f>
        <v/>
      </c>
    </row>
    <row r="289" spans="1:7" x14ac:dyDescent="0.2">
      <c r="A289" s="90" t="s">
        <v>1526</v>
      </c>
      <c r="B289" s="105" t="s">
        <v>582</v>
      </c>
      <c r="C289" s="111"/>
      <c r="E289" s="93"/>
      <c r="F289" s="118" t="str">
        <f t="shared" si="14"/>
        <v/>
      </c>
      <c r="G289" s="118" t="str">
        <f t="shared" si="15"/>
        <v/>
      </c>
    </row>
    <row r="290" spans="1:7" x14ac:dyDescent="0.2">
      <c r="A290" s="90" t="s">
        <v>1527</v>
      </c>
      <c r="B290" s="105" t="s">
        <v>582</v>
      </c>
      <c r="C290" s="111"/>
      <c r="E290" s="93"/>
      <c r="F290" s="118" t="str">
        <f t="shared" si="14"/>
        <v/>
      </c>
      <c r="G290" s="118" t="str">
        <f t="shared" si="15"/>
        <v/>
      </c>
    </row>
    <row r="291" spans="1:7" x14ac:dyDescent="0.2">
      <c r="A291" s="90" t="s">
        <v>1528</v>
      </c>
      <c r="B291" s="105" t="s">
        <v>582</v>
      </c>
      <c r="C291" s="111"/>
      <c r="E291" s="93"/>
      <c r="F291" s="118" t="str">
        <f t="shared" si="14"/>
        <v/>
      </c>
      <c r="G291" s="118" t="str">
        <f t="shared" si="15"/>
        <v/>
      </c>
    </row>
    <row r="292" spans="1:7" x14ac:dyDescent="0.2">
      <c r="A292" s="90" t="s">
        <v>1529</v>
      </c>
      <c r="B292" s="105" t="s">
        <v>582</v>
      </c>
      <c r="C292" s="111"/>
      <c r="E292" s="93"/>
      <c r="F292" s="118" t="str">
        <f t="shared" si="14"/>
        <v/>
      </c>
      <c r="G292" s="118" t="str">
        <f t="shared" si="15"/>
        <v/>
      </c>
    </row>
    <row r="293" spans="1:7" x14ac:dyDescent="0.2">
      <c r="A293" s="90" t="s">
        <v>1530</v>
      </c>
      <c r="B293" s="105" t="s">
        <v>582</v>
      </c>
      <c r="C293" s="111"/>
      <c r="E293" s="93"/>
      <c r="F293" s="118" t="str">
        <f t="shared" si="14"/>
        <v/>
      </c>
      <c r="G293" s="118" t="str">
        <f t="shared" si="15"/>
        <v/>
      </c>
    </row>
    <row r="294" spans="1:7" x14ac:dyDescent="0.2">
      <c r="A294" s="90" t="s">
        <v>1531</v>
      </c>
      <c r="B294" s="105" t="s">
        <v>582</v>
      </c>
      <c r="C294" s="111"/>
      <c r="E294" s="93"/>
      <c r="F294" s="118" t="str">
        <f t="shared" si="14"/>
        <v/>
      </c>
      <c r="G294" s="118" t="str">
        <f t="shared" si="15"/>
        <v/>
      </c>
    </row>
    <row r="295" spans="1:7" x14ac:dyDescent="0.2">
      <c r="A295" s="90" t="s">
        <v>1532</v>
      </c>
      <c r="B295" s="105" t="s">
        <v>582</v>
      </c>
      <c r="C295" s="111"/>
      <c r="E295" s="93"/>
      <c r="F295" s="118" t="str">
        <f t="shared" si="14"/>
        <v/>
      </c>
      <c r="G295" s="118" t="str">
        <f t="shared" si="15"/>
        <v/>
      </c>
    </row>
    <row r="296" spans="1:7" x14ac:dyDescent="0.2">
      <c r="A296" s="90" t="s">
        <v>1533</v>
      </c>
      <c r="B296" s="105" t="s">
        <v>582</v>
      </c>
      <c r="C296" s="111"/>
      <c r="E296" s="93"/>
      <c r="F296" s="118" t="str">
        <f t="shared" si="14"/>
        <v/>
      </c>
      <c r="G296" s="118" t="str">
        <f t="shared" si="15"/>
        <v/>
      </c>
    </row>
    <row r="297" spans="1:7" x14ac:dyDescent="0.2">
      <c r="A297" s="90" t="s">
        <v>1534</v>
      </c>
      <c r="B297" s="105" t="s">
        <v>582</v>
      </c>
      <c r="C297" s="111"/>
      <c r="E297" s="93"/>
      <c r="F297" s="118" t="str">
        <f t="shared" si="14"/>
        <v/>
      </c>
      <c r="G297" s="118" t="str">
        <f t="shared" si="15"/>
        <v/>
      </c>
    </row>
    <row r="298" spans="1:7" x14ac:dyDescent="0.2">
      <c r="A298" s="90" t="s">
        <v>1535</v>
      </c>
      <c r="B298" s="105" t="s">
        <v>582</v>
      </c>
      <c r="C298" s="111"/>
      <c r="E298" s="93"/>
      <c r="F298" s="118" t="str">
        <f t="shared" si="14"/>
        <v/>
      </c>
      <c r="G298" s="118" t="str">
        <f t="shared" si="15"/>
        <v/>
      </c>
    </row>
    <row r="299" spans="1:7" x14ac:dyDescent="0.2">
      <c r="A299" s="90" t="s">
        <v>1536</v>
      </c>
      <c r="B299" s="105" t="s">
        <v>582</v>
      </c>
      <c r="C299" s="111"/>
      <c r="E299" s="93"/>
      <c r="F299" s="118" t="str">
        <f t="shared" si="14"/>
        <v/>
      </c>
      <c r="G299" s="118" t="str">
        <f t="shared" si="15"/>
        <v/>
      </c>
    </row>
    <row r="300" spans="1:7" x14ac:dyDescent="0.2">
      <c r="A300" s="90" t="s">
        <v>1537</v>
      </c>
      <c r="B300" s="105" t="s">
        <v>582</v>
      </c>
      <c r="C300" s="111"/>
      <c r="E300" s="93"/>
      <c r="F300" s="118" t="str">
        <f t="shared" si="14"/>
        <v/>
      </c>
      <c r="G300" s="118" t="str">
        <f t="shared" si="15"/>
        <v/>
      </c>
    </row>
    <row r="301" spans="1:7" x14ac:dyDescent="0.2">
      <c r="A301" s="90" t="s">
        <v>1538</v>
      </c>
      <c r="B301" s="105" t="s">
        <v>582</v>
      </c>
      <c r="C301" s="111"/>
      <c r="E301" s="93"/>
      <c r="F301" s="118" t="str">
        <f t="shared" si="14"/>
        <v/>
      </c>
      <c r="G301" s="118" t="str">
        <f t="shared" si="15"/>
        <v/>
      </c>
    </row>
    <row r="302" spans="1:7" x14ac:dyDescent="0.2">
      <c r="A302" s="90" t="s">
        <v>1539</v>
      </c>
      <c r="B302" s="105" t="s">
        <v>582</v>
      </c>
      <c r="C302" s="111"/>
      <c r="E302" s="93"/>
      <c r="F302" s="118" t="str">
        <f t="shared" si="14"/>
        <v/>
      </c>
      <c r="G302" s="118" t="str">
        <f t="shared" si="15"/>
        <v/>
      </c>
    </row>
    <row r="303" spans="1:7" x14ac:dyDescent="0.2">
      <c r="A303" s="90" t="s">
        <v>1540</v>
      </c>
      <c r="B303" s="105" t="s">
        <v>582</v>
      </c>
      <c r="C303" s="111"/>
      <c r="E303" s="93"/>
      <c r="F303" s="118" t="str">
        <f t="shared" si="14"/>
        <v/>
      </c>
      <c r="G303" s="118" t="str">
        <f t="shared" si="15"/>
        <v/>
      </c>
    </row>
    <row r="304" spans="1:7" x14ac:dyDescent="0.2">
      <c r="A304" s="90" t="s">
        <v>1541</v>
      </c>
      <c r="B304" s="105" t="s">
        <v>1542</v>
      </c>
      <c r="C304" s="111"/>
      <c r="E304" s="93"/>
      <c r="F304" s="118" t="str">
        <f t="shared" si="14"/>
        <v/>
      </c>
      <c r="G304" s="118" t="str">
        <f t="shared" si="15"/>
        <v/>
      </c>
    </row>
    <row r="305" spans="1:7" x14ac:dyDescent="0.2">
      <c r="A305" s="90" t="s">
        <v>1543</v>
      </c>
      <c r="B305" s="105" t="s">
        <v>69</v>
      </c>
      <c r="C305" s="111">
        <f>SUM(C287:C304)</f>
        <v>0</v>
      </c>
      <c r="D305" s="90">
        <f>SUM(D287:D304)</f>
        <v>0</v>
      </c>
      <c r="E305" s="93"/>
      <c r="F305" s="115">
        <f>SUM(F287:F304)</f>
        <v>0</v>
      </c>
      <c r="G305" s="115">
        <f>SUM(G287:G304)</f>
        <v>0</v>
      </c>
    </row>
    <row r="306" spans="1:7" x14ac:dyDescent="0.2">
      <c r="A306" s="90" t="s">
        <v>1544</v>
      </c>
      <c r="B306" s="105"/>
      <c r="E306" s="93"/>
      <c r="F306" s="93"/>
      <c r="G306" s="93"/>
    </row>
    <row r="307" spans="1:7" x14ac:dyDescent="0.2">
      <c r="A307" s="90" t="s">
        <v>1545</v>
      </c>
      <c r="B307" s="105"/>
      <c r="E307" s="93"/>
      <c r="F307" s="93"/>
      <c r="G307" s="93"/>
    </row>
    <row r="308" spans="1:7" x14ac:dyDescent="0.2">
      <c r="A308" s="90" t="s">
        <v>1546</v>
      </c>
      <c r="B308" s="105"/>
      <c r="E308" s="93"/>
      <c r="F308" s="93"/>
      <c r="G308" s="93"/>
    </row>
    <row r="309" spans="1:7" x14ac:dyDescent="0.2">
      <c r="A309" s="108"/>
      <c r="B309" s="108" t="s">
        <v>1547</v>
      </c>
      <c r="C309" s="108" t="s">
        <v>55</v>
      </c>
      <c r="D309" s="108" t="s">
        <v>1522</v>
      </c>
      <c r="E309" s="108"/>
      <c r="F309" s="108" t="s">
        <v>464</v>
      </c>
      <c r="G309" s="108" t="s">
        <v>1523</v>
      </c>
    </row>
    <row r="310" spans="1:7" x14ac:dyDescent="0.2">
      <c r="A310" s="90" t="s">
        <v>1548</v>
      </c>
      <c r="B310" s="105" t="s">
        <v>582</v>
      </c>
      <c r="C310" s="111"/>
      <c r="E310" s="93"/>
      <c r="F310" s="118" t="str">
        <f>IF($C$328=0,"",IF(C310="[For completion]","",C310/$C$328))</f>
        <v/>
      </c>
      <c r="G310" s="118" t="str">
        <f>IF($D$328=0,"",IF(D310="[For completion]","",D310/$D$328))</f>
        <v/>
      </c>
    </row>
    <row r="311" spans="1:7" x14ac:dyDescent="0.2">
      <c r="A311" s="90" t="s">
        <v>1549</v>
      </c>
      <c r="B311" s="105" t="s">
        <v>582</v>
      </c>
      <c r="C311" s="111"/>
      <c r="E311" s="93"/>
      <c r="F311" s="93"/>
      <c r="G311" s="93"/>
    </row>
    <row r="312" spans="1:7" x14ac:dyDescent="0.2">
      <c r="A312" s="90" t="s">
        <v>1550</v>
      </c>
      <c r="B312" s="105" t="s">
        <v>582</v>
      </c>
      <c r="C312" s="111"/>
      <c r="E312" s="93"/>
      <c r="F312" s="93"/>
      <c r="G312" s="93"/>
    </row>
    <row r="313" spans="1:7" x14ac:dyDescent="0.2">
      <c r="A313" s="90" t="s">
        <v>1551</v>
      </c>
      <c r="B313" s="105" t="s">
        <v>582</v>
      </c>
      <c r="C313" s="111"/>
      <c r="E313" s="93"/>
      <c r="F313" s="93"/>
      <c r="G313" s="93"/>
    </row>
    <row r="314" spans="1:7" x14ac:dyDescent="0.2">
      <c r="A314" s="90" t="s">
        <v>1552</v>
      </c>
      <c r="B314" s="105" t="s">
        <v>582</v>
      </c>
      <c r="C314" s="111"/>
      <c r="E314" s="93"/>
      <c r="F314" s="93"/>
      <c r="G314" s="93"/>
    </row>
    <row r="315" spans="1:7" x14ac:dyDescent="0.2">
      <c r="A315" s="90" t="s">
        <v>1553</v>
      </c>
      <c r="B315" s="105" t="s">
        <v>582</v>
      </c>
      <c r="C315" s="111"/>
      <c r="E315" s="93"/>
      <c r="F315" s="93"/>
      <c r="G315" s="93"/>
    </row>
    <row r="316" spans="1:7" x14ac:dyDescent="0.2">
      <c r="A316" s="90" t="s">
        <v>1554</v>
      </c>
      <c r="B316" s="105" t="s">
        <v>582</v>
      </c>
      <c r="C316" s="111"/>
      <c r="E316" s="93"/>
      <c r="F316" s="93"/>
      <c r="G316" s="93"/>
    </row>
    <row r="317" spans="1:7" x14ac:dyDescent="0.2">
      <c r="A317" s="90" t="s">
        <v>1555</v>
      </c>
      <c r="B317" s="105" t="s">
        <v>582</v>
      </c>
      <c r="C317" s="111"/>
      <c r="E317" s="93"/>
      <c r="F317" s="93"/>
      <c r="G317" s="93"/>
    </row>
    <row r="318" spans="1:7" x14ac:dyDescent="0.2">
      <c r="A318" s="90" t="s">
        <v>1556</v>
      </c>
      <c r="B318" s="105" t="s">
        <v>582</v>
      </c>
      <c r="C318" s="111"/>
      <c r="E318" s="93"/>
      <c r="F318" s="93"/>
      <c r="G318" s="93"/>
    </row>
    <row r="319" spans="1:7" x14ac:dyDescent="0.2">
      <c r="A319" s="90" t="s">
        <v>1557</v>
      </c>
      <c r="B319" s="105" t="s">
        <v>582</v>
      </c>
      <c r="C319" s="111"/>
      <c r="E319" s="93"/>
      <c r="F319" s="93"/>
      <c r="G319" s="93"/>
    </row>
    <row r="320" spans="1:7" x14ac:dyDescent="0.2">
      <c r="A320" s="90" t="s">
        <v>1558</v>
      </c>
      <c r="B320" s="105" t="s">
        <v>582</v>
      </c>
      <c r="C320" s="111"/>
      <c r="E320" s="93"/>
      <c r="F320" s="93"/>
      <c r="G320" s="93"/>
    </row>
    <row r="321" spans="1:7" x14ac:dyDescent="0.2">
      <c r="A321" s="90" t="s">
        <v>1559</v>
      </c>
      <c r="B321" s="105" t="s">
        <v>582</v>
      </c>
      <c r="C321" s="111"/>
      <c r="E321" s="93"/>
      <c r="F321" s="93"/>
      <c r="G321" s="93"/>
    </row>
    <row r="322" spans="1:7" x14ac:dyDescent="0.2">
      <c r="A322" s="90" t="s">
        <v>1560</v>
      </c>
      <c r="B322" s="105" t="s">
        <v>582</v>
      </c>
      <c r="C322" s="111"/>
      <c r="E322" s="93"/>
      <c r="F322" s="93"/>
      <c r="G322" s="93"/>
    </row>
    <row r="323" spans="1:7" x14ac:dyDescent="0.2">
      <c r="A323" s="90" t="s">
        <v>1561</v>
      </c>
      <c r="B323" s="105" t="s">
        <v>582</v>
      </c>
      <c r="C323" s="111"/>
      <c r="E323" s="93"/>
      <c r="F323" s="93"/>
      <c r="G323" s="93"/>
    </row>
    <row r="324" spans="1:7" x14ac:dyDescent="0.2">
      <c r="A324" s="90" t="s">
        <v>1562</v>
      </c>
      <c r="B324" s="105" t="s">
        <v>582</v>
      </c>
      <c r="C324" s="111"/>
      <c r="E324" s="93"/>
      <c r="F324" s="93"/>
      <c r="G324" s="93"/>
    </row>
    <row r="325" spans="1:7" x14ac:dyDescent="0.2">
      <c r="A325" s="90" t="s">
        <v>1563</v>
      </c>
      <c r="B325" s="105" t="s">
        <v>582</v>
      </c>
      <c r="C325" s="111"/>
      <c r="E325" s="93"/>
      <c r="F325" s="93"/>
      <c r="G325" s="93"/>
    </row>
    <row r="326" spans="1:7" x14ac:dyDescent="0.2">
      <c r="A326" s="90" t="s">
        <v>1564</v>
      </c>
      <c r="B326" s="105" t="s">
        <v>582</v>
      </c>
      <c r="C326" s="111"/>
      <c r="E326" s="93"/>
      <c r="F326" s="93"/>
      <c r="G326" s="93"/>
    </row>
    <row r="327" spans="1:7" x14ac:dyDescent="0.2">
      <c r="A327" s="90" t="s">
        <v>1565</v>
      </c>
      <c r="B327" s="105" t="s">
        <v>1542</v>
      </c>
      <c r="C327" s="111"/>
      <c r="E327" s="93"/>
      <c r="F327" s="93"/>
      <c r="G327" s="93"/>
    </row>
    <row r="328" spans="1:7" x14ac:dyDescent="0.2">
      <c r="A328" s="90" t="s">
        <v>1566</v>
      </c>
      <c r="B328" s="105" t="s">
        <v>69</v>
      </c>
      <c r="C328" s="111">
        <f>SUM(C310:C327)</f>
        <v>0</v>
      </c>
      <c r="D328" s="90">
        <f>SUM(D310:D327)</f>
        <v>0</v>
      </c>
      <c r="E328" s="93"/>
      <c r="F328" s="115">
        <f>SUM(F310:F327)</f>
        <v>0</v>
      </c>
      <c r="G328" s="115">
        <f>SUM(G310:G327)</f>
        <v>0</v>
      </c>
    </row>
    <row r="329" spans="1:7" x14ac:dyDescent="0.2">
      <c r="A329" s="90" t="s">
        <v>1567</v>
      </c>
      <c r="B329" s="105"/>
      <c r="E329" s="93"/>
      <c r="F329" s="93"/>
      <c r="G329" s="93"/>
    </row>
    <row r="330" spans="1:7" x14ac:dyDescent="0.2">
      <c r="A330" s="90" t="s">
        <v>1568</v>
      </c>
      <c r="B330" s="105"/>
      <c r="E330" s="93"/>
      <c r="F330" s="93"/>
      <c r="G330" s="93"/>
    </row>
    <row r="331" spans="1:7" x14ac:dyDescent="0.2">
      <c r="A331" s="90" t="s">
        <v>1569</v>
      </c>
      <c r="B331" s="105"/>
      <c r="E331" s="93"/>
      <c r="F331" s="93"/>
      <c r="G331" s="93"/>
    </row>
    <row r="332" spans="1:7" x14ac:dyDescent="0.2">
      <c r="A332" s="108"/>
      <c r="B332" s="108" t="s">
        <v>1570</v>
      </c>
      <c r="C332" s="108" t="s">
        <v>55</v>
      </c>
      <c r="D332" s="108" t="s">
        <v>1522</v>
      </c>
      <c r="E332" s="108"/>
      <c r="F332" s="108" t="s">
        <v>464</v>
      </c>
      <c r="G332" s="108" t="s">
        <v>1523</v>
      </c>
    </row>
    <row r="333" spans="1:7" x14ac:dyDescent="0.2">
      <c r="A333" s="90" t="s">
        <v>1571</v>
      </c>
      <c r="B333" s="105" t="s">
        <v>1572</v>
      </c>
      <c r="C333" s="111"/>
      <c r="E333" s="93"/>
      <c r="F333" s="118" t="str">
        <f>IF($C$343=0,"",IF(C333="[For completion]","",C333/$C$343))</f>
        <v/>
      </c>
      <c r="G333" s="118" t="str">
        <f>IF($D$343=0,"",IF(D333="[For completion]","",D333/$D$343))</f>
        <v/>
      </c>
    </row>
    <row r="334" spans="1:7" x14ac:dyDescent="0.2">
      <c r="A334" s="90" t="s">
        <v>1573</v>
      </c>
      <c r="B334" s="105" t="s">
        <v>1574</v>
      </c>
      <c r="C334" s="111"/>
      <c r="E334" s="93"/>
      <c r="F334" s="118" t="str">
        <f t="shared" ref="F334:F342" si="16">IF($C$343=0,"",IF(C334="[For completion]","",C334/$C$343))</f>
        <v/>
      </c>
      <c r="G334" s="118" t="str">
        <f t="shared" ref="G334:G342" si="17">IF($D$343=0,"",IF(D334="[For completion]","",D334/$D$343))</f>
        <v/>
      </c>
    </row>
    <row r="335" spans="1:7" x14ac:dyDescent="0.2">
      <c r="A335" s="90" t="s">
        <v>1575</v>
      </c>
      <c r="B335" s="105" t="s">
        <v>1576</v>
      </c>
      <c r="C335" s="111"/>
      <c r="E335" s="93"/>
      <c r="F335" s="118" t="str">
        <f t="shared" si="16"/>
        <v/>
      </c>
      <c r="G335" s="118" t="str">
        <f t="shared" si="17"/>
        <v/>
      </c>
    </row>
    <row r="336" spans="1:7" x14ac:dyDescent="0.2">
      <c r="A336" s="90" t="s">
        <v>1577</v>
      </c>
      <c r="B336" s="105" t="s">
        <v>1578</v>
      </c>
      <c r="C336" s="111"/>
      <c r="E336" s="93"/>
      <c r="F336" s="118" t="str">
        <f t="shared" si="16"/>
        <v/>
      </c>
      <c r="G336" s="118" t="str">
        <f t="shared" si="17"/>
        <v/>
      </c>
    </row>
    <row r="337" spans="1:7" x14ac:dyDescent="0.2">
      <c r="A337" s="90" t="s">
        <v>1579</v>
      </c>
      <c r="B337" s="105" t="s">
        <v>1580</v>
      </c>
      <c r="C337" s="111"/>
      <c r="E337" s="93"/>
      <c r="F337" s="118" t="str">
        <f t="shared" si="16"/>
        <v/>
      </c>
      <c r="G337" s="118" t="str">
        <f t="shared" si="17"/>
        <v/>
      </c>
    </row>
    <row r="338" spans="1:7" x14ac:dyDescent="0.2">
      <c r="A338" s="90" t="s">
        <v>1581</v>
      </c>
      <c r="B338" s="105" t="s">
        <v>1582</v>
      </c>
      <c r="C338" s="111"/>
      <c r="E338" s="93"/>
      <c r="F338" s="118" t="str">
        <f t="shared" si="16"/>
        <v/>
      </c>
      <c r="G338" s="118" t="str">
        <f t="shared" si="17"/>
        <v/>
      </c>
    </row>
    <row r="339" spans="1:7" x14ac:dyDescent="0.2">
      <c r="A339" s="90" t="s">
        <v>1583</v>
      </c>
      <c r="B339" s="105" t="s">
        <v>1584</v>
      </c>
      <c r="C339" s="111"/>
      <c r="E339" s="93"/>
      <c r="F339" s="118" t="str">
        <f t="shared" si="16"/>
        <v/>
      </c>
      <c r="G339" s="118" t="str">
        <f t="shared" si="17"/>
        <v/>
      </c>
    </row>
    <row r="340" spans="1:7" x14ac:dyDescent="0.2">
      <c r="A340" s="90" t="s">
        <v>1585</v>
      </c>
      <c r="B340" s="105" t="s">
        <v>1586</v>
      </c>
      <c r="C340" s="111"/>
      <c r="E340" s="93"/>
      <c r="F340" s="118" t="str">
        <f t="shared" si="16"/>
        <v/>
      </c>
      <c r="G340" s="118" t="str">
        <f t="shared" si="17"/>
        <v/>
      </c>
    </row>
    <row r="341" spans="1:7" x14ac:dyDescent="0.2">
      <c r="A341" s="90" t="s">
        <v>1587</v>
      </c>
      <c r="B341" s="105" t="s">
        <v>1588</v>
      </c>
      <c r="C341" s="111"/>
      <c r="E341" s="93"/>
      <c r="F341" s="118" t="str">
        <f t="shared" si="16"/>
        <v/>
      </c>
      <c r="G341" s="118" t="str">
        <f t="shared" si="17"/>
        <v/>
      </c>
    </row>
    <row r="342" spans="1:7" x14ac:dyDescent="0.2">
      <c r="A342" s="90" t="s">
        <v>1589</v>
      </c>
      <c r="B342" s="90" t="s">
        <v>1542</v>
      </c>
      <c r="C342" s="111"/>
      <c r="E342" s="85"/>
      <c r="F342" s="118" t="str">
        <f t="shared" si="16"/>
        <v/>
      </c>
      <c r="G342" s="118" t="str">
        <f t="shared" si="17"/>
        <v/>
      </c>
    </row>
    <row r="343" spans="1:7" x14ac:dyDescent="0.2">
      <c r="A343" s="90" t="s">
        <v>1590</v>
      </c>
      <c r="B343" s="105" t="s">
        <v>69</v>
      </c>
      <c r="C343" s="111">
        <f>SUM(C333:C341)</f>
        <v>0</v>
      </c>
      <c r="D343" s="90">
        <f>SUM(D333:D341)</f>
        <v>0</v>
      </c>
      <c r="E343" s="93"/>
      <c r="F343" s="115">
        <f>SUM(F333:F342)</f>
        <v>0</v>
      </c>
      <c r="G343" s="115">
        <f>SUM(G333:G342)</f>
        <v>0</v>
      </c>
    </row>
    <row r="344" spans="1:7" x14ac:dyDescent="0.2">
      <c r="A344" s="90" t="s">
        <v>1591</v>
      </c>
      <c r="B344" s="105"/>
      <c r="E344" s="93"/>
      <c r="F344" s="93"/>
      <c r="G344" s="93"/>
    </row>
    <row r="345" spans="1:7" x14ac:dyDescent="0.2">
      <c r="A345" s="108"/>
      <c r="B345" s="108" t="s">
        <v>1592</v>
      </c>
      <c r="C345" s="108" t="s">
        <v>55</v>
      </c>
      <c r="D345" s="108" t="s">
        <v>1522</v>
      </c>
      <c r="E345" s="108"/>
      <c r="F345" s="108" t="s">
        <v>464</v>
      </c>
      <c r="G345" s="108" t="s">
        <v>1523</v>
      </c>
    </row>
    <row r="346" spans="1:7" x14ac:dyDescent="0.2">
      <c r="A346" s="90" t="s">
        <v>1593</v>
      </c>
      <c r="B346" s="105" t="s">
        <v>1594</v>
      </c>
      <c r="C346" s="111"/>
      <c r="E346" s="93"/>
      <c r="F346" s="118" t="str">
        <f>IF($C$353=0,"",IF(C346="[For completion]","",C346/$C$353))</f>
        <v/>
      </c>
      <c r="G346" s="118" t="str">
        <f>IF($D$353=0,"",IF(D346="[For completion]","",D346/$D$353))</f>
        <v/>
      </c>
    </row>
    <row r="347" spans="1:7" x14ac:dyDescent="0.2">
      <c r="A347" s="90" t="s">
        <v>1595</v>
      </c>
      <c r="B347" s="179" t="s">
        <v>1596</v>
      </c>
      <c r="C347" s="111"/>
      <c r="E347" s="93"/>
      <c r="F347" s="118" t="str">
        <f t="shared" ref="F347:F352" si="18">IF($C$353=0,"",IF(C347="[For completion]","",C347/$C$353))</f>
        <v/>
      </c>
      <c r="G347" s="118" t="str">
        <f t="shared" ref="G347:G352" si="19">IF($D$353=0,"",IF(D347="[For completion]","",D347/$D$353))</f>
        <v/>
      </c>
    </row>
    <row r="348" spans="1:7" x14ac:dyDescent="0.2">
      <c r="A348" s="90" t="s">
        <v>1597</v>
      </c>
      <c r="B348" s="105" t="s">
        <v>1598</v>
      </c>
      <c r="C348" s="111"/>
      <c r="E348" s="93"/>
      <c r="F348" s="118" t="str">
        <f t="shared" si="18"/>
        <v/>
      </c>
      <c r="G348" s="118" t="str">
        <f t="shared" si="19"/>
        <v/>
      </c>
    </row>
    <row r="349" spans="1:7" x14ac:dyDescent="0.2">
      <c r="A349" s="90" t="s">
        <v>1599</v>
      </c>
      <c r="B349" s="105" t="s">
        <v>1600</v>
      </c>
      <c r="C349" s="111"/>
      <c r="E349" s="93"/>
      <c r="F349" s="118" t="str">
        <f t="shared" si="18"/>
        <v/>
      </c>
      <c r="G349" s="118" t="str">
        <f t="shared" si="19"/>
        <v/>
      </c>
    </row>
    <row r="350" spans="1:7" x14ac:dyDescent="0.2">
      <c r="A350" s="90" t="s">
        <v>1601</v>
      </c>
      <c r="B350" s="105" t="s">
        <v>1602</v>
      </c>
      <c r="C350" s="111"/>
      <c r="E350" s="93"/>
      <c r="F350" s="118" t="str">
        <f t="shared" si="18"/>
        <v/>
      </c>
      <c r="G350" s="118" t="str">
        <f t="shared" si="19"/>
        <v/>
      </c>
    </row>
    <row r="351" spans="1:7" x14ac:dyDescent="0.2">
      <c r="A351" s="90" t="s">
        <v>1603</v>
      </c>
      <c r="B351" s="105" t="s">
        <v>1604</v>
      </c>
      <c r="C351" s="111"/>
      <c r="E351" s="93"/>
      <c r="F351" s="118" t="str">
        <f t="shared" si="18"/>
        <v/>
      </c>
      <c r="G351" s="118" t="str">
        <f t="shared" si="19"/>
        <v/>
      </c>
    </row>
    <row r="352" spans="1:7" x14ac:dyDescent="0.2">
      <c r="A352" s="90" t="s">
        <v>1605</v>
      </c>
      <c r="B352" s="105" t="s">
        <v>1606</v>
      </c>
      <c r="C352" s="111"/>
      <c r="E352" s="93"/>
      <c r="F352" s="118" t="str">
        <f t="shared" si="18"/>
        <v/>
      </c>
      <c r="G352" s="118" t="str">
        <f t="shared" si="19"/>
        <v/>
      </c>
    </row>
    <row r="353" spans="1:7" x14ac:dyDescent="0.2">
      <c r="A353" s="90" t="s">
        <v>1607</v>
      </c>
      <c r="B353" s="105" t="s">
        <v>69</v>
      </c>
      <c r="C353" s="111">
        <f>SUM(C346:C352)</f>
        <v>0</v>
      </c>
      <c r="D353" s="90">
        <f>SUM(D346:D352)</f>
        <v>0</v>
      </c>
      <c r="E353" s="93"/>
      <c r="F353" s="115">
        <f>SUM(F346:F352)</f>
        <v>0</v>
      </c>
      <c r="G353" s="115">
        <f>SUM(G346:G352)</f>
        <v>0</v>
      </c>
    </row>
    <row r="354" spans="1:7" x14ac:dyDescent="0.2">
      <c r="A354" s="90" t="s">
        <v>1608</v>
      </c>
      <c r="B354" s="105"/>
      <c r="E354" s="93"/>
      <c r="F354" s="93"/>
      <c r="G354" s="93"/>
    </row>
    <row r="355" spans="1:7" x14ac:dyDescent="0.2">
      <c r="A355" s="108"/>
      <c r="B355" s="108" t="s">
        <v>1609</v>
      </c>
      <c r="C355" s="108" t="s">
        <v>55</v>
      </c>
      <c r="D355" s="108" t="s">
        <v>1522</v>
      </c>
      <c r="E355" s="108"/>
      <c r="F355" s="108" t="s">
        <v>464</v>
      </c>
      <c r="G355" s="108" t="s">
        <v>1523</v>
      </c>
    </row>
    <row r="356" spans="1:7" x14ac:dyDescent="0.2">
      <c r="A356" s="90" t="s">
        <v>1610</v>
      </c>
      <c r="B356" s="105" t="s">
        <v>1611</v>
      </c>
      <c r="C356" s="111"/>
      <c r="E356" s="93"/>
      <c r="F356" s="118" t="str">
        <f>IF($C$360=0,"",IF(C356="[For completion]","",C356/$C$360))</f>
        <v/>
      </c>
      <c r="G356" s="118" t="str">
        <f>IF($D$360=0,"",IF(D356="[For completion]","",D356/$D$360))</f>
        <v/>
      </c>
    </row>
    <row r="357" spans="1:7" x14ac:dyDescent="0.2">
      <c r="A357" s="90" t="s">
        <v>1612</v>
      </c>
      <c r="B357" s="179" t="s">
        <v>1613</v>
      </c>
      <c r="C357" s="111"/>
      <c r="E357" s="93"/>
      <c r="F357" s="118" t="str">
        <f t="shared" ref="F357:F359" si="20">IF($C$360=0,"",IF(C357="[For completion]","",C357/$C$360))</f>
        <v/>
      </c>
      <c r="G357" s="118" t="str">
        <f t="shared" ref="G357:G359" si="21">IF($D$360=0,"",IF(D357="[For completion]","",D357/$D$360))</f>
        <v/>
      </c>
    </row>
    <row r="358" spans="1:7" x14ac:dyDescent="0.2">
      <c r="A358" s="90" t="s">
        <v>1614</v>
      </c>
      <c r="B358" s="105" t="s">
        <v>1606</v>
      </c>
      <c r="C358" s="111"/>
      <c r="E358" s="93"/>
      <c r="F358" s="118" t="str">
        <f t="shared" si="20"/>
        <v/>
      </c>
      <c r="G358" s="118" t="str">
        <f t="shared" si="21"/>
        <v/>
      </c>
    </row>
    <row r="359" spans="1:7" x14ac:dyDescent="0.2">
      <c r="A359" s="90" t="s">
        <v>1615</v>
      </c>
      <c r="B359" s="90" t="s">
        <v>1542</v>
      </c>
      <c r="C359" s="111"/>
      <c r="E359" s="93"/>
      <c r="F359" s="118" t="str">
        <f t="shared" si="20"/>
        <v/>
      </c>
      <c r="G359" s="118" t="str">
        <f t="shared" si="21"/>
        <v/>
      </c>
    </row>
    <row r="360" spans="1:7" x14ac:dyDescent="0.2">
      <c r="A360" s="90" t="s">
        <v>1616</v>
      </c>
      <c r="B360" s="105" t="s">
        <v>69</v>
      </c>
      <c r="C360" s="111">
        <f>SUM(C356:C359)</f>
        <v>0</v>
      </c>
      <c r="D360" s="90">
        <f>SUM(D356:D359)</f>
        <v>0</v>
      </c>
      <c r="E360" s="93"/>
      <c r="F360" s="115">
        <f>SUM(F356:F359)</f>
        <v>0</v>
      </c>
      <c r="G360" s="115">
        <f>SUM(G356:G359)</f>
        <v>0</v>
      </c>
    </row>
    <row r="361" spans="1:7" x14ac:dyDescent="0.2">
      <c r="A361" s="90" t="s">
        <v>1617</v>
      </c>
      <c r="B361" s="105"/>
      <c r="E361" s="93"/>
      <c r="F361" s="93"/>
      <c r="G361" s="93"/>
    </row>
    <row r="362" spans="1:7" x14ac:dyDescent="0.2">
      <c r="A362" s="108"/>
      <c r="B362" s="108" t="s">
        <v>1618</v>
      </c>
      <c r="C362" s="108" t="s">
        <v>55</v>
      </c>
      <c r="D362" s="108" t="s">
        <v>1522</v>
      </c>
      <c r="E362" s="108"/>
      <c r="F362" s="108" t="s">
        <v>464</v>
      </c>
      <c r="G362" s="108" t="s">
        <v>1523</v>
      </c>
    </row>
    <row r="363" spans="1:7" x14ac:dyDescent="0.2">
      <c r="A363" s="90" t="s">
        <v>1619</v>
      </c>
      <c r="B363" s="105" t="s">
        <v>582</v>
      </c>
      <c r="C363" s="111"/>
      <c r="E363" s="83"/>
      <c r="F363" s="118" t="str">
        <f>IF($C$381=0,"",IF(C363="[For completion]","",C363/$C$381))</f>
        <v/>
      </c>
      <c r="G363" s="118" t="str">
        <f>IF($D$381=0,"",IF(D363="[For completion]","",D363/$D$381))</f>
        <v/>
      </c>
    </row>
    <row r="364" spans="1:7" x14ac:dyDescent="0.2">
      <c r="A364" s="90" t="s">
        <v>1620</v>
      </c>
      <c r="B364" s="105" t="s">
        <v>582</v>
      </c>
      <c r="C364" s="111"/>
      <c r="E364" s="83"/>
      <c r="F364" s="118" t="str">
        <f t="shared" ref="F364:F381" si="22">IF($C$381=0,"",IF(C364="[For completion]","",C364/$C$381))</f>
        <v/>
      </c>
      <c r="G364" s="118" t="str">
        <f t="shared" ref="G364:G381" si="23">IF($D$381=0,"",IF(D364="[For completion]","",D364/$D$381))</f>
        <v/>
      </c>
    </row>
    <row r="365" spans="1:7" x14ac:dyDescent="0.2">
      <c r="A365" s="90" t="s">
        <v>1621</v>
      </c>
      <c r="B365" s="105" t="s">
        <v>582</v>
      </c>
      <c r="C365" s="111"/>
      <c r="E365" s="83"/>
      <c r="F365" s="118" t="str">
        <f t="shared" si="22"/>
        <v/>
      </c>
      <c r="G365" s="118" t="str">
        <f t="shared" si="23"/>
        <v/>
      </c>
    </row>
    <row r="366" spans="1:7" x14ac:dyDescent="0.2">
      <c r="A366" s="90" t="s">
        <v>1622</v>
      </c>
      <c r="B366" s="105" t="s">
        <v>582</v>
      </c>
      <c r="C366" s="111"/>
      <c r="E366" s="83"/>
      <c r="F366" s="118" t="str">
        <f t="shared" si="22"/>
        <v/>
      </c>
      <c r="G366" s="118" t="str">
        <f t="shared" si="23"/>
        <v/>
      </c>
    </row>
    <row r="367" spans="1:7" x14ac:dyDescent="0.2">
      <c r="A367" s="90" t="s">
        <v>1623</v>
      </c>
      <c r="B367" s="105" t="s">
        <v>582</v>
      </c>
      <c r="C367" s="111"/>
      <c r="E367" s="83"/>
      <c r="F367" s="118" t="str">
        <f t="shared" si="22"/>
        <v/>
      </c>
      <c r="G367" s="118" t="str">
        <f t="shared" si="23"/>
        <v/>
      </c>
    </row>
    <row r="368" spans="1:7" x14ac:dyDescent="0.2">
      <c r="A368" s="90" t="s">
        <v>1624</v>
      </c>
      <c r="B368" s="105" t="s">
        <v>582</v>
      </c>
      <c r="C368" s="111"/>
      <c r="E368" s="83"/>
      <c r="F368" s="118" t="str">
        <f t="shared" si="22"/>
        <v/>
      </c>
      <c r="G368" s="118" t="str">
        <f t="shared" si="23"/>
        <v/>
      </c>
    </row>
    <row r="369" spans="1:7" x14ac:dyDescent="0.2">
      <c r="A369" s="90" t="s">
        <v>1625</v>
      </c>
      <c r="B369" s="105" t="s">
        <v>582</v>
      </c>
      <c r="C369" s="111"/>
      <c r="E369" s="83"/>
      <c r="F369" s="118" t="str">
        <f t="shared" si="22"/>
        <v/>
      </c>
      <c r="G369" s="118" t="str">
        <f t="shared" si="23"/>
        <v/>
      </c>
    </row>
    <row r="370" spans="1:7" x14ac:dyDescent="0.2">
      <c r="A370" s="90" t="s">
        <v>1626</v>
      </c>
      <c r="B370" s="105" t="s">
        <v>582</v>
      </c>
      <c r="C370" s="111"/>
      <c r="E370" s="83"/>
      <c r="F370" s="118" t="str">
        <f t="shared" si="22"/>
        <v/>
      </c>
      <c r="G370" s="118" t="str">
        <f t="shared" si="23"/>
        <v/>
      </c>
    </row>
    <row r="371" spans="1:7" x14ac:dyDescent="0.2">
      <c r="A371" s="90" t="s">
        <v>1627</v>
      </c>
      <c r="B371" s="105" t="s">
        <v>582</v>
      </c>
      <c r="C371" s="111"/>
      <c r="E371" s="83"/>
      <c r="F371" s="118" t="str">
        <f t="shared" si="22"/>
        <v/>
      </c>
      <c r="G371" s="118" t="str">
        <f t="shared" si="23"/>
        <v/>
      </c>
    </row>
    <row r="372" spans="1:7" x14ac:dyDescent="0.2">
      <c r="A372" s="90" t="s">
        <v>1628</v>
      </c>
      <c r="B372" s="105" t="s">
        <v>582</v>
      </c>
      <c r="C372" s="111"/>
      <c r="E372" s="83"/>
      <c r="F372" s="118" t="str">
        <f t="shared" si="22"/>
        <v/>
      </c>
      <c r="G372" s="118" t="str">
        <f t="shared" si="23"/>
        <v/>
      </c>
    </row>
    <row r="373" spans="1:7" x14ac:dyDescent="0.2">
      <c r="A373" s="90" t="s">
        <v>1629</v>
      </c>
      <c r="B373" s="105" t="s">
        <v>582</v>
      </c>
      <c r="C373" s="111"/>
      <c r="E373" s="83"/>
      <c r="F373" s="118" t="str">
        <f t="shared" si="22"/>
        <v/>
      </c>
      <c r="G373" s="118" t="str">
        <f t="shared" si="23"/>
        <v/>
      </c>
    </row>
    <row r="374" spans="1:7" x14ac:dyDescent="0.2">
      <c r="A374" s="90" t="s">
        <v>1630</v>
      </c>
      <c r="B374" s="105" t="s">
        <v>582</v>
      </c>
      <c r="C374" s="111"/>
      <c r="E374" s="83"/>
      <c r="F374" s="118" t="str">
        <f t="shared" si="22"/>
        <v/>
      </c>
      <c r="G374" s="118" t="str">
        <f t="shared" si="23"/>
        <v/>
      </c>
    </row>
    <row r="375" spans="1:7" x14ac:dyDescent="0.2">
      <c r="A375" s="90" t="s">
        <v>1631</v>
      </c>
      <c r="B375" s="105" t="s">
        <v>582</v>
      </c>
      <c r="C375" s="111"/>
      <c r="E375" s="83"/>
      <c r="F375" s="118" t="str">
        <f t="shared" si="22"/>
        <v/>
      </c>
      <c r="G375" s="118" t="str">
        <f t="shared" si="23"/>
        <v/>
      </c>
    </row>
    <row r="376" spans="1:7" x14ac:dyDescent="0.2">
      <c r="A376" s="90" t="s">
        <v>1632</v>
      </c>
      <c r="B376" s="105" t="s">
        <v>582</v>
      </c>
      <c r="C376" s="111"/>
      <c r="E376" s="83"/>
      <c r="F376" s="118" t="str">
        <f t="shared" si="22"/>
        <v/>
      </c>
      <c r="G376" s="118" t="str">
        <f t="shared" si="23"/>
        <v/>
      </c>
    </row>
    <row r="377" spans="1:7" x14ac:dyDescent="0.2">
      <c r="A377" s="90" t="s">
        <v>1633</v>
      </c>
      <c r="B377" s="105" t="s">
        <v>582</v>
      </c>
      <c r="C377" s="111"/>
      <c r="E377" s="83"/>
      <c r="F377" s="118" t="str">
        <f t="shared" si="22"/>
        <v/>
      </c>
      <c r="G377" s="118" t="str">
        <f t="shared" si="23"/>
        <v/>
      </c>
    </row>
    <row r="378" spans="1:7" x14ac:dyDescent="0.2">
      <c r="A378" s="90" t="s">
        <v>1634</v>
      </c>
      <c r="B378" s="105" t="s">
        <v>582</v>
      </c>
      <c r="C378" s="111"/>
      <c r="E378" s="83"/>
      <c r="F378" s="118" t="str">
        <f t="shared" si="22"/>
        <v/>
      </c>
      <c r="G378" s="118" t="str">
        <f t="shared" si="23"/>
        <v/>
      </c>
    </row>
    <row r="379" spans="1:7" x14ac:dyDescent="0.2">
      <c r="A379" s="90" t="s">
        <v>1635</v>
      </c>
      <c r="B379" s="105" t="s">
        <v>582</v>
      </c>
      <c r="C379" s="111"/>
      <c r="E379" s="83"/>
      <c r="F379" s="118" t="str">
        <f t="shared" si="22"/>
        <v/>
      </c>
      <c r="G379" s="118" t="str">
        <f t="shared" si="23"/>
        <v/>
      </c>
    </row>
    <row r="380" spans="1:7" x14ac:dyDescent="0.2">
      <c r="A380" s="90" t="s">
        <v>1636</v>
      </c>
      <c r="B380" s="105" t="s">
        <v>1542</v>
      </c>
      <c r="C380" s="111"/>
      <c r="E380" s="83"/>
      <c r="F380" s="118" t="str">
        <f t="shared" si="22"/>
        <v/>
      </c>
      <c r="G380" s="118" t="str">
        <f t="shared" si="23"/>
        <v/>
      </c>
    </row>
    <row r="381" spans="1:7" x14ac:dyDescent="0.2">
      <c r="A381" s="90" t="s">
        <v>1637</v>
      </c>
      <c r="B381" s="105" t="s">
        <v>69</v>
      </c>
      <c r="C381" s="111">
        <f>SUM(C363:C380)</f>
        <v>0</v>
      </c>
      <c r="D381" s="90">
        <f>SUM(D363:D380)</f>
        <v>0</v>
      </c>
      <c r="E381" s="83"/>
      <c r="F381" s="118" t="str">
        <f t="shared" si="22"/>
        <v/>
      </c>
      <c r="G381" s="118" t="str">
        <f t="shared" si="23"/>
        <v/>
      </c>
    </row>
    <row r="382" spans="1:7" hidden="1" outlineLevel="1" x14ac:dyDescent="0.2">
      <c r="A382" s="90" t="s">
        <v>1638</v>
      </c>
      <c r="C382" s="180"/>
      <c r="E382" s="83"/>
      <c r="F382" s="83"/>
    </row>
    <row r="383" spans="1:7" hidden="1" outlineLevel="1" x14ac:dyDescent="0.2">
      <c r="A383" s="90" t="s">
        <v>1639</v>
      </c>
      <c r="C383" s="180"/>
      <c r="E383" s="83"/>
      <c r="F383" s="83"/>
    </row>
    <row r="384" spans="1:7" hidden="1" outlineLevel="1" x14ac:dyDescent="0.2">
      <c r="A384" s="90" t="s">
        <v>1640</v>
      </c>
      <c r="C384" s="180"/>
      <c r="E384" s="83"/>
      <c r="F384" s="83"/>
    </row>
    <row r="385" spans="1:6" hidden="1" outlineLevel="1" x14ac:dyDescent="0.2">
      <c r="A385" s="90" t="s">
        <v>1641</v>
      </c>
      <c r="C385" s="180"/>
      <c r="E385" s="83"/>
      <c r="F385" s="83"/>
    </row>
    <row r="386" spans="1:6" hidden="1" outlineLevel="1" x14ac:dyDescent="0.2">
      <c r="A386" s="90" t="s">
        <v>1642</v>
      </c>
      <c r="C386" s="180"/>
      <c r="E386" s="83"/>
      <c r="F386" s="83"/>
    </row>
    <row r="387" spans="1:6" hidden="1" outlineLevel="1" x14ac:dyDescent="0.2">
      <c r="A387" s="90" t="s">
        <v>1643</v>
      </c>
      <c r="C387" s="180"/>
      <c r="E387" s="83"/>
      <c r="F387" s="83"/>
    </row>
    <row r="388" spans="1:6" hidden="1" outlineLevel="1" x14ac:dyDescent="0.2">
      <c r="A388" s="90" t="s">
        <v>1644</v>
      </c>
      <c r="C388" s="180"/>
      <c r="E388" s="83"/>
      <c r="F388" s="83"/>
    </row>
    <row r="389" spans="1:6" hidden="1" outlineLevel="1" x14ac:dyDescent="0.2">
      <c r="A389" s="90" t="s">
        <v>1645</v>
      </c>
      <c r="C389" s="180"/>
      <c r="E389" s="83"/>
      <c r="F389" s="83"/>
    </row>
    <row r="390" spans="1:6" hidden="1" outlineLevel="1" x14ac:dyDescent="0.2">
      <c r="A390" s="90" t="s">
        <v>1646</v>
      </c>
      <c r="C390" s="180"/>
      <c r="E390" s="83"/>
      <c r="F390" s="83"/>
    </row>
    <row r="391" spans="1:6" hidden="1" outlineLevel="1" x14ac:dyDescent="0.2">
      <c r="A391" s="90" t="s">
        <v>1647</v>
      </c>
      <c r="C391" s="180"/>
      <c r="E391" s="83"/>
      <c r="F391" s="83"/>
    </row>
    <row r="392" spans="1:6" hidden="1" outlineLevel="1" x14ac:dyDescent="0.2">
      <c r="A392" s="90" t="s">
        <v>1648</v>
      </c>
      <c r="C392" s="180"/>
      <c r="E392" s="83"/>
      <c r="F392" s="83"/>
    </row>
    <row r="393" spans="1:6" hidden="1" outlineLevel="1" x14ac:dyDescent="0.2">
      <c r="A393" s="90" t="s">
        <v>1649</v>
      </c>
      <c r="C393" s="180"/>
      <c r="E393" s="83"/>
      <c r="F393" s="83"/>
    </row>
    <row r="394" spans="1:6" hidden="1" outlineLevel="1" x14ac:dyDescent="0.2">
      <c r="A394" s="90" t="s">
        <v>1650</v>
      </c>
      <c r="C394" s="180"/>
      <c r="E394" s="83"/>
      <c r="F394" s="83"/>
    </row>
    <row r="395" spans="1:6" hidden="1" outlineLevel="1" x14ac:dyDescent="0.2">
      <c r="A395" s="90" t="s">
        <v>1651</v>
      </c>
      <c r="C395" s="180"/>
      <c r="E395" s="83"/>
      <c r="F395" s="83"/>
    </row>
    <row r="396" spans="1:6" hidden="1" outlineLevel="1" x14ac:dyDescent="0.2">
      <c r="A396" s="90" t="s">
        <v>1652</v>
      </c>
      <c r="C396" s="180"/>
      <c r="E396" s="83"/>
      <c r="F396" s="83"/>
    </row>
    <row r="397" spans="1:6" hidden="1" outlineLevel="1" x14ac:dyDescent="0.2">
      <c r="A397" s="90" t="s">
        <v>1653</v>
      </c>
      <c r="C397" s="180"/>
      <c r="E397" s="83"/>
      <c r="F397" s="83"/>
    </row>
    <row r="398" spans="1:6" hidden="1" outlineLevel="1" x14ac:dyDescent="0.2">
      <c r="A398" s="90" t="s">
        <v>1654</v>
      </c>
      <c r="C398" s="180"/>
      <c r="E398" s="83"/>
      <c r="F398" s="83"/>
    </row>
    <row r="399" spans="1:6" hidden="1" outlineLevel="1" x14ac:dyDescent="0.2">
      <c r="A399" s="90" t="s">
        <v>1655</v>
      </c>
      <c r="C399" s="180"/>
      <c r="E399" s="83"/>
      <c r="F399" s="83"/>
    </row>
    <row r="400" spans="1:6" hidden="1" outlineLevel="1" x14ac:dyDescent="0.2">
      <c r="A400" s="90" t="s">
        <v>1656</v>
      </c>
      <c r="C400" s="180"/>
      <c r="E400" s="83"/>
      <c r="F400" s="83"/>
    </row>
    <row r="401" spans="1:7" hidden="1" outlineLevel="1" x14ac:dyDescent="0.2">
      <c r="A401" s="90" t="s">
        <v>1657</v>
      </c>
      <c r="C401" s="180"/>
      <c r="E401" s="83"/>
      <c r="F401" s="83"/>
    </row>
    <row r="402" spans="1:7" hidden="1" outlineLevel="1" x14ac:dyDescent="0.2">
      <c r="A402" s="90" t="s">
        <v>1658</v>
      </c>
      <c r="C402" s="180"/>
      <c r="E402" s="83"/>
      <c r="F402" s="83"/>
    </row>
    <row r="403" spans="1:7" hidden="1" outlineLevel="1" x14ac:dyDescent="0.2">
      <c r="A403" s="90" t="s">
        <v>1659</v>
      </c>
      <c r="C403" s="180"/>
      <c r="E403" s="83"/>
      <c r="F403" s="83"/>
    </row>
    <row r="404" spans="1:7" hidden="1" outlineLevel="1" x14ac:dyDescent="0.2">
      <c r="A404" s="90" t="s">
        <v>1660</v>
      </c>
      <c r="C404" s="180"/>
      <c r="E404" s="83"/>
      <c r="F404" s="83"/>
    </row>
    <row r="405" spans="1:7" hidden="1" outlineLevel="1" x14ac:dyDescent="0.2">
      <c r="A405" s="90" t="s">
        <v>1661</v>
      </c>
      <c r="C405" s="180"/>
      <c r="E405" s="83"/>
      <c r="F405" s="83"/>
    </row>
    <row r="406" spans="1:7" hidden="1" outlineLevel="1" x14ac:dyDescent="0.2">
      <c r="A406" s="90" t="s">
        <v>1662</v>
      </c>
      <c r="C406" s="180"/>
      <c r="E406" s="83"/>
      <c r="F406" s="83"/>
    </row>
    <row r="407" spans="1:7" hidden="1" outlineLevel="1" x14ac:dyDescent="0.2">
      <c r="A407" s="90" t="s">
        <v>1663</v>
      </c>
      <c r="C407" s="180"/>
      <c r="E407" s="83"/>
      <c r="F407" s="83"/>
    </row>
    <row r="408" spans="1:7" hidden="1" outlineLevel="1" x14ac:dyDescent="0.2">
      <c r="A408" s="90" t="s">
        <v>1664</v>
      </c>
      <c r="C408" s="180"/>
      <c r="E408" s="83"/>
      <c r="F408" s="83"/>
    </row>
    <row r="409" spans="1:7" hidden="1" outlineLevel="1" x14ac:dyDescent="0.2">
      <c r="A409" s="90" t="s">
        <v>1665</v>
      </c>
      <c r="C409" s="180"/>
      <c r="E409" s="83"/>
      <c r="F409" s="83"/>
    </row>
    <row r="410" spans="1:7" hidden="1" outlineLevel="1" x14ac:dyDescent="0.2">
      <c r="A410" s="90" t="s">
        <v>1666</v>
      </c>
      <c r="C410" s="180"/>
      <c r="E410" s="83"/>
      <c r="F410" s="83"/>
    </row>
    <row r="411" spans="1:7" ht="18.75" collapsed="1" x14ac:dyDescent="0.2">
      <c r="A411" s="171"/>
      <c r="B411" s="172" t="s">
        <v>1667</v>
      </c>
      <c r="C411" s="171"/>
      <c r="D411" s="171"/>
      <c r="E411" s="171"/>
      <c r="F411" s="173"/>
      <c r="G411" s="173"/>
    </row>
    <row r="412" spans="1:7" x14ac:dyDescent="0.2">
      <c r="A412" s="107"/>
      <c r="B412" s="107" t="s">
        <v>1668</v>
      </c>
      <c r="C412" s="107" t="s">
        <v>643</v>
      </c>
      <c r="D412" s="107" t="s">
        <v>644</v>
      </c>
      <c r="E412" s="107"/>
      <c r="F412" s="107" t="s">
        <v>465</v>
      </c>
      <c r="G412" s="107" t="s">
        <v>645</v>
      </c>
    </row>
    <row r="413" spans="1:7" x14ac:dyDescent="0.2">
      <c r="A413" s="90" t="s">
        <v>1669</v>
      </c>
      <c r="B413" s="90" t="s">
        <v>647</v>
      </c>
      <c r="C413" s="111" t="s">
        <v>1670</v>
      </c>
      <c r="D413" s="101"/>
      <c r="E413" s="101"/>
      <c r="F413" s="129"/>
      <c r="G413" s="129"/>
    </row>
    <row r="414" spans="1:7" x14ac:dyDescent="0.2">
      <c r="A414" s="101"/>
      <c r="D414" s="101"/>
      <c r="E414" s="101"/>
      <c r="F414" s="129"/>
      <c r="G414" s="129"/>
    </row>
    <row r="415" spans="1:7" x14ac:dyDescent="0.2">
      <c r="B415" s="90" t="s">
        <v>648</v>
      </c>
      <c r="D415" s="101"/>
      <c r="E415" s="101"/>
      <c r="F415" s="129"/>
      <c r="G415" s="129"/>
    </row>
    <row r="416" spans="1:7" x14ac:dyDescent="0.2">
      <c r="A416" s="90" t="s">
        <v>1671</v>
      </c>
      <c r="B416" s="105" t="s">
        <v>582</v>
      </c>
      <c r="C416" s="111" t="s">
        <v>1670</v>
      </c>
      <c r="D416" s="175" t="s">
        <v>1670</v>
      </c>
      <c r="E416" s="101"/>
      <c r="F416" s="118" t="str">
        <f t="shared" ref="F416:F439" si="24">IF($C$440=0,"",IF(C416="[for completion]","",C416/$C$440))</f>
        <v/>
      </c>
      <c r="G416" s="118" t="str">
        <f t="shared" ref="G416:G439" si="25">IF($D$440=0,"",IF(D416="[for completion]","",D416/$D$440))</f>
        <v/>
      </c>
    </row>
    <row r="417" spans="1:7" x14ac:dyDescent="0.2">
      <c r="A417" s="90" t="s">
        <v>1672</v>
      </c>
      <c r="B417" s="105" t="s">
        <v>582</v>
      </c>
      <c r="C417" s="111" t="s">
        <v>1670</v>
      </c>
      <c r="D417" s="175" t="s">
        <v>1670</v>
      </c>
      <c r="E417" s="101"/>
      <c r="F417" s="118" t="str">
        <f t="shared" si="24"/>
        <v/>
      </c>
      <c r="G417" s="118" t="str">
        <f t="shared" si="25"/>
        <v/>
      </c>
    </row>
    <row r="418" spans="1:7" x14ac:dyDescent="0.2">
      <c r="A418" s="90" t="s">
        <v>1673</v>
      </c>
      <c r="B418" s="105" t="s">
        <v>582</v>
      </c>
      <c r="C418" s="111" t="s">
        <v>1670</v>
      </c>
      <c r="D418" s="175" t="s">
        <v>1670</v>
      </c>
      <c r="E418" s="101"/>
      <c r="F418" s="118" t="str">
        <f t="shared" si="24"/>
        <v/>
      </c>
      <c r="G418" s="118" t="str">
        <f t="shared" si="25"/>
        <v/>
      </c>
    </row>
    <row r="419" spans="1:7" x14ac:dyDescent="0.2">
      <c r="A419" s="90" t="s">
        <v>1674</v>
      </c>
      <c r="B419" s="105" t="s">
        <v>582</v>
      </c>
      <c r="C419" s="111" t="s">
        <v>1670</v>
      </c>
      <c r="D419" s="175" t="s">
        <v>1670</v>
      </c>
      <c r="E419" s="101"/>
      <c r="F419" s="118" t="str">
        <f t="shared" si="24"/>
        <v/>
      </c>
      <c r="G419" s="118" t="str">
        <f t="shared" si="25"/>
        <v/>
      </c>
    </row>
    <row r="420" spans="1:7" x14ac:dyDescent="0.2">
      <c r="A420" s="90" t="s">
        <v>1675</v>
      </c>
      <c r="B420" s="105" t="s">
        <v>582</v>
      </c>
      <c r="C420" s="111" t="s">
        <v>1670</v>
      </c>
      <c r="D420" s="175" t="s">
        <v>1670</v>
      </c>
      <c r="E420" s="101"/>
      <c r="F420" s="118" t="str">
        <f t="shared" si="24"/>
        <v/>
      </c>
      <c r="G420" s="118" t="str">
        <f t="shared" si="25"/>
        <v/>
      </c>
    </row>
    <row r="421" spans="1:7" x14ac:dyDescent="0.2">
      <c r="A421" s="90" t="s">
        <v>1676</v>
      </c>
      <c r="B421" s="105" t="s">
        <v>582</v>
      </c>
      <c r="C421" s="111" t="s">
        <v>1670</v>
      </c>
      <c r="D421" s="175" t="s">
        <v>1670</v>
      </c>
      <c r="E421" s="101"/>
      <c r="F421" s="118" t="str">
        <f t="shared" si="24"/>
        <v/>
      </c>
      <c r="G421" s="118" t="str">
        <f t="shared" si="25"/>
        <v/>
      </c>
    </row>
    <row r="422" spans="1:7" x14ac:dyDescent="0.2">
      <c r="A422" s="90" t="s">
        <v>1677</v>
      </c>
      <c r="B422" s="105" t="s">
        <v>582</v>
      </c>
      <c r="C422" s="111" t="s">
        <v>1670</v>
      </c>
      <c r="D422" s="175" t="s">
        <v>1670</v>
      </c>
      <c r="E422" s="101"/>
      <c r="F422" s="118" t="str">
        <f t="shared" si="24"/>
        <v/>
      </c>
      <c r="G422" s="118" t="str">
        <f t="shared" si="25"/>
        <v/>
      </c>
    </row>
    <row r="423" spans="1:7" x14ac:dyDescent="0.2">
      <c r="A423" s="90" t="s">
        <v>1678</v>
      </c>
      <c r="B423" s="105" t="s">
        <v>582</v>
      </c>
      <c r="C423" s="111" t="s">
        <v>1670</v>
      </c>
      <c r="D423" s="175" t="s">
        <v>1670</v>
      </c>
      <c r="E423" s="101"/>
      <c r="F423" s="118" t="str">
        <f t="shared" si="24"/>
        <v/>
      </c>
      <c r="G423" s="118" t="str">
        <f t="shared" si="25"/>
        <v/>
      </c>
    </row>
    <row r="424" spans="1:7" x14ac:dyDescent="0.2">
      <c r="A424" s="90" t="s">
        <v>1679</v>
      </c>
      <c r="B424" s="105" t="s">
        <v>582</v>
      </c>
      <c r="C424" s="111" t="s">
        <v>1670</v>
      </c>
      <c r="D424" s="175" t="s">
        <v>1670</v>
      </c>
      <c r="E424" s="101"/>
      <c r="F424" s="118" t="str">
        <f t="shared" si="24"/>
        <v/>
      </c>
      <c r="G424" s="118" t="str">
        <f t="shared" si="25"/>
        <v/>
      </c>
    </row>
    <row r="425" spans="1:7" x14ac:dyDescent="0.2">
      <c r="A425" s="90" t="s">
        <v>1680</v>
      </c>
      <c r="B425" s="105" t="s">
        <v>582</v>
      </c>
      <c r="C425" s="111" t="s">
        <v>1670</v>
      </c>
      <c r="D425" s="175" t="s">
        <v>1670</v>
      </c>
      <c r="E425" s="105"/>
      <c r="F425" s="118" t="str">
        <f t="shared" si="24"/>
        <v/>
      </c>
      <c r="G425" s="118" t="str">
        <f t="shared" si="25"/>
        <v/>
      </c>
    </row>
    <row r="426" spans="1:7" x14ac:dyDescent="0.2">
      <c r="A426" s="90" t="s">
        <v>1681</v>
      </c>
      <c r="B426" s="105" t="s">
        <v>582</v>
      </c>
      <c r="C426" s="111" t="s">
        <v>1670</v>
      </c>
      <c r="D426" s="175" t="s">
        <v>1670</v>
      </c>
      <c r="E426" s="105"/>
      <c r="F426" s="118" t="str">
        <f t="shared" si="24"/>
        <v/>
      </c>
      <c r="G426" s="118" t="str">
        <f t="shared" si="25"/>
        <v/>
      </c>
    </row>
    <row r="427" spans="1:7" x14ac:dyDescent="0.2">
      <c r="A427" s="90" t="s">
        <v>1682</v>
      </c>
      <c r="B427" s="105" t="s">
        <v>582</v>
      </c>
      <c r="C427" s="111" t="s">
        <v>1670</v>
      </c>
      <c r="D427" s="175" t="s">
        <v>1670</v>
      </c>
      <c r="E427" s="105"/>
      <c r="F427" s="118" t="str">
        <f t="shared" si="24"/>
        <v/>
      </c>
      <c r="G427" s="118" t="str">
        <f t="shared" si="25"/>
        <v/>
      </c>
    </row>
    <row r="428" spans="1:7" x14ac:dyDescent="0.2">
      <c r="A428" s="90" t="s">
        <v>1683</v>
      </c>
      <c r="B428" s="105" t="s">
        <v>582</v>
      </c>
      <c r="C428" s="111" t="s">
        <v>1670</v>
      </c>
      <c r="D428" s="175" t="s">
        <v>1670</v>
      </c>
      <c r="E428" s="105"/>
      <c r="F428" s="118" t="str">
        <f t="shared" si="24"/>
        <v/>
      </c>
      <c r="G428" s="118" t="str">
        <f t="shared" si="25"/>
        <v/>
      </c>
    </row>
    <row r="429" spans="1:7" x14ac:dyDescent="0.2">
      <c r="A429" s="90" t="s">
        <v>1684</v>
      </c>
      <c r="B429" s="105" t="s">
        <v>582</v>
      </c>
      <c r="C429" s="111" t="s">
        <v>1670</v>
      </c>
      <c r="D429" s="175" t="s">
        <v>1670</v>
      </c>
      <c r="E429" s="105"/>
      <c r="F429" s="118" t="str">
        <f t="shared" si="24"/>
        <v/>
      </c>
      <c r="G429" s="118" t="str">
        <f t="shared" si="25"/>
        <v/>
      </c>
    </row>
    <row r="430" spans="1:7" x14ac:dyDescent="0.2">
      <c r="A430" s="90" t="s">
        <v>1685</v>
      </c>
      <c r="B430" s="105" t="s">
        <v>582</v>
      </c>
      <c r="C430" s="111" t="s">
        <v>1670</v>
      </c>
      <c r="D430" s="175" t="s">
        <v>1670</v>
      </c>
      <c r="E430" s="105"/>
      <c r="F430" s="118" t="str">
        <f t="shared" si="24"/>
        <v/>
      </c>
      <c r="G430" s="118" t="str">
        <f t="shared" si="25"/>
        <v/>
      </c>
    </row>
    <row r="431" spans="1:7" x14ac:dyDescent="0.2">
      <c r="A431" s="90" t="s">
        <v>1686</v>
      </c>
      <c r="B431" s="105" t="s">
        <v>582</v>
      </c>
      <c r="C431" s="111" t="s">
        <v>1670</v>
      </c>
      <c r="D431" s="175" t="s">
        <v>1670</v>
      </c>
      <c r="F431" s="118" t="str">
        <f t="shared" si="24"/>
        <v/>
      </c>
      <c r="G431" s="118" t="str">
        <f t="shared" si="25"/>
        <v/>
      </c>
    </row>
    <row r="432" spans="1:7" x14ac:dyDescent="0.2">
      <c r="A432" s="90" t="s">
        <v>1687</v>
      </c>
      <c r="B432" s="105" t="s">
        <v>582</v>
      </c>
      <c r="C432" s="111" t="s">
        <v>1670</v>
      </c>
      <c r="D432" s="175" t="s">
        <v>1670</v>
      </c>
      <c r="E432" s="176"/>
      <c r="F432" s="118" t="str">
        <f t="shared" si="24"/>
        <v/>
      </c>
      <c r="G432" s="118" t="str">
        <f t="shared" si="25"/>
        <v/>
      </c>
    </row>
    <row r="433" spans="1:7" x14ac:dyDescent="0.2">
      <c r="A433" s="90" t="s">
        <v>1688</v>
      </c>
      <c r="B433" s="105" t="s">
        <v>582</v>
      </c>
      <c r="C433" s="111" t="s">
        <v>1670</v>
      </c>
      <c r="D433" s="175" t="s">
        <v>1670</v>
      </c>
      <c r="E433" s="176"/>
      <c r="F433" s="118" t="str">
        <f t="shared" si="24"/>
        <v/>
      </c>
      <c r="G433" s="118" t="str">
        <f t="shared" si="25"/>
        <v/>
      </c>
    </row>
    <row r="434" spans="1:7" x14ac:dyDescent="0.2">
      <c r="A434" s="90" t="s">
        <v>1689</v>
      </c>
      <c r="B434" s="105" t="s">
        <v>582</v>
      </c>
      <c r="C434" s="111" t="s">
        <v>1670</v>
      </c>
      <c r="D434" s="175" t="s">
        <v>1670</v>
      </c>
      <c r="E434" s="176"/>
      <c r="F434" s="118" t="str">
        <f t="shared" si="24"/>
        <v/>
      </c>
      <c r="G434" s="118" t="str">
        <f t="shared" si="25"/>
        <v/>
      </c>
    </row>
    <row r="435" spans="1:7" x14ac:dyDescent="0.2">
      <c r="A435" s="90" t="s">
        <v>1690</v>
      </c>
      <c r="B435" s="105" t="s">
        <v>582</v>
      </c>
      <c r="C435" s="111" t="s">
        <v>1670</v>
      </c>
      <c r="D435" s="175" t="s">
        <v>1670</v>
      </c>
      <c r="E435" s="176"/>
      <c r="F435" s="118" t="str">
        <f t="shared" si="24"/>
        <v/>
      </c>
      <c r="G435" s="118" t="str">
        <f t="shared" si="25"/>
        <v/>
      </c>
    </row>
    <row r="436" spans="1:7" x14ac:dyDescent="0.2">
      <c r="A436" s="90" t="s">
        <v>1691</v>
      </c>
      <c r="B436" s="105" t="s">
        <v>582</v>
      </c>
      <c r="C436" s="111" t="s">
        <v>1670</v>
      </c>
      <c r="D436" s="175" t="s">
        <v>1670</v>
      </c>
      <c r="E436" s="176"/>
      <c r="F436" s="118" t="str">
        <f t="shared" si="24"/>
        <v/>
      </c>
      <c r="G436" s="118" t="str">
        <f t="shared" si="25"/>
        <v/>
      </c>
    </row>
    <row r="437" spans="1:7" x14ac:dyDescent="0.2">
      <c r="A437" s="90" t="s">
        <v>1692</v>
      </c>
      <c r="B437" s="105" t="s">
        <v>582</v>
      </c>
      <c r="C437" s="111" t="s">
        <v>1670</v>
      </c>
      <c r="D437" s="175" t="s">
        <v>1670</v>
      </c>
      <c r="E437" s="176"/>
      <c r="F437" s="118" t="str">
        <f t="shared" si="24"/>
        <v/>
      </c>
      <c r="G437" s="118" t="str">
        <f t="shared" si="25"/>
        <v/>
      </c>
    </row>
    <row r="438" spans="1:7" x14ac:dyDescent="0.2">
      <c r="A438" s="90" t="s">
        <v>1693</v>
      </c>
      <c r="B438" s="105" t="s">
        <v>582</v>
      </c>
      <c r="C438" s="111" t="s">
        <v>1670</v>
      </c>
      <c r="D438" s="175" t="s">
        <v>1670</v>
      </c>
      <c r="E438" s="176"/>
      <c r="F438" s="118" t="str">
        <f t="shared" si="24"/>
        <v/>
      </c>
      <c r="G438" s="118" t="str">
        <f t="shared" si="25"/>
        <v/>
      </c>
    </row>
    <row r="439" spans="1:7" x14ac:dyDescent="0.2">
      <c r="A439" s="90" t="s">
        <v>1694</v>
      </c>
      <c r="B439" s="105" t="s">
        <v>582</v>
      </c>
      <c r="C439" s="111" t="s">
        <v>1670</v>
      </c>
      <c r="D439" s="175" t="s">
        <v>1670</v>
      </c>
      <c r="E439" s="176"/>
      <c r="F439" s="118" t="str">
        <f t="shared" si="24"/>
        <v/>
      </c>
      <c r="G439" s="118" t="str">
        <f t="shared" si="25"/>
        <v/>
      </c>
    </row>
    <row r="440" spans="1:7" x14ac:dyDescent="0.2">
      <c r="A440" s="90" t="s">
        <v>1695</v>
      </c>
      <c r="B440" s="105" t="s">
        <v>69</v>
      </c>
      <c r="C440" s="121">
        <f>SUM(C416:C439)</f>
        <v>0</v>
      </c>
      <c r="D440" s="117">
        <f>SUM(D416:D439)</f>
        <v>0</v>
      </c>
      <c r="E440" s="176"/>
      <c r="F440" s="177">
        <f>SUM(F416:F439)</f>
        <v>0</v>
      </c>
      <c r="G440" s="177">
        <f>SUM(G416:G439)</f>
        <v>0</v>
      </c>
    </row>
    <row r="441" spans="1:7" x14ac:dyDescent="0.2">
      <c r="A441" s="107"/>
      <c r="B441" s="107" t="s">
        <v>1696</v>
      </c>
      <c r="C441" s="107" t="s">
        <v>643</v>
      </c>
      <c r="D441" s="107" t="s">
        <v>644</v>
      </c>
      <c r="E441" s="107"/>
      <c r="F441" s="107" t="s">
        <v>465</v>
      </c>
      <c r="G441" s="107" t="s">
        <v>645</v>
      </c>
    </row>
    <row r="442" spans="1:7" x14ac:dyDescent="0.2">
      <c r="A442" s="90" t="s">
        <v>1697</v>
      </c>
      <c r="B442" s="90" t="s">
        <v>681</v>
      </c>
      <c r="C442" s="163" t="s">
        <v>1670</v>
      </c>
      <c r="G442" s="90"/>
    </row>
    <row r="443" spans="1:7" x14ac:dyDescent="0.2">
      <c r="G443" s="90"/>
    </row>
    <row r="444" spans="1:7" x14ac:dyDescent="0.2">
      <c r="B444" s="105" t="s">
        <v>682</v>
      </c>
      <c r="G444" s="90"/>
    </row>
    <row r="445" spans="1:7" x14ac:dyDescent="0.2">
      <c r="A445" s="90" t="s">
        <v>1698</v>
      </c>
      <c r="B445" s="90" t="s">
        <v>684</v>
      </c>
      <c r="C445" s="111" t="s">
        <v>1670</v>
      </c>
      <c r="D445" s="175" t="s">
        <v>1670</v>
      </c>
      <c r="F445" s="118" t="str">
        <f>IF($C$453=0,"",IF(C445="[for completion]","",C445/$C$453))</f>
        <v/>
      </c>
      <c r="G445" s="118" t="str">
        <f>IF($D$453=0,"",IF(D445="[for completion]","",D445/$D$453))</f>
        <v/>
      </c>
    </row>
    <row r="446" spans="1:7" x14ac:dyDescent="0.2">
      <c r="A446" s="90" t="s">
        <v>1699</v>
      </c>
      <c r="B446" s="90" t="s">
        <v>686</v>
      </c>
      <c r="C446" s="111" t="s">
        <v>1670</v>
      </c>
      <c r="D446" s="175" t="s">
        <v>1670</v>
      </c>
      <c r="F446" s="118" t="str">
        <f t="shared" ref="F446:F459" si="26">IF($C$453=0,"",IF(C446="[for completion]","",C446/$C$453))</f>
        <v/>
      </c>
      <c r="G446" s="118" t="str">
        <f t="shared" ref="G446:G459" si="27">IF($D$453=0,"",IF(D446="[for completion]","",D446/$D$453))</f>
        <v/>
      </c>
    </row>
    <row r="447" spans="1:7" x14ac:dyDescent="0.2">
      <c r="A447" s="90" t="s">
        <v>1700</v>
      </c>
      <c r="B447" s="90" t="s">
        <v>688</v>
      </c>
      <c r="C447" s="111" t="s">
        <v>1670</v>
      </c>
      <c r="D447" s="175" t="s">
        <v>1670</v>
      </c>
      <c r="F447" s="118" t="str">
        <f t="shared" si="26"/>
        <v/>
      </c>
      <c r="G447" s="118" t="str">
        <f t="shared" si="27"/>
        <v/>
      </c>
    </row>
    <row r="448" spans="1:7" x14ac:dyDescent="0.2">
      <c r="A448" s="90" t="s">
        <v>1701</v>
      </c>
      <c r="B448" s="90" t="s">
        <v>690</v>
      </c>
      <c r="C448" s="111" t="s">
        <v>1670</v>
      </c>
      <c r="D448" s="175" t="s">
        <v>1670</v>
      </c>
      <c r="F448" s="118" t="str">
        <f t="shared" si="26"/>
        <v/>
      </c>
      <c r="G448" s="118" t="str">
        <f t="shared" si="27"/>
        <v/>
      </c>
    </row>
    <row r="449" spans="1:7" x14ac:dyDescent="0.2">
      <c r="A449" s="90" t="s">
        <v>1702</v>
      </c>
      <c r="B449" s="90" t="s">
        <v>692</v>
      </c>
      <c r="C449" s="111" t="s">
        <v>1670</v>
      </c>
      <c r="D449" s="175" t="s">
        <v>1670</v>
      </c>
      <c r="F449" s="118" t="str">
        <f t="shared" si="26"/>
        <v/>
      </c>
      <c r="G449" s="118" t="str">
        <f t="shared" si="27"/>
        <v/>
      </c>
    </row>
    <row r="450" spans="1:7" x14ac:dyDescent="0.2">
      <c r="A450" s="90" t="s">
        <v>1703</v>
      </c>
      <c r="B450" s="90" t="s">
        <v>694</v>
      </c>
      <c r="C450" s="111" t="s">
        <v>1670</v>
      </c>
      <c r="D450" s="175" t="s">
        <v>1670</v>
      </c>
      <c r="F450" s="118" t="str">
        <f t="shared" si="26"/>
        <v/>
      </c>
      <c r="G450" s="118" t="str">
        <f t="shared" si="27"/>
        <v/>
      </c>
    </row>
    <row r="451" spans="1:7" x14ac:dyDescent="0.2">
      <c r="A451" s="90" t="s">
        <v>1704</v>
      </c>
      <c r="B451" s="90" t="s">
        <v>696</v>
      </c>
      <c r="C451" s="111" t="s">
        <v>1670</v>
      </c>
      <c r="D451" s="175" t="s">
        <v>1670</v>
      </c>
      <c r="F451" s="118" t="str">
        <f t="shared" si="26"/>
        <v/>
      </c>
      <c r="G451" s="118" t="str">
        <f t="shared" si="27"/>
        <v/>
      </c>
    </row>
    <row r="452" spans="1:7" x14ac:dyDescent="0.2">
      <c r="A452" s="90" t="s">
        <v>1705</v>
      </c>
      <c r="B452" s="90" t="s">
        <v>698</v>
      </c>
      <c r="C452" s="111" t="s">
        <v>1670</v>
      </c>
      <c r="D452" s="175" t="s">
        <v>1670</v>
      </c>
      <c r="F452" s="118" t="str">
        <f t="shared" si="26"/>
        <v/>
      </c>
      <c r="G452" s="118" t="str">
        <f t="shared" si="27"/>
        <v/>
      </c>
    </row>
    <row r="453" spans="1:7" x14ac:dyDescent="0.2">
      <c r="A453" s="90" t="s">
        <v>1706</v>
      </c>
      <c r="B453" s="120" t="s">
        <v>69</v>
      </c>
      <c r="C453" s="111">
        <f>SUM(C445:C452)</f>
        <v>0</v>
      </c>
      <c r="D453" s="175">
        <f>SUM(D445:D452)</f>
        <v>0</v>
      </c>
      <c r="F453" s="163">
        <f>SUM(F445:F452)</f>
        <v>0</v>
      </c>
      <c r="G453" s="163">
        <f>SUM(G445:G452)</f>
        <v>0</v>
      </c>
    </row>
    <row r="454" spans="1:7" x14ac:dyDescent="0.2">
      <c r="A454" s="90" t="s">
        <v>1707</v>
      </c>
      <c r="B454" s="123" t="s">
        <v>701</v>
      </c>
      <c r="C454" s="111"/>
      <c r="D454" s="175"/>
      <c r="F454" s="118" t="str">
        <f t="shared" si="26"/>
        <v/>
      </c>
      <c r="G454" s="118" t="str">
        <f t="shared" si="27"/>
        <v/>
      </c>
    </row>
    <row r="455" spans="1:7" x14ac:dyDescent="0.2">
      <c r="A455" s="90" t="s">
        <v>1708</v>
      </c>
      <c r="B455" s="123" t="s">
        <v>703</v>
      </c>
      <c r="C455" s="111"/>
      <c r="D455" s="175"/>
      <c r="F455" s="118" t="str">
        <f t="shared" si="26"/>
        <v/>
      </c>
      <c r="G455" s="118" t="str">
        <f t="shared" si="27"/>
        <v/>
      </c>
    </row>
    <row r="456" spans="1:7" x14ac:dyDescent="0.2">
      <c r="A456" s="90" t="s">
        <v>1709</v>
      </c>
      <c r="B456" s="123" t="s">
        <v>705</v>
      </c>
      <c r="C456" s="111"/>
      <c r="D456" s="175"/>
      <c r="F456" s="118" t="str">
        <f t="shared" si="26"/>
        <v/>
      </c>
      <c r="G456" s="118" t="str">
        <f t="shared" si="27"/>
        <v/>
      </c>
    </row>
    <row r="457" spans="1:7" x14ac:dyDescent="0.2">
      <c r="A457" s="90" t="s">
        <v>1710</v>
      </c>
      <c r="B457" s="123" t="s">
        <v>707</v>
      </c>
      <c r="C457" s="111"/>
      <c r="D457" s="175"/>
      <c r="F457" s="118" t="str">
        <f t="shared" si="26"/>
        <v/>
      </c>
      <c r="G457" s="118" t="str">
        <f t="shared" si="27"/>
        <v/>
      </c>
    </row>
    <row r="458" spans="1:7" x14ac:dyDescent="0.2">
      <c r="A458" s="90" t="s">
        <v>1711</v>
      </c>
      <c r="B458" s="123" t="s">
        <v>709</v>
      </c>
      <c r="C458" s="111"/>
      <c r="D458" s="175"/>
      <c r="F458" s="118" t="str">
        <f t="shared" si="26"/>
        <v/>
      </c>
      <c r="G458" s="118" t="str">
        <f t="shared" si="27"/>
        <v/>
      </c>
    </row>
    <row r="459" spans="1:7" x14ac:dyDescent="0.2">
      <c r="A459" s="90" t="s">
        <v>1712</v>
      </c>
      <c r="B459" s="123" t="s">
        <v>711</v>
      </c>
      <c r="C459" s="111"/>
      <c r="D459" s="175"/>
      <c r="F459" s="118" t="str">
        <f t="shared" si="26"/>
        <v/>
      </c>
      <c r="G459" s="118" t="str">
        <f t="shared" si="27"/>
        <v/>
      </c>
    </row>
    <row r="460" spans="1:7" x14ac:dyDescent="0.2">
      <c r="A460" s="90" t="s">
        <v>1713</v>
      </c>
      <c r="B460" s="123"/>
      <c r="F460" s="119"/>
      <c r="G460" s="119"/>
    </row>
    <row r="461" spans="1:7" x14ac:dyDescent="0.2">
      <c r="A461" s="90" t="s">
        <v>1714</v>
      </c>
      <c r="B461" s="123"/>
      <c r="F461" s="119"/>
      <c r="G461" s="119"/>
    </row>
    <row r="462" spans="1:7" x14ac:dyDescent="0.2">
      <c r="A462" s="90" t="s">
        <v>1715</v>
      </c>
      <c r="B462" s="123"/>
      <c r="F462" s="176"/>
      <c r="G462" s="176"/>
    </row>
    <row r="463" spans="1:7" x14ac:dyDescent="0.2">
      <c r="A463" s="107"/>
      <c r="B463" s="107" t="s">
        <v>1716</v>
      </c>
      <c r="C463" s="107" t="s">
        <v>643</v>
      </c>
      <c r="D463" s="107" t="s">
        <v>644</v>
      </c>
      <c r="E463" s="107"/>
      <c r="F463" s="107" t="s">
        <v>465</v>
      </c>
      <c r="G463" s="107" t="s">
        <v>645</v>
      </c>
    </row>
    <row r="464" spans="1:7" x14ac:dyDescent="0.2">
      <c r="A464" s="90" t="s">
        <v>1717</v>
      </c>
      <c r="B464" s="90" t="s">
        <v>681</v>
      </c>
      <c r="C464" s="163" t="s">
        <v>1718</v>
      </c>
      <c r="G464" s="90"/>
    </row>
    <row r="465" spans="1:7" x14ac:dyDescent="0.2">
      <c r="G465" s="90"/>
    </row>
    <row r="466" spans="1:7" x14ac:dyDescent="0.2">
      <c r="B466" s="105" t="s">
        <v>682</v>
      </c>
      <c r="G466" s="90"/>
    </row>
    <row r="467" spans="1:7" x14ac:dyDescent="0.2">
      <c r="A467" s="90" t="s">
        <v>1719</v>
      </c>
      <c r="B467" s="90" t="s">
        <v>684</v>
      </c>
      <c r="C467" s="111" t="s">
        <v>1718</v>
      </c>
      <c r="D467" s="175" t="s">
        <v>1718</v>
      </c>
      <c r="F467" s="118" t="str">
        <f>IF($C$475=0,"",IF(C467="[Mark as ND1 if not relevant]","",C467/$C$475))</f>
        <v/>
      </c>
      <c r="G467" s="118" t="str">
        <f>IF($D$475=0,"",IF(D467="[Mark as ND1 if not relevant]","",D467/$D$475))</f>
        <v/>
      </c>
    </row>
    <row r="468" spans="1:7" x14ac:dyDescent="0.2">
      <c r="A468" s="90" t="s">
        <v>1720</v>
      </c>
      <c r="B468" s="90" t="s">
        <v>686</v>
      </c>
      <c r="C468" s="111" t="s">
        <v>1718</v>
      </c>
      <c r="D468" s="175" t="s">
        <v>1718</v>
      </c>
      <c r="F468" s="118" t="str">
        <f t="shared" ref="F468:F474" si="28">IF($C$475=0,"",IF(C468="[Mark as ND1 if not relevant]","",C468/$C$475))</f>
        <v/>
      </c>
      <c r="G468" s="118" t="str">
        <f t="shared" ref="G468:G474" si="29">IF($D$475=0,"",IF(D468="[Mark as ND1 if not relevant]","",D468/$D$475))</f>
        <v/>
      </c>
    </row>
    <row r="469" spans="1:7" x14ac:dyDescent="0.2">
      <c r="A469" s="90" t="s">
        <v>1721</v>
      </c>
      <c r="B469" s="90" t="s">
        <v>688</v>
      </c>
      <c r="C469" s="111" t="s">
        <v>1718</v>
      </c>
      <c r="D469" s="175" t="s">
        <v>1718</v>
      </c>
      <c r="F469" s="118" t="str">
        <f t="shared" si="28"/>
        <v/>
      </c>
      <c r="G469" s="118" t="str">
        <f t="shared" si="29"/>
        <v/>
      </c>
    </row>
    <row r="470" spans="1:7" x14ac:dyDescent="0.2">
      <c r="A470" s="90" t="s">
        <v>1722</v>
      </c>
      <c r="B470" s="90" t="s">
        <v>690</v>
      </c>
      <c r="C470" s="111" t="s">
        <v>1718</v>
      </c>
      <c r="D470" s="175" t="s">
        <v>1718</v>
      </c>
      <c r="F470" s="118" t="str">
        <f t="shared" si="28"/>
        <v/>
      </c>
      <c r="G470" s="118" t="str">
        <f t="shared" si="29"/>
        <v/>
      </c>
    </row>
    <row r="471" spans="1:7" x14ac:dyDescent="0.2">
      <c r="A471" s="90" t="s">
        <v>1723</v>
      </c>
      <c r="B471" s="90" t="s">
        <v>692</v>
      </c>
      <c r="C471" s="111" t="s">
        <v>1718</v>
      </c>
      <c r="D471" s="175" t="s">
        <v>1718</v>
      </c>
      <c r="F471" s="118" t="str">
        <f t="shared" si="28"/>
        <v/>
      </c>
      <c r="G471" s="118" t="str">
        <f t="shared" si="29"/>
        <v/>
      </c>
    </row>
    <row r="472" spans="1:7" x14ac:dyDescent="0.2">
      <c r="A472" s="90" t="s">
        <v>1724</v>
      </c>
      <c r="B472" s="90" t="s">
        <v>694</v>
      </c>
      <c r="C472" s="111" t="s">
        <v>1718</v>
      </c>
      <c r="D472" s="175" t="s">
        <v>1718</v>
      </c>
      <c r="F472" s="118" t="str">
        <f t="shared" si="28"/>
        <v/>
      </c>
      <c r="G472" s="118" t="str">
        <f t="shared" si="29"/>
        <v/>
      </c>
    </row>
    <row r="473" spans="1:7" x14ac:dyDescent="0.2">
      <c r="A473" s="90" t="s">
        <v>1725</v>
      </c>
      <c r="B473" s="90" t="s">
        <v>696</v>
      </c>
      <c r="C473" s="111" t="s">
        <v>1718</v>
      </c>
      <c r="D473" s="175" t="s">
        <v>1718</v>
      </c>
      <c r="F473" s="118" t="str">
        <f t="shared" si="28"/>
        <v/>
      </c>
      <c r="G473" s="118" t="str">
        <f t="shared" si="29"/>
        <v/>
      </c>
    </row>
    <row r="474" spans="1:7" x14ac:dyDescent="0.2">
      <c r="A474" s="90" t="s">
        <v>1726</v>
      </c>
      <c r="B474" s="90" t="s">
        <v>698</v>
      </c>
      <c r="C474" s="111" t="s">
        <v>1718</v>
      </c>
      <c r="D474" s="175" t="s">
        <v>1718</v>
      </c>
      <c r="F474" s="118" t="str">
        <f t="shared" si="28"/>
        <v/>
      </c>
      <c r="G474" s="118" t="str">
        <f t="shared" si="29"/>
        <v/>
      </c>
    </row>
    <row r="475" spans="1:7" x14ac:dyDescent="0.2">
      <c r="A475" s="90" t="s">
        <v>1727</v>
      </c>
      <c r="B475" s="120" t="s">
        <v>69</v>
      </c>
      <c r="C475" s="111">
        <f>SUM(C467:C474)</f>
        <v>0</v>
      </c>
      <c r="D475" s="175">
        <f>SUM(D467:D474)</f>
        <v>0</v>
      </c>
      <c r="F475" s="163">
        <f>SUM(F467:F474)</f>
        <v>0</v>
      </c>
      <c r="G475" s="163">
        <f>SUM(G467:G474)</f>
        <v>0</v>
      </c>
    </row>
    <row r="476" spans="1:7" x14ac:dyDescent="0.2">
      <c r="A476" s="90" t="s">
        <v>1728</v>
      </c>
      <c r="B476" s="123" t="s">
        <v>701</v>
      </c>
      <c r="C476" s="111"/>
      <c r="D476" s="175"/>
      <c r="F476" s="118" t="str">
        <f t="shared" ref="F476:F481" si="30">IF($C$475=0,"",IF(C476="[for completion]","",C476/$C$475))</f>
        <v/>
      </c>
      <c r="G476" s="118" t="str">
        <f t="shared" ref="G476:G481" si="31">IF($D$475=0,"",IF(D476="[for completion]","",D476/$D$475))</f>
        <v/>
      </c>
    </row>
    <row r="477" spans="1:7" x14ac:dyDescent="0.2">
      <c r="A477" s="90" t="s">
        <v>1729</v>
      </c>
      <c r="B477" s="123" t="s">
        <v>703</v>
      </c>
      <c r="C477" s="111"/>
      <c r="D477" s="175"/>
      <c r="F477" s="118" t="str">
        <f t="shared" si="30"/>
        <v/>
      </c>
      <c r="G477" s="118" t="str">
        <f t="shared" si="31"/>
        <v/>
      </c>
    </row>
    <row r="478" spans="1:7" x14ac:dyDescent="0.2">
      <c r="A478" s="90" t="s">
        <v>1730</v>
      </c>
      <c r="B478" s="123" t="s">
        <v>705</v>
      </c>
      <c r="C478" s="111"/>
      <c r="D478" s="175"/>
      <c r="F478" s="118" t="str">
        <f t="shared" si="30"/>
        <v/>
      </c>
      <c r="G478" s="118" t="str">
        <f t="shared" si="31"/>
        <v/>
      </c>
    </row>
    <row r="479" spans="1:7" x14ac:dyDescent="0.2">
      <c r="A479" s="90" t="s">
        <v>1731</v>
      </c>
      <c r="B479" s="123" t="s">
        <v>707</v>
      </c>
      <c r="C479" s="111"/>
      <c r="D479" s="175"/>
      <c r="F479" s="118" t="str">
        <f t="shared" si="30"/>
        <v/>
      </c>
      <c r="G479" s="118" t="str">
        <f t="shared" si="31"/>
        <v/>
      </c>
    </row>
    <row r="480" spans="1:7" x14ac:dyDescent="0.2">
      <c r="A480" s="90" t="s">
        <v>1732</v>
      </c>
      <c r="B480" s="123" t="s">
        <v>709</v>
      </c>
      <c r="C480" s="111"/>
      <c r="D480" s="175"/>
      <c r="F480" s="118" t="str">
        <f t="shared" si="30"/>
        <v/>
      </c>
      <c r="G480" s="118" t="str">
        <f t="shared" si="31"/>
        <v/>
      </c>
    </row>
    <row r="481" spans="1:7" x14ac:dyDescent="0.2">
      <c r="A481" s="90" t="s">
        <v>1733</v>
      </c>
      <c r="B481" s="123" t="s">
        <v>711</v>
      </c>
      <c r="C481" s="111"/>
      <c r="D481" s="175"/>
      <c r="F481" s="118" t="str">
        <f t="shared" si="30"/>
        <v/>
      </c>
      <c r="G481" s="118" t="str">
        <f t="shared" si="31"/>
        <v/>
      </c>
    </row>
    <row r="482" spans="1:7" x14ac:dyDescent="0.2">
      <c r="A482" s="90" t="s">
        <v>1734</v>
      </c>
      <c r="B482" s="123"/>
      <c r="F482" s="118"/>
      <c r="G482" s="118"/>
    </row>
    <row r="483" spans="1:7" x14ac:dyDescent="0.2">
      <c r="A483" s="90" t="s">
        <v>1735</v>
      </c>
      <c r="B483" s="123"/>
      <c r="F483" s="118"/>
      <c r="G483" s="118"/>
    </row>
    <row r="484" spans="1:7" x14ac:dyDescent="0.2">
      <c r="A484" s="90" t="s">
        <v>1736</v>
      </c>
      <c r="B484" s="123"/>
      <c r="F484" s="118"/>
      <c r="G484" s="163"/>
    </row>
    <row r="485" spans="1:7" x14ac:dyDescent="0.2">
      <c r="A485" s="107"/>
      <c r="B485" s="107" t="s">
        <v>1737</v>
      </c>
      <c r="C485" s="107" t="s">
        <v>772</v>
      </c>
      <c r="D485" s="107"/>
      <c r="E485" s="107"/>
      <c r="F485" s="107"/>
      <c r="G485" s="110"/>
    </row>
    <row r="486" spans="1:7" x14ac:dyDescent="0.2">
      <c r="A486" s="90" t="s">
        <v>1738</v>
      </c>
      <c r="B486" s="105" t="s">
        <v>773</v>
      </c>
      <c r="C486" s="163" t="s">
        <v>1670</v>
      </c>
      <c r="G486" s="90"/>
    </row>
    <row r="487" spans="1:7" x14ac:dyDescent="0.2">
      <c r="A487" s="90" t="s">
        <v>1739</v>
      </c>
      <c r="B487" s="105" t="s">
        <v>774</v>
      </c>
      <c r="C487" s="163" t="s">
        <v>1670</v>
      </c>
      <c r="G487" s="90"/>
    </row>
    <row r="488" spans="1:7" x14ac:dyDescent="0.2">
      <c r="A488" s="90" t="s">
        <v>1740</v>
      </c>
      <c r="B488" s="105" t="s">
        <v>775</v>
      </c>
      <c r="C488" s="163" t="s">
        <v>1670</v>
      </c>
      <c r="G488" s="90"/>
    </row>
    <row r="489" spans="1:7" x14ac:dyDescent="0.2">
      <c r="A489" s="90" t="s">
        <v>1741</v>
      </c>
      <c r="B489" s="105" t="s">
        <v>776</v>
      </c>
      <c r="C489" s="163" t="s">
        <v>1670</v>
      </c>
      <c r="G489" s="90"/>
    </row>
    <row r="490" spans="1:7" x14ac:dyDescent="0.2">
      <c r="A490" s="90" t="s">
        <v>1742</v>
      </c>
      <c r="B490" s="105" t="s">
        <v>777</v>
      </c>
      <c r="C490" s="163" t="s">
        <v>1670</v>
      </c>
      <c r="G490" s="90"/>
    </row>
    <row r="491" spans="1:7" x14ac:dyDescent="0.2">
      <c r="A491" s="90" t="s">
        <v>1743</v>
      </c>
      <c r="B491" s="105" t="s">
        <v>778</v>
      </c>
      <c r="C491" s="163" t="s">
        <v>1670</v>
      </c>
      <c r="G491" s="90"/>
    </row>
    <row r="492" spans="1:7" x14ac:dyDescent="0.2">
      <c r="A492" s="90" t="s">
        <v>1744</v>
      </c>
      <c r="B492" s="105" t="s">
        <v>779</v>
      </c>
      <c r="C492" s="163" t="s">
        <v>1670</v>
      </c>
      <c r="G492" s="90"/>
    </row>
    <row r="493" spans="1:7" x14ac:dyDescent="0.2">
      <c r="A493" s="90" t="s">
        <v>1745</v>
      </c>
      <c r="B493" s="105" t="s">
        <v>1746</v>
      </c>
      <c r="C493" s="163" t="s">
        <v>1670</v>
      </c>
      <c r="G493" s="90"/>
    </row>
    <row r="494" spans="1:7" x14ac:dyDescent="0.2">
      <c r="A494" s="90" t="s">
        <v>1747</v>
      </c>
      <c r="B494" s="105" t="s">
        <v>1748</v>
      </c>
      <c r="C494" s="163" t="s">
        <v>1670</v>
      </c>
      <c r="G494" s="90"/>
    </row>
    <row r="495" spans="1:7" x14ac:dyDescent="0.2">
      <c r="A495" s="90" t="s">
        <v>1749</v>
      </c>
      <c r="B495" s="105" t="s">
        <v>1750</v>
      </c>
      <c r="C495" s="163" t="s">
        <v>1670</v>
      </c>
      <c r="G495" s="90"/>
    </row>
    <row r="496" spans="1:7" x14ac:dyDescent="0.2">
      <c r="A496" s="90" t="s">
        <v>1751</v>
      </c>
      <c r="B496" s="105" t="s">
        <v>780</v>
      </c>
      <c r="C496" s="163" t="s">
        <v>1670</v>
      </c>
      <c r="G496" s="90"/>
    </row>
    <row r="497" spans="1:7" x14ac:dyDescent="0.2">
      <c r="A497" s="90" t="s">
        <v>1752</v>
      </c>
      <c r="B497" s="105" t="s">
        <v>781</v>
      </c>
      <c r="C497" s="163" t="s">
        <v>1670</v>
      </c>
      <c r="G497" s="90"/>
    </row>
    <row r="498" spans="1:7" x14ac:dyDescent="0.2">
      <c r="A498" s="90" t="s">
        <v>1753</v>
      </c>
      <c r="B498" s="105" t="s">
        <v>67</v>
      </c>
      <c r="C498" s="163" t="s">
        <v>1670</v>
      </c>
      <c r="G498" s="90"/>
    </row>
    <row r="499" spans="1:7" x14ac:dyDescent="0.2">
      <c r="A499" s="90" t="s">
        <v>1754</v>
      </c>
      <c r="B499" s="123" t="s">
        <v>1755</v>
      </c>
      <c r="C499" s="163"/>
      <c r="G499" s="90"/>
    </row>
    <row r="500" spans="1:7" x14ac:dyDescent="0.2">
      <c r="A500" s="90" t="s">
        <v>1756</v>
      </c>
      <c r="B500" s="123" t="s">
        <v>172</v>
      </c>
      <c r="C500" s="163"/>
      <c r="G500" s="90"/>
    </row>
    <row r="501" spans="1:7" x14ac:dyDescent="0.2">
      <c r="A501" s="90" t="s">
        <v>1757</v>
      </c>
      <c r="B501" s="123" t="s">
        <v>172</v>
      </c>
      <c r="C501" s="163"/>
      <c r="G501" s="90"/>
    </row>
    <row r="502" spans="1:7" x14ac:dyDescent="0.2">
      <c r="A502" s="90" t="s">
        <v>1758</v>
      </c>
      <c r="B502" s="123" t="s">
        <v>172</v>
      </c>
      <c r="C502" s="163"/>
      <c r="G502" s="90"/>
    </row>
    <row r="503" spans="1:7" x14ac:dyDescent="0.2">
      <c r="A503" s="90" t="s">
        <v>1759</v>
      </c>
      <c r="B503" s="123" t="s">
        <v>172</v>
      </c>
      <c r="C503" s="163"/>
      <c r="G503" s="90"/>
    </row>
    <row r="504" spans="1:7" x14ac:dyDescent="0.2">
      <c r="A504" s="90" t="s">
        <v>1760</v>
      </c>
      <c r="B504" s="123" t="s">
        <v>172</v>
      </c>
      <c r="C504" s="163"/>
      <c r="G504" s="90"/>
    </row>
    <row r="505" spans="1:7" x14ac:dyDescent="0.2">
      <c r="A505" s="90" t="s">
        <v>1761</v>
      </c>
      <c r="B505" s="123" t="s">
        <v>172</v>
      </c>
      <c r="C505" s="163"/>
      <c r="G505" s="90"/>
    </row>
    <row r="506" spans="1:7" x14ac:dyDescent="0.2">
      <c r="A506" s="90" t="s">
        <v>1762</v>
      </c>
      <c r="B506" s="123" t="s">
        <v>172</v>
      </c>
      <c r="C506" s="163"/>
      <c r="G506" s="90"/>
    </row>
    <row r="507" spans="1:7" x14ac:dyDescent="0.2">
      <c r="A507" s="90" t="s">
        <v>1763</v>
      </c>
      <c r="B507" s="123" t="s">
        <v>172</v>
      </c>
      <c r="C507" s="163"/>
      <c r="G507" s="90"/>
    </row>
    <row r="508" spans="1:7" x14ac:dyDescent="0.2">
      <c r="A508" s="90" t="s">
        <v>1764</v>
      </c>
      <c r="B508" s="123" t="s">
        <v>172</v>
      </c>
      <c r="C508" s="163"/>
      <c r="G508" s="90"/>
    </row>
    <row r="509" spans="1:7" x14ac:dyDescent="0.2">
      <c r="A509" s="90" t="s">
        <v>1765</v>
      </c>
      <c r="B509" s="123" t="s">
        <v>172</v>
      </c>
      <c r="C509" s="163"/>
      <c r="G509" s="90"/>
    </row>
    <row r="510" spans="1:7" x14ac:dyDescent="0.2">
      <c r="A510" s="90" t="s">
        <v>1766</v>
      </c>
      <c r="B510" s="123" t="s">
        <v>172</v>
      </c>
      <c r="C510" s="163"/>
    </row>
    <row r="511" spans="1:7" x14ac:dyDescent="0.2">
      <c r="A511" s="90" t="s">
        <v>1767</v>
      </c>
      <c r="B511" s="123" t="s">
        <v>172</v>
      </c>
      <c r="C511" s="163"/>
    </row>
    <row r="512" spans="1:7" x14ac:dyDescent="0.2">
      <c r="A512" s="90" t="s">
        <v>1768</v>
      </c>
      <c r="B512" s="123" t="s">
        <v>172</v>
      </c>
      <c r="C512" s="163"/>
    </row>
    <row r="513" spans="1:7" x14ac:dyDescent="0.2">
      <c r="A513" s="140"/>
      <c r="B513" s="140" t="s">
        <v>1769</v>
      </c>
      <c r="C513" s="107" t="s">
        <v>55</v>
      </c>
      <c r="D513" s="107" t="s">
        <v>1770</v>
      </c>
      <c r="E513" s="107"/>
      <c r="F513" s="107" t="s">
        <v>465</v>
      </c>
      <c r="G513" s="107" t="s">
        <v>1771</v>
      </c>
    </row>
    <row r="514" spans="1:7" x14ac:dyDescent="0.2">
      <c r="A514" s="90" t="s">
        <v>1772</v>
      </c>
      <c r="B514" s="105" t="s">
        <v>582</v>
      </c>
      <c r="C514" s="111" t="s">
        <v>1670</v>
      </c>
      <c r="D514" s="175" t="s">
        <v>1670</v>
      </c>
      <c r="E514" s="93"/>
      <c r="F514" s="118" t="str">
        <f>IF($C$532=0,"",IF(C514="[for completion]","",IF(C514="","",C514/$C$532)))</f>
        <v/>
      </c>
      <c r="G514" s="118" t="str">
        <f>IF($D$532=0,"",IF(D514="[for completion]","",IF(D514="","",D514/$D$532)))</f>
        <v/>
      </c>
    </row>
    <row r="515" spans="1:7" x14ac:dyDescent="0.2">
      <c r="A515" s="90" t="s">
        <v>1773</v>
      </c>
      <c r="B515" s="105" t="s">
        <v>582</v>
      </c>
      <c r="C515" s="111" t="s">
        <v>1670</v>
      </c>
      <c r="D515" s="175" t="s">
        <v>1670</v>
      </c>
      <c r="E515" s="93"/>
      <c r="F515" s="118" t="str">
        <f t="shared" ref="F515:F531" si="32">IF($C$532=0,"",IF(C515="[for completion]","",IF(C515="","",C515/$C$532)))</f>
        <v/>
      </c>
      <c r="G515" s="118" t="str">
        <f t="shared" ref="G515:G531" si="33">IF($D$532=0,"",IF(D515="[for completion]","",IF(D515="","",D515/$D$532)))</f>
        <v/>
      </c>
    </row>
    <row r="516" spans="1:7" x14ac:dyDescent="0.2">
      <c r="A516" s="90" t="s">
        <v>1774</v>
      </c>
      <c r="B516" s="105" t="s">
        <v>582</v>
      </c>
      <c r="C516" s="111" t="s">
        <v>1670</v>
      </c>
      <c r="D516" s="175" t="s">
        <v>1670</v>
      </c>
      <c r="E516" s="93"/>
      <c r="F516" s="118" t="str">
        <f t="shared" si="32"/>
        <v/>
      </c>
      <c r="G516" s="118" t="str">
        <f t="shared" si="33"/>
        <v/>
      </c>
    </row>
    <row r="517" spans="1:7" x14ac:dyDescent="0.2">
      <c r="A517" s="90" t="s">
        <v>1775</v>
      </c>
      <c r="B517" s="105" t="s">
        <v>582</v>
      </c>
      <c r="C517" s="111" t="s">
        <v>1670</v>
      </c>
      <c r="D517" s="175" t="s">
        <v>1670</v>
      </c>
      <c r="E517" s="93"/>
      <c r="F517" s="118" t="str">
        <f t="shared" si="32"/>
        <v/>
      </c>
      <c r="G517" s="118" t="str">
        <f t="shared" si="33"/>
        <v/>
      </c>
    </row>
    <row r="518" spans="1:7" x14ac:dyDescent="0.2">
      <c r="A518" s="90" t="s">
        <v>1776</v>
      </c>
      <c r="B518" s="105" t="s">
        <v>582</v>
      </c>
      <c r="C518" s="111" t="s">
        <v>1670</v>
      </c>
      <c r="D518" s="175" t="s">
        <v>1670</v>
      </c>
      <c r="E518" s="93"/>
      <c r="F518" s="118" t="str">
        <f t="shared" si="32"/>
        <v/>
      </c>
      <c r="G518" s="118" t="str">
        <f t="shared" si="33"/>
        <v/>
      </c>
    </row>
    <row r="519" spans="1:7" x14ac:dyDescent="0.2">
      <c r="A519" s="90" t="s">
        <v>1777</v>
      </c>
      <c r="B519" s="105" t="s">
        <v>582</v>
      </c>
      <c r="C519" s="111" t="s">
        <v>1670</v>
      </c>
      <c r="D519" s="175" t="s">
        <v>1670</v>
      </c>
      <c r="E519" s="93"/>
      <c r="F519" s="118" t="str">
        <f t="shared" si="32"/>
        <v/>
      </c>
      <c r="G519" s="118" t="str">
        <f t="shared" si="33"/>
        <v/>
      </c>
    </row>
    <row r="520" spans="1:7" x14ac:dyDescent="0.2">
      <c r="A520" s="90" t="s">
        <v>1778</v>
      </c>
      <c r="B520" s="105" t="s">
        <v>582</v>
      </c>
      <c r="C520" s="111" t="s">
        <v>1670</v>
      </c>
      <c r="D520" s="175" t="s">
        <v>1670</v>
      </c>
      <c r="E520" s="93"/>
      <c r="F520" s="118" t="str">
        <f t="shared" si="32"/>
        <v/>
      </c>
      <c r="G520" s="118" t="str">
        <f t="shared" si="33"/>
        <v/>
      </c>
    </row>
    <row r="521" spans="1:7" x14ac:dyDescent="0.2">
      <c r="A521" s="90" t="s">
        <v>1779</v>
      </c>
      <c r="B521" s="105" t="s">
        <v>582</v>
      </c>
      <c r="C521" s="111" t="s">
        <v>1670</v>
      </c>
      <c r="D521" s="175" t="s">
        <v>1670</v>
      </c>
      <c r="E521" s="93"/>
      <c r="F521" s="118" t="str">
        <f t="shared" si="32"/>
        <v/>
      </c>
      <c r="G521" s="118" t="str">
        <f t="shared" si="33"/>
        <v/>
      </c>
    </row>
    <row r="522" spans="1:7" x14ac:dyDescent="0.2">
      <c r="A522" s="90" t="s">
        <v>1780</v>
      </c>
      <c r="B522" s="105" t="s">
        <v>582</v>
      </c>
      <c r="C522" s="111" t="s">
        <v>1670</v>
      </c>
      <c r="D522" s="175" t="s">
        <v>1670</v>
      </c>
      <c r="E522" s="93"/>
      <c r="F522" s="118" t="str">
        <f t="shared" si="32"/>
        <v/>
      </c>
      <c r="G522" s="118" t="str">
        <f t="shared" si="33"/>
        <v/>
      </c>
    </row>
    <row r="523" spans="1:7" x14ac:dyDescent="0.2">
      <c r="A523" s="90" t="s">
        <v>1781</v>
      </c>
      <c r="B523" s="105" t="s">
        <v>582</v>
      </c>
      <c r="C523" s="111" t="s">
        <v>1670</v>
      </c>
      <c r="D523" s="175" t="s">
        <v>1670</v>
      </c>
      <c r="E523" s="93"/>
      <c r="F523" s="118" t="str">
        <f t="shared" si="32"/>
        <v/>
      </c>
      <c r="G523" s="118" t="str">
        <f t="shared" si="33"/>
        <v/>
      </c>
    </row>
    <row r="524" spans="1:7" x14ac:dyDescent="0.2">
      <c r="A524" s="90" t="s">
        <v>1782</v>
      </c>
      <c r="B524" s="105" t="s">
        <v>582</v>
      </c>
      <c r="C524" s="111" t="s">
        <v>1670</v>
      </c>
      <c r="D524" s="175" t="s">
        <v>1670</v>
      </c>
      <c r="E524" s="93"/>
      <c r="F524" s="118" t="str">
        <f t="shared" si="32"/>
        <v/>
      </c>
      <c r="G524" s="118" t="str">
        <f t="shared" si="33"/>
        <v/>
      </c>
    </row>
    <row r="525" spans="1:7" x14ac:dyDescent="0.2">
      <c r="A525" s="90" t="s">
        <v>1783</v>
      </c>
      <c r="B525" s="105" t="s">
        <v>582</v>
      </c>
      <c r="C525" s="111" t="s">
        <v>1670</v>
      </c>
      <c r="D525" s="175" t="s">
        <v>1670</v>
      </c>
      <c r="E525" s="93"/>
      <c r="F525" s="118" t="str">
        <f t="shared" si="32"/>
        <v/>
      </c>
      <c r="G525" s="118" t="str">
        <f t="shared" si="33"/>
        <v/>
      </c>
    </row>
    <row r="526" spans="1:7" x14ac:dyDescent="0.2">
      <c r="A526" s="90" t="s">
        <v>1784</v>
      </c>
      <c r="B526" s="105" t="s">
        <v>582</v>
      </c>
      <c r="C526" s="111" t="s">
        <v>1670</v>
      </c>
      <c r="D526" s="175" t="s">
        <v>1670</v>
      </c>
      <c r="E526" s="93"/>
      <c r="F526" s="118" t="str">
        <f t="shared" si="32"/>
        <v/>
      </c>
      <c r="G526" s="118" t="str">
        <f t="shared" si="33"/>
        <v/>
      </c>
    </row>
    <row r="527" spans="1:7" x14ac:dyDescent="0.2">
      <c r="A527" s="90" t="s">
        <v>1785</v>
      </c>
      <c r="B527" s="105" t="s">
        <v>582</v>
      </c>
      <c r="C527" s="111" t="s">
        <v>1670</v>
      </c>
      <c r="D527" s="175" t="s">
        <v>1670</v>
      </c>
      <c r="E527" s="93"/>
      <c r="F527" s="118" t="str">
        <f t="shared" si="32"/>
        <v/>
      </c>
      <c r="G527" s="118" t="str">
        <f t="shared" si="33"/>
        <v/>
      </c>
    </row>
    <row r="528" spans="1:7" x14ac:dyDescent="0.2">
      <c r="A528" s="90" t="s">
        <v>1786</v>
      </c>
      <c r="B528" s="105" t="s">
        <v>582</v>
      </c>
      <c r="C528" s="111" t="s">
        <v>1670</v>
      </c>
      <c r="D528" s="175" t="s">
        <v>1670</v>
      </c>
      <c r="E528" s="93"/>
      <c r="F528" s="118" t="str">
        <f t="shared" si="32"/>
        <v/>
      </c>
      <c r="G528" s="118" t="str">
        <f t="shared" si="33"/>
        <v/>
      </c>
    </row>
    <row r="529" spans="1:7" x14ac:dyDescent="0.2">
      <c r="A529" s="90" t="s">
        <v>1787</v>
      </c>
      <c r="B529" s="105" t="s">
        <v>582</v>
      </c>
      <c r="C529" s="111" t="s">
        <v>1670</v>
      </c>
      <c r="D529" s="175" t="s">
        <v>1670</v>
      </c>
      <c r="E529" s="93"/>
      <c r="F529" s="118" t="str">
        <f t="shared" si="32"/>
        <v/>
      </c>
      <c r="G529" s="118" t="str">
        <f t="shared" si="33"/>
        <v/>
      </c>
    </row>
    <row r="530" spans="1:7" x14ac:dyDescent="0.2">
      <c r="A530" s="90" t="s">
        <v>1788</v>
      </c>
      <c r="B530" s="105" t="s">
        <v>582</v>
      </c>
      <c r="C530" s="111" t="s">
        <v>1670</v>
      </c>
      <c r="D530" s="175" t="s">
        <v>1670</v>
      </c>
      <c r="E530" s="93"/>
      <c r="F530" s="118" t="str">
        <f t="shared" si="32"/>
        <v/>
      </c>
      <c r="G530" s="118" t="str">
        <f t="shared" si="33"/>
        <v/>
      </c>
    </row>
    <row r="531" spans="1:7" x14ac:dyDescent="0.2">
      <c r="A531" s="90" t="s">
        <v>1789</v>
      </c>
      <c r="B531" s="105" t="s">
        <v>1542</v>
      </c>
      <c r="C531" s="111" t="s">
        <v>1670</v>
      </c>
      <c r="D531" s="175" t="s">
        <v>1670</v>
      </c>
      <c r="E531" s="93"/>
      <c r="F531" s="118" t="str">
        <f t="shared" si="32"/>
        <v/>
      </c>
      <c r="G531" s="118" t="str">
        <f t="shared" si="33"/>
        <v/>
      </c>
    </row>
    <row r="532" spans="1:7" x14ac:dyDescent="0.2">
      <c r="A532" s="90" t="s">
        <v>1790</v>
      </c>
      <c r="B532" s="105" t="s">
        <v>69</v>
      </c>
      <c r="C532" s="111">
        <f>SUM(C514:C531)</f>
        <v>0</v>
      </c>
      <c r="D532" s="175">
        <f>SUM(D514:D531)</f>
        <v>0</v>
      </c>
      <c r="E532" s="93"/>
      <c r="F532" s="163">
        <f>SUM(F514:F531)</f>
        <v>0</v>
      </c>
      <c r="G532" s="163">
        <f>SUM(G514:G531)</f>
        <v>0</v>
      </c>
    </row>
    <row r="533" spans="1:7" x14ac:dyDescent="0.2">
      <c r="A533" s="90" t="s">
        <v>1791</v>
      </c>
      <c r="B533" s="105"/>
      <c r="E533" s="93"/>
      <c r="F533" s="93"/>
      <c r="G533" s="93"/>
    </row>
    <row r="534" spans="1:7" x14ac:dyDescent="0.2">
      <c r="A534" s="90" t="s">
        <v>1792</v>
      </c>
      <c r="B534" s="105"/>
      <c r="E534" s="93"/>
      <c r="F534" s="93"/>
      <c r="G534" s="93"/>
    </row>
    <row r="535" spans="1:7" x14ac:dyDescent="0.2">
      <c r="A535" s="90" t="s">
        <v>1793</v>
      </c>
      <c r="B535" s="105"/>
      <c r="E535" s="93"/>
      <c r="F535" s="93"/>
      <c r="G535" s="93"/>
    </row>
    <row r="536" spans="1:7" x14ac:dyDescent="0.2">
      <c r="A536" s="140"/>
      <c r="B536" s="140" t="s">
        <v>1794</v>
      </c>
      <c r="C536" s="107" t="s">
        <v>55</v>
      </c>
      <c r="D536" s="107" t="s">
        <v>1770</v>
      </c>
      <c r="E536" s="107"/>
      <c r="F536" s="107" t="s">
        <v>465</v>
      </c>
      <c r="G536" s="107" t="s">
        <v>1771</v>
      </c>
    </row>
    <row r="537" spans="1:7" x14ac:dyDescent="0.2">
      <c r="A537" s="90" t="s">
        <v>1795</v>
      </c>
      <c r="B537" s="105" t="s">
        <v>582</v>
      </c>
      <c r="C537" s="111" t="s">
        <v>1670</v>
      </c>
      <c r="D537" s="175" t="s">
        <v>1670</v>
      </c>
      <c r="E537" s="93"/>
      <c r="F537" s="118" t="str">
        <f>IF($C$555=0,"",IF(C537="[for completion]","",IF(C537="","",C537/$C$555)))</f>
        <v/>
      </c>
      <c r="G537" s="118" t="str">
        <f>IF($D$555=0,"",IF(D537="[for completion]","",IF(D537="","",D537/$D$555)))</f>
        <v/>
      </c>
    </row>
    <row r="538" spans="1:7" x14ac:dyDescent="0.2">
      <c r="A538" s="90" t="s">
        <v>1796</v>
      </c>
      <c r="B538" s="105" t="s">
        <v>582</v>
      </c>
      <c r="C538" s="111" t="s">
        <v>1670</v>
      </c>
      <c r="D538" s="175" t="s">
        <v>1670</v>
      </c>
      <c r="E538" s="93"/>
      <c r="F538" s="118" t="str">
        <f t="shared" ref="F538:F554" si="34">IF($C$555=0,"",IF(C538="[for completion]","",IF(C538="","",C538/$C$555)))</f>
        <v/>
      </c>
      <c r="G538" s="118" t="str">
        <f t="shared" ref="G538:G554" si="35">IF($D$555=0,"",IF(D538="[for completion]","",IF(D538="","",D538/$D$555)))</f>
        <v/>
      </c>
    </row>
    <row r="539" spans="1:7" x14ac:dyDescent="0.2">
      <c r="A539" s="90" t="s">
        <v>1797</v>
      </c>
      <c r="B539" s="105" t="s">
        <v>582</v>
      </c>
      <c r="C539" s="111" t="s">
        <v>1670</v>
      </c>
      <c r="D539" s="175" t="s">
        <v>1670</v>
      </c>
      <c r="E539" s="93"/>
      <c r="F539" s="118" t="str">
        <f t="shared" si="34"/>
        <v/>
      </c>
      <c r="G539" s="118" t="str">
        <f t="shared" si="35"/>
        <v/>
      </c>
    </row>
    <row r="540" spans="1:7" x14ac:dyDescent="0.2">
      <c r="A540" s="90" t="s">
        <v>1798</v>
      </c>
      <c r="B540" s="105" t="s">
        <v>582</v>
      </c>
      <c r="C540" s="111" t="s">
        <v>1670</v>
      </c>
      <c r="D540" s="175" t="s">
        <v>1670</v>
      </c>
      <c r="E540" s="93"/>
      <c r="F540" s="118" t="str">
        <f t="shared" si="34"/>
        <v/>
      </c>
      <c r="G540" s="118" t="str">
        <f t="shared" si="35"/>
        <v/>
      </c>
    </row>
    <row r="541" spans="1:7" x14ac:dyDescent="0.2">
      <c r="A541" s="90" t="s">
        <v>1799</v>
      </c>
      <c r="B541" s="105" t="s">
        <v>582</v>
      </c>
      <c r="C541" s="111" t="s">
        <v>1670</v>
      </c>
      <c r="D541" s="175" t="s">
        <v>1670</v>
      </c>
      <c r="E541" s="93"/>
      <c r="F541" s="118" t="str">
        <f t="shared" si="34"/>
        <v/>
      </c>
      <c r="G541" s="118" t="str">
        <f t="shared" si="35"/>
        <v/>
      </c>
    </row>
    <row r="542" spans="1:7" x14ac:dyDescent="0.2">
      <c r="A542" s="90" t="s">
        <v>1800</v>
      </c>
      <c r="B542" s="105" t="s">
        <v>582</v>
      </c>
      <c r="C542" s="111" t="s">
        <v>1670</v>
      </c>
      <c r="D542" s="175" t="s">
        <v>1670</v>
      </c>
      <c r="E542" s="93"/>
      <c r="F542" s="118" t="str">
        <f t="shared" si="34"/>
        <v/>
      </c>
      <c r="G542" s="118" t="str">
        <f t="shared" si="35"/>
        <v/>
      </c>
    </row>
    <row r="543" spans="1:7" x14ac:dyDescent="0.2">
      <c r="A543" s="90" t="s">
        <v>1801</v>
      </c>
      <c r="B543" s="105" t="s">
        <v>582</v>
      </c>
      <c r="C543" s="111" t="s">
        <v>1670</v>
      </c>
      <c r="D543" s="175" t="s">
        <v>1670</v>
      </c>
      <c r="E543" s="93"/>
      <c r="F543" s="118" t="str">
        <f t="shared" si="34"/>
        <v/>
      </c>
      <c r="G543" s="118" t="str">
        <f t="shared" si="35"/>
        <v/>
      </c>
    </row>
    <row r="544" spans="1:7" x14ac:dyDescent="0.2">
      <c r="A544" s="90" t="s">
        <v>1802</v>
      </c>
      <c r="B544" s="105" t="s">
        <v>582</v>
      </c>
      <c r="C544" s="111" t="s">
        <v>1670</v>
      </c>
      <c r="D544" s="175" t="s">
        <v>1670</v>
      </c>
      <c r="E544" s="93"/>
      <c r="F544" s="118" t="str">
        <f t="shared" si="34"/>
        <v/>
      </c>
      <c r="G544" s="118" t="str">
        <f t="shared" si="35"/>
        <v/>
      </c>
    </row>
    <row r="545" spans="1:7" x14ac:dyDescent="0.2">
      <c r="A545" s="90" t="s">
        <v>1803</v>
      </c>
      <c r="B545" s="105" t="s">
        <v>582</v>
      </c>
      <c r="C545" s="111" t="s">
        <v>1670</v>
      </c>
      <c r="D545" s="175" t="s">
        <v>1670</v>
      </c>
      <c r="E545" s="93"/>
      <c r="F545" s="118" t="str">
        <f t="shared" si="34"/>
        <v/>
      </c>
      <c r="G545" s="118" t="str">
        <f t="shared" si="35"/>
        <v/>
      </c>
    </row>
    <row r="546" spans="1:7" x14ac:dyDescent="0.2">
      <c r="A546" s="90" t="s">
        <v>1804</v>
      </c>
      <c r="B546" s="105" t="s">
        <v>582</v>
      </c>
      <c r="C546" s="111" t="s">
        <v>1670</v>
      </c>
      <c r="D546" s="175" t="s">
        <v>1670</v>
      </c>
      <c r="E546" s="93"/>
      <c r="F546" s="118" t="str">
        <f t="shared" si="34"/>
        <v/>
      </c>
      <c r="G546" s="118" t="str">
        <f t="shared" si="35"/>
        <v/>
      </c>
    </row>
    <row r="547" spans="1:7" x14ac:dyDescent="0.2">
      <c r="A547" s="90" t="s">
        <v>1805</v>
      </c>
      <c r="B547" s="105" t="s">
        <v>582</v>
      </c>
      <c r="C547" s="111" t="s">
        <v>1670</v>
      </c>
      <c r="D547" s="175" t="s">
        <v>1670</v>
      </c>
      <c r="E547" s="93"/>
      <c r="F547" s="118" t="str">
        <f t="shared" si="34"/>
        <v/>
      </c>
      <c r="G547" s="118" t="str">
        <f t="shared" si="35"/>
        <v/>
      </c>
    </row>
    <row r="548" spans="1:7" x14ac:dyDescent="0.2">
      <c r="A548" s="90" t="s">
        <v>1806</v>
      </c>
      <c r="B548" s="105" t="s">
        <v>582</v>
      </c>
      <c r="C548" s="111" t="s">
        <v>1670</v>
      </c>
      <c r="D548" s="175" t="s">
        <v>1670</v>
      </c>
      <c r="E548" s="93"/>
      <c r="F548" s="118" t="str">
        <f t="shared" si="34"/>
        <v/>
      </c>
      <c r="G548" s="118" t="str">
        <f t="shared" si="35"/>
        <v/>
      </c>
    </row>
    <row r="549" spans="1:7" x14ac:dyDescent="0.2">
      <c r="A549" s="90" t="s">
        <v>1807</v>
      </c>
      <c r="B549" s="105" t="s">
        <v>582</v>
      </c>
      <c r="C549" s="111" t="s">
        <v>1670</v>
      </c>
      <c r="D549" s="175" t="s">
        <v>1670</v>
      </c>
      <c r="E549" s="93"/>
      <c r="F549" s="118" t="str">
        <f t="shared" si="34"/>
        <v/>
      </c>
      <c r="G549" s="118" t="str">
        <f t="shared" si="35"/>
        <v/>
      </c>
    </row>
    <row r="550" spans="1:7" x14ac:dyDescent="0.2">
      <c r="A550" s="90" t="s">
        <v>1808</v>
      </c>
      <c r="B550" s="105" t="s">
        <v>582</v>
      </c>
      <c r="C550" s="111" t="s">
        <v>1670</v>
      </c>
      <c r="D550" s="175" t="s">
        <v>1670</v>
      </c>
      <c r="E550" s="93"/>
      <c r="F550" s="118" t="str">
        <f t="shared" si="34"/>
        <v/>
      </c>
      <c r="G550" s="118" t="str">
        <f t="shared" si="35"/>
        <v/>
      </c>
    </row>
    <row r="551" spans="1:7" x14ac:dyDescent="0.2">
      <c r="A551" s="90" t="s">
        <v>1809</v>
      </c>
      <c r="B551" s="105" t="s">
        <v>582</v>
      </c>
      <c r="C551" s="111" t="s">
        <v>1670</v>
      </c>
      <c r="D551" s="175" t="s">
        <v>1670</v>
      </c>
      <c r="E551" s="93"/>
      <c r="F551" s="118" t="str">
        <f t="shared" si="34"/>
        <v/>
      </c>
      <c r="G551" s="118" t="str">
        <f t="shared" si="35"/>
        <v/>
      </c>
    </row>
    <row r="552" spans="1:7" x14ac:dyDescent="0.2">
      <c r="A552" s="90" t="s">
        <v>1810</v>
      </c>
      <c r="B552" s="105" t="s">
        <v>582</v>
      </c>
      <c r="C552" s="111" t="s">
        <v>1670</v>
      </c>
      <c r="D552" s="175" t="s">
        <v>1670</v>
      </c>
      <c r="E552" s="93"/>
      <c r="F552" s="118" t="str">
        <f t="shared" si="34"/>
        <v/>
      </c>
      <c r="G552" s="118" t="str">
        <f t="shared" si="35"/>
        <v/>
      </c>
    </row>
    <row r="553" spans="1:7" x14ac:dyDescent="0.2">
      <c r="A553" s="90" t="s">
        <v>1811</v>
      </c>
      <c r="B553" s="105" t="s">
        <v>582</v>
      </c>
      <c r="C553" s="111" t="s">
        <v>1670</v>
      </c>
      <c r="D553" s="175" t="s">
        <v>1670</v>
      </c>
      <c r="E553" s="93"/>
      <c r="F553" s="118" t="str">
        <f t="shared" si="34"/>
        <v/>
      </c>
      <c r="G553" s="118" t="str">
        <f t="shared" si="35"/>
        <v/>
      </c>
    </row>
    <row r="554" spans="1:7" x14ac:dyDescent="0.2">
      <c r="A554" s="90" t="s">
        <v>1812</v>
      </c>
      <c r="B554" s="105" t="s">
        <v>1542</v>
      </c>
      <c r="C554" s="111" t="s">
        <v>1670</v>
      </c>
      <c r="D554" s="175" t="s">
        <v>1670</v>
      </c>
      <c r="E554" s="93"/>
      <c r="F554" s="118" t="str">
        <f t="shared" si="34"/>
        <v/>
      </c>
      <c r="G554" s="118" t="str">
        <f t="shared" si="35"/>
        <v/>
      </c>
    </row>
    <row r="555" spans="1:7" x14ac:dyDescent="0.2">
      <c r="A555" s="90" t="s">
        <v>1813</v>
      </c>
      <c r="B555" s="105" t="s">
        <v>69</v>
      </c>
      <c r="C555" s="111">
        <f>SUM(C537:C554)</f>
        <v>0</v>
      </c>
      <c r="D555" s="175">
        <f>SUM(D537:D554)</f>
        <v>0</v>
      </c>
      <c r="E555" s="93"/>
      <c r="F555" s="163">
        <f>SUM(F537:F554)</f>
        <v>0</v>
      </c>
      <c r="G555" s="163">
        <f>SUM(G537:G554)</f>
        <v>0</v>
      </c>
    </row>
    <row r="556" spans="1:7" x14ac:dyDescent="0.2">
      <c r="A556" s="90" t="s">
        <v>1814</v>
      </c>
      <c r="B556" s="105"/>
      <c r="E556" s="93"/>
      <c r="F556" s="93"/>
      <c r="G556" s="93"/>
    </row>
    <row r="557" spans="1:7" x14ac:dyDescent="0.2">
      <c r="A557" s="90" t="s">
        <v>1815</v>
      </c>
      <c r="B557" s="105"/>
      <c r="E557" s="93"/>
      <c r="F557" s="93"/>
      <c r="G557" s="93"/>
    </row>
    <row r="558" spans="1:7" x14ac:dyDescent="0.2">
      <c r="A558" s="90" t="s">
        <v>1816</v>
      </c>
      <c r="B558" s="105"/>
      <c r="E558" s="93"/>
      <c r="F558" s="93"/>
      <c r="G558" s="93"/>
    </row>
    <row r="559" spans="1:7" x14ac:dyDescent="0.2">
      <c r="A559" s="140"/>
      <c r="B559" s="140" t="s">
        <v>1817</v>
      </c>
      <c r="C559" s="107" t="s">
        <v>55</v>
      </c>
      <c r="D559" s="107" t="s">
        <v>1770</v>
      </c>
      <c r="E559" s="107"/>
      <c r="F559" s="107" t="s">
        <v>465</v>
      </c>
      <c r="G559" s="107" t="s">
        <v>1771</v>
      </c>
    </row>
    <row r="560" spans="1:7" x14ac:dyDescent="0.2">
      <c r="A560" s="90" t="s">
        <v>1818</v>
      </c>
      <c r="B560" s="105" t="s">
        <v>1572</v>
      </c>
      <c r="C560" s="111" t="s">
        <v>1670</v>
      </c>
      <c r="D560" s="175" t="s">
        <v>1670</v>
      </c>
      <c r="E560" s="93"/>
      <c r="F560" s="118" t="str">
        <f>IF($C$570=0,"",IF(C560="[for completion]","",IF(C560="","",C560/$C$570)))</f>
        <v/>
      </c>
      <c r="G560" s="118" t="str">
        <f>IF($D$570=0,"",IF(D560="[for completion]","",IF(D560="","",D560/$D$570)))</f>
        <v/>
      </c>
    </row>
    <row r="561" spans="1:7" x14ac:dyDescent="0.2">
      <c r="A561" s="90" t="s">
        <v>1819</v>
      </c>
      <c r="B561" s="105" t="s">
        <v>1574</v>
      </c>
      <c r="C561" s="111" t="s">
        <v>1670</v>
      </c>
      <c r="D561" s="175" t="s">
        <v>1670</v>
      </c>
      <c r="E561" s="93"/>
      <c r="F561" s="118" t="str">
        <f t="shared" ref="F561:F569" si="36">IF($C$570=0,"",IF(C561="[for completion]","",IF(C561="","",C561/$C$570)))</f>
        <v/>
      </c>
      <c r="G561" s="118" t="str">
        <f t="shared" ref="G561:G569" si="37">IF($D$570=0,"",IF(D561="[for completion]","",IF(D561="","",D561/$D$570)))</f>
        <v/>
      </c>
    </row>
    <row r="562" spans="1:7" x14ac:dyDescent="0.2">
      <c r="A562" s="90" t="s">
        <v>1820</v>
      </c>
      <c r="B562" s="105" t="s">
        <v>1576</v>
      </c>
      <c r="C562" s="111" t="s">
        <v>1670</v>
      </c>
      <c r="D562" s="175" t="s">
        <v>1670</v>
      </c>
      <c r="E562" s="93"/>
      <c r="F562" s="118" t="str">
        <f t="shared" si="36"/>
        <v/>
      </c>
      <c r="G562" s="118" t="str">
        <f t="shared" si="37"/>
        <v/>
      </c>
    </row>
    <row r="563" spans="1:7" x14ac:dyDescent="0.2">
      <c r="A563" s="90" t="s">
        <v>1821</v>
      </c>
      <c r="B563" s="105" t="s">
        <v>1578</v>
      </c>
      <c r="C563" s="111" t="s">
        <v>1670</v>
      </c>
      <c r="D563" s="175" t="s">
        <v>1670</v>
      </c>
      <c r="E563" s="93"/>
      <c r="F563" s="118" t="str">
        <f t="shared" si="36"/>
        <v/>
      </c>
      <c r="G563" s="118" t="str">
        <f t="shared" si="37"/>
        <v/>
      </c>
    </row>
    <row r="564" spans="1:7" x14ac:dyDescent="0.2">
      <c r="A564" s="90" t="s">
        <v>1822</v>
      </c>
      <c r="B564" s="105" t="s">
        <v>1580</v>
      </c>
      <c r="C564" s="111" t="s">
        <v>1670</v>
      </c>
      <c r="D564" s="175" t="s">
        <v>1670</v>
      </c>
      <c r="E564" s="93"/>
      <c r="F564" s="118" t="str">
        <f t="shared" si="36"/>
        <v/>
      </c>
      <c r="G564" s="118" t="str">
        <f t="shared" si="37"/>
        <v/>
      </c>
    </row>
    <row r="565" spans="1:7" x14ac:dyDescent="0.2">
      <c r="A565" s="90" t="s">
        <v>1823</v>
      </c>
      <c r="B565" s="105" t="s">
        <v>1582</v>
      </c>
      <c r="C565" s="111" t="s">
        <v>1670</v>
      </c>
      <c r="D565" s="175" t="s">
        <v>1670</v>
      </c>
      <c r="E565" s="93"/>
      <c r="F565" s="118" t="str">
        <f t="shared" si="36"/>
        <v/>
      </c>
      <c r="G565" s="118" t="str">
        <f t="shared" si="37"/>
        <v/>
      </c>
    </row>
    <row r="566" spans="1:7" x14ac:dyDescent="0.2">
      <c r="A566" s="90" t="s">
        <v>1824</v>
      </c>
      <c r="B566" s="105" t="s">
        <v>1584</v>
      </c>
      <c r="C566" s="111" t="s">
        <v>1670</v>
      </c>
      <c r="D566" s="175" t="s">
        <v>1670</v>
      </c>
      <c r="E566" s="93"/>
      <c r="F566" s="118" t="str">
        <f t="shared" si="36"/>
        <v/>
      </c>
      <c r="G566" s="118" t="str">
        <f t="shared" si="37"/>
        <v/>
      </c>
    </row>
    <row r="567" spans="1:7" x14ac:dyDescent="0.2">
      <c r="A567" s="90" t="s">
        <v>1825</v>
      </c>
      <c r="B567" s="105" t="s">
        <v>1586</v>
      </c>
      <c r="C567" s="111" t="s">
        <v>1670</v>
      </c>
      <c r="D567" s="175" t="s">
        <v>1670</v>
      </c>
      <c r="E567" s="93"/>
      <c r="F567" s="118" t="str">
        <f t="shared" si="36"/>
        <v/>
      </c>
      <c r="G567" s="118" t="str">
        <f t="shared" si="37"/>
        <v/>
      </c>
    </row>
    <row r="568" spans="1:7" x14ac:dyDescent="0.2">
      <c r="A568" s="90" t="s">
        <v>1826</v>
      </c>
      <c r="B568" s="105" t="s">
        <v>1588</v>
      </c>
      <c r="C568" s="111" t="s">
        <v>1670</v>
      </c>
      <c r="D568" s="175" t="s">
        <v>1670</v>
      </c>
      <c r="E568" s="93"/>
      <c r="F568" s="118" t="str">
        <f t="shared" si="36"/>
        <v/>
      </c>
      <c r="G568" s="118" t="str">
        <f t="shared" si="37"/>
        <v/>
      </c>
    </row>
    <row r="569" spans="1:7" x14ac:dyDescent="0.2">
      <c r="A569" s="90" t="s">
        <v>1827</v>
      </c>
      <c r="B569" s="90" t="s">
        <v>1542</v>
      </c>
      <c r="C569" s="111" t="s">
        <v>1670</v>
      </c>
      <c r="D569" s="175" t="s">
        <v>1670</v>
      </c>
      <c r="E569" s="93"/>
      <c r="F569" s="118" t="str">
        <f t="shared" si="36"/>
        <v/>
      </c>
      <c r="G569" s="118" t="str">
        <f t="shared" si="37"/>
        <v/>
      </c>
    </row>
    <row r="570" spans="1:7" x14ac:dyDescent="0.2">
      <c r="A570" s="90" t="s">
        <v>1828</v>
      </c>
      <c r="B570" s="105" t="s">
        <v>69</v>
      </c>
      <c r="C570" s="111">
        <f>SUM(C560:C568)</f>
        <v>0</v>
      </c>
      <c r="D570" s="175">
        <f>SUM(D560:D568)</f>
        <v>0</v>
      </c>
      <c r="E570" s="93"/>
      <c r="F570" s="163">
        <f>SUM(F560:F569)</f>
        <v>0</v>
      </c>
      <c r="G570" s="163">
        <f>SUM(G560:G569)</f>
        <v>0</v>
      </c>
    </row>
    <row r="571" spans="1:7" x14ac:dyDescent="0.2">
      <c r="A571" s="90" t="s">
        <v>1829</v>
      </c>
    </row>
    <row r="572" spans="1:7" x14ac:dyDescent="0.2">
      <c r="A572" s="140"/>
      <c r="B572" s="140" t="s">
        <v>1830</v>
      </c>
      <c r="C572" s="107" t="s">
        <v>55</v>
      </c>
      <c r="D572" s="107" t="s">
        <v>1522</v>
      </c>
      <c r="E572" s="107"/>
      <c r="F572" s="107" t="s">
        <v>464</v>
      </c>
      <c r="G572" s="107" t="s">
        <v>1771</v>
      </c>
    </row>
    <row r="573" spans="1:7" x14ac:dyDescent="0.2">
      <c r="A573" s="90" t="s">
        <v>1831</v>
      </c>
      <c r="B573" s="105" t="s">
        <v>1611</v>
      </c>
      <c r="C573" s="111" t="s">
        <v>1670</v>
      </c>
      <c r="D573" s="175" t="s">
        <v>1670</v>
      </c>
      <c r="E573" s="93"/>
      <c r="F573" s="118" t="str">
        <f>IF($C$577=0,"",IF(C573="[for completion]","",IF(C573="","",C573/$C$577)))</f>
        <v/>
      </c>
      <c r="G573" s="118" t="str">
        <f>IF($D$577=0,"",IF(D573="[for completion]","",IF(D573="","",D573/$D$577)))</f>
        <v/>
      </c>
    </row>
    <row r="574" spans="1:7" x14ac:dyDescent="0.2">
      <c r="A574" s="90" t="s">
        <v>1832</v>
      </c>
      <c r="B574" s="179" t="s">
        <v>1833</v>
      </c>
      <c r="C574" s="111" t="s">
        <v>1670</v>
      </c>
      <c r="D574" s="175" t="s">
        <v>1670</v>
      </c>
      <c r="E574" s="93"/>
      <c r="F574" s="118" t="str">
        <f t="shared" ref="F574:F576" si="38">IF($C$577=0,"",IF(C574="[for completion]","",IF(C574="","",C574/$C$577)))</f>
        <v/>
      </c>
      <c r="G574" s="118" t="str">
        <f t="shared" ref="G574:G576" si="39">IF($D$577=0,"",IF(D574="[for completion]","",IF(D574="","",D574/$D$577)))</f>
        <v/>
      </c>
    </row>
    <row r="575" spans="1:7" x14ac:dyDescent="0.2">
      <c r="A575" s="90" t="s">
        <v>1834</v>
      </c>
      <c r="B575" s="105" t="s">
        <v>1606</v>
      </c>
      <c r="C575" s="111" t="s">
        <v>1670</v>
      </c>
      <c r="D575" s="175" t="s">
        <v>1670</v>
      </c>
      <c r="E575" s="93"/>
      <c r="F575" s="118" t="str">
        <f t="shared" si="38"/>
        <v/>
      </c>
      <c r="G575" s="118" t="str">
        <f t="shared" si="39"/>
        <v/>
      </c>
    </row>
    <row r="576" spans="1:7" x14ac:dyDescent="0.2">
      <c r="A576" s="90" t="s">
        <v>1835</v>
      </c>
      <c r="B576" s="90" t="s">
        <v>1542</v>
      </c>
      <c r="C576" s="111" t="s">
        <v>1670</v>
      </c>
      <c r="D576" s="175" t="s">
        <v>1670</v>
      </c>
      <c r="E576" s="93"/>
      <c r="F576" s="118" t="str">
        <f t="shared" si="38"/>
        <v/>
      </c>
      <c r="G576" s="118" t="str">
        <f t="shared" si="39"/>
        <v/>
      </c>
    </row>
    <row r="577" spans="1:7" x14ac:dyDescent="0.2">
      <c r="A577" s="90" t="s">
        <v>1836</v>
      </c>
      <c r="B577" s="105" t="s">
        <v>69</v>
      </c>
      <c r="C577" s="111">
        <f>SUM(C573:C576)</f>
        <v>0</v>
      </c>
      <c r="D577" s="175">
        <f>SUM(D573:D576)</f>
        <v>0</v>
      </c>
      <c r="E577" s="93"/>
      <c r="F577" s="163">
        <f>SUM(F573:F576)</f>
        <v>0</v>
      </c>
      <c r="G577" s="163">
        <f>SUM(G573:G576)</f>
        <v>0</v>
      </c>
    </row>
    <row r="579" spans="1:7" x14ac:dyDescent="0.2">
      <c r="A579" s="140"/>
      <c r="B579" s="140" t="s">
        <v>1837</v>
      </c>
      <c r="C579" s="107" t="s">
        <v>55</v>
      </c>
      <c r="D579" s="107" t="s">
        <v>1770</v>
      </c>
      <c r="E579" s="107"/>
      <c r="F579" s="107" t="s">
        <v>464</v>
      </c>
      <c r="G579" s="107" t="s">
        <v>1771</v>
      </c>
    </row>
    <row r="580" spans="1:7" x14ac:dyDescent="0.2">
      <c r="A580" s="90" t="s">
        <v>1838</v>
      </c>
      <c r="B580" s="105" t="s">
        <v>582</v>
      </c>
      <c r="C580" s="111" t="s">
        <v>1670</v>
      </c>
      <c r="D580" s="175" t="s">
        <v>1670</v>
      </c>
      <c r="E580" s="83"/>
      <c r="F580" s="118" t="str">
        <f>IF($C$598=0,"",IF(C580="[for completion]","",IF(C580="","",C580/$C$598)))</f>
        <v/>
      </c>
      <c r="G580" s="118" t="str">
        <f>IF($D$598=0,"",IF(D580="[for completion]","",IF(D580="","",D580/$D$598)))</f>
        <v/>
      </c>
    </row>
    <row r="581" spans="1:7" x14ac:dyDescent="0.2">
      <c r="A581" s="90" t="s">
        <v>1839</v>
      </c>
      <c r="B581" s="105" t="s">
        <v>582</v>
      </c>
      <c r="C581" s="111" t="s">
        <v>1670</v>
      </c>
      <c r="D581" s="175" t="s">
        <v>1670</v>
      </c>
      <c r="E581" s="83"/>
      <c r="F581" s="118" t="str">
        <f t="shared" ref="F581:F598" si="40">IF($C$598=0,"",IF(C581="[for completion]","",IF(C581="","",C581/$C$598)))</f>
        <v/>
      </c>
      <c r="G581" s="118" t="str">
        <f t="shared" ref="G581:G598" si="41">IF($D$598=0,"",IF(D581="[for completion]","",IF(D581="","",D581/$D$598)))</f>
        <v/>
      </c>
    </row>
    <row r="582" spans="1:7" x14ac:dyDescent="0.2">
      <c r="A582" s="90" t="s">
        <v>1840</v>
      </c>
      <c r="B582" s="105" t="s">
        <v>582</v>
      </c>
      <c r="C582" s="111" t="s">
        <v>1670</v>
      </c>
      <c r="D582" s="175" t="s">
        <v>1670</v>
      </c>
      <c r="E582" s="83"/>
      <c r="F582" s="118" t="str">
        <f t="shared" si="40"/>
        <v/>
      </c>
      <c r="G582" s="118" t="str">
        <f t="shared" si="41"/>
        <v/>
      </c>
    </row>
    <row r="583" spans="1:7" x14ac:dyDescent="0.2">
      <c r="A583" s="90" t="s">
        <v>1841</v>
      </c>
      <c r="B583" s="105" t="s">
        <v>582</v>
      </c>
      <c r="C583" s="111" t="s">
        <v>1670</v>
      </c>
      <c r="D583" s="175" t="s">
        <v>1670</v>
      </c>
      <c r="E583" s="83"/>
      <c r="F583" s="118" t="str">
        <f t="shared" si="40"/>
        <v/>
      </c>
      <c r="G583" s="118" t="str">
        <f t="shared" si="41"/>
        <v/>
      </c>
    </row>
    <row r="584" spans="1:7" x14ac:dyDescent="0.2">
      <c r="A584" s="90" t="s">
        <v>1842</v>
      </c>
      <c r="B584" s="105" t="s">
        <v>582</v>
      </c>
      <c r="C584" s="111" t="s">
        <v>1670</v>
      </c>
      <c r="D584" s="175" t="s">
        <v>1670</v>
      </c>
      <c r="E584" s="83"/>
      <c r="F584" s="118" t="str">
        <f t="shared" si="40"/>
        <v/>
      </c>
      <c r="G584" s="118" t="str">
        <f t="shared" si="41"/>
        <v/>
      </c>
    </row>
    <row r="585" spans="1:7" x14ac:dyDescent="0.2">
      <c r="A585" s="90" t="s">
        <v>1843</v>
      </c>
      <c r="B585" s="105" t="s">
        <v>582</v>
      </c>
      <c r="C585" s="111" t="s">
        <v>1670</v>
      </c>
      <c r="D585" s="175" t="s">
        <v>1670</v>
      </c>
      <c r="E585" s="83"/>
      <c r="F585" s="118" t="str">
        <f t="shared" si="40"/>
        <v/>
      </c>
      <c r="G585" s="118" t="str">
        <f t="shared" si="41"/>
        <v/>
      </c>
    </row>
    <row r="586" spans="1:7" x14ac:dyDescent="0.2">
      <c r="A586" s="90" t="s">
        <v>1844</v>
      </c>
      <c r="B586" s="105" t="s">
        <v>582</v>
      </c>
      <c r="C586" s="111" t="s">
        <v>1670</v>
      </c>
      <c r="D586" s="175" t="s">
        <v>1670</v>
      </c>
      <c r="E586" s="83"/>
      <c r="F586" s="118" t="str">
        <f t="shared" si="40"/>
        <v/>
      </c>
      <c r="G586" s="118" t="str">
        <f t="shared" si="41"/>
        <v/>
      </c>
    </row>
    <row r="587" spans="1:7" x14ac:dyDescent="0.2">
      <c r="A587" s="90" t="s">
        <v>1845</v>
      </c>
      <c r="B587" s="105" t="s">
        <v>582</v>
      </c>
      <c r="C587" s="111" t="s">
        <v>1670</v>
      </c>
      <c r="D587" s="175" t="s">
        <v>1670</v>
      </c>
      <c r="E587" s="83"/>
      <c r="F587" s="118" t="str">
        <f t="shared" si="40"/>
        <v/>
      </c>
      <c r="G587" s="118" t="str">
        <f t="shared" si="41"/>
        <v/>
      </c>
    </row>
    <row r="588" spans="1:7" x14ac:dyDescent="0.2">
      <c r="A588" s="90" t="s">
        <v>1846</v>
      </c>
      <c r="B588" s="105" t="s">
        <v>582</v>
      </c>
      <c r="C588" s="111" t="s">
        <v>1670</v>
      </c>
      <c r="D588" s="175" t="s">
        <v>1670</v>
      </c>
      <c r="E588" s="83"/>
      <c r="F588" s="118" t="str">
        <f t="shared" si="40"/>
        <v/>
      </c>
      <c r="G588" s="118" t="str">
        <f t="shared" si="41"/>
        <v/>
      </c>
    </row>
    <row r="589" spans="1:7" x14ac:dyDescent="0.2">
      <c r="A589" s="90" t="s">
        <v>1847</v>
      </c>
      <c r="B589" s="105" t="s">
        <v>582</v>
      </c>
      <c r="C589" s="111" t="s">
        <v>1670</v>
      </c>
      <c r="D589" s="175" t="s">
        <v>1670</v>
      </c>
      <c r="E589" s="83"/>
      <c r="F589" s="118" t="str">
        <f t="shared" si="40"/>
        <v/>
      </c>
      <c r="G589" s="118" t="str">
        <f t="shared" si="41"/>
        <v/>
      </c>
    </row>
    <row r="590" spans="1:7" x14ac:dyDescent="0.2">
      <c r="A590" s="90" t="s">
        <v>1848</v>
      </c>
      <c r="B590" s="105" t="s">
        <v>582</v>
      </c>
      <c r="C590" s="111" t="s">
        <v>1670</v>
      </c>
      <c r="D590" s="175" t="s">
        <v>1670</v>
      </c>
      <c r="E590" s="83"/>
      <c r="F590" s="118" t="str">
        <f t="shared" si="40"/>
        <v/>
      </c>
      <c r="G590" s="118" t="str">
        <f t="shared" si="41"/>
        <v/>
      </c>
    </row>
    <row r="591" spans="1:7" x14ac:dyDescent="0.2">
      <c r="A591" s="90" t="s">
        <v>1849</v>
      </c>
      <c r="B591" s="105" t="s">
        <v>582</v>
      </c>
      <c r="C591" s="111" t="s">
        <v>1670</v>
      </c>
      <c r="D591" s="175" t="s">
        <v>1670</v>
      </c>
      <c r="E591" s="83"/>
      <c r="F591" s="118" t="str">
        <f t="shared" si="40"/>
        <v/>
      </c>
      <c r="G591" s="118" t="str">
        <f t="shared" si="41"/>
        <v/>
      </c>
    </row>
    <row r="592" spans="1:7" x14ac:dyDescent="0.2">
      <c r="A592" s="90" t="s">
        <v>1850</v>
      </c>
      <c r="B592" s="105" t="s">
        <v>582</v>
      </c>
      <c r="C592" s="111" t="s">
        <v>1670</v>
      </c>
      <c r="D592" s="175" t="s">
        <v>1670</v>
      </c>
      <c r="E592" s="83"/>
      <c r="F592" s="118" t="str">
        <f t="shared" si="40"/>
        <v/>
      </c>
      <c r="G592" s="118" t="str">
        <f t="shared" si="41"/>
        <v/>
      </c>
    </row>
    <row r="593" spans="1:7" x14ac:dyDescent="0.2">
      <c r="A593" s="90" t="s">
        <v>1851</v>
      </c>
      <c r="B593" s="105" t="s">
        <v>582</v>
      </c>
      <c r="C593" s="111" t="s">
        <v>1670</v>
      </c>
      <c r="D593" s="175" t="s">
        <v>1670</v>
      </c>
      <c r="E593" s="83"/>
      <c r="F593" s="118" t="str">
        <f t="shared" si="40"/>
        <v/>
      </c>
      <c r="G593" s="118" t="str">
        <f t="shared" si="41"/>
        <v/>
      </c>
    </row>
    <row r="594" spans="1:7" x14ac:dyDescent="0.2">
      <c r="A594" s="90" t="s">
        <v>1852</v>
      </c>
      <c r="B594" s="105" t="s">
        <v>582</v>
      </c>
      <c r="C594" s="111" t="s">
        <v>1670</v>
      </c>
      <c r="D594" s="175" t="s">
        <v>1670</v>
      </c>
      <c r="E594" s="83"/>
      <c r="F594" s="118" t="str">
        <f t="shared" si="40"/>
        <v/>
      </c>
      <c r="G594" s="118" t="str">
        <f t="shared" si="41"/>
        <v/>
      </c>
    </row>
    <row r="595" spans="1:7" x14ac:dyDescent="0.2">
      <c r="A595" s="90" t="s">
        <v>1853</v>
      </c>
      <c r="B595" s="105" t="s">
        <v>582</v>
      </c>
      <c r="C595" s="111" t="s">
        <v>1670</v>
      </c>
      <c r="D595" s="175" t="s">
        <v>1670</v>
      </c>
      <c r="E595" s="83"/>
      <c r="F595" s="118" t="str">
        <f t="shared" si="40"/>
        <v/>
      </c>
      <c r="G595" s="118" t="str">
        <f t="shared" si="41"/>
        <v/>
      </c>
    </row>
    <row r="596" spans="1:7" x14ac:dyDescent="0.2">
      <c r="A596" s="90" t="s">
        <v>1854</v>
      </c>
      <c r="B596" s="105" t="s">
        <v>582</v>
      </c>
      <c r="C596" s="111" t="s">
        <v>1670</v>
      </c>
      <c r="D596" s="175" t="s">
        <v>1670</v>
      </c>
      <c r="E596" s="83"/>
      <c r="F596" s="118" t="str">
        <f t="shared" si="40"/>
        <v/>
      </c>
      <c r="G596" s="118" t="str">
        <f t="shared" si="41"/>
        <v/>
      </c>
    </row>
    <row r="597" spans="1:7" x14ac:dyDescent="0.2">
      <c r="A597" s="90" t="s">
        <v>1855</v>
      </c>
      <c r="B597" s="105" t="s">
        <v>1542</v>
      </c>
      <c r="C597" s="111" t="s">
        <v>1670</v>
      </c>
      <c r="D597" s="175" t="s">
        <v>1670</v>
      </c>
      <c r="E597" s="83"/>
      <c r="F597" s="118" t="str">
        <f t="shared" si="40"/>
        <v/>
      </c>
      <c r="G597" s="118" t="str">
        <f t="shared" si="41"/>
        <v/>
      </c>
    </row>
    <row r="598" spans="1:7" x14ac:dyDescent="0.2">
      <c r="A598" s="90" t="s">
        <v>1856</v>
      </c>
      <c r="B598" s="105" t="s">
        <v>69</v>
      </c>
      <c r="C598" s="111">
        <f>SUM(C580:C597)</f>
        <v>0</v>
      </c>
      <c r="D598" s="175">
        <f>SUM(D580:D597)</f>
        <v>0</v>
      </c>
      <c r="E598" s="83"/>
      <c r="F598" s="118" t="str">
        <f t="shared" si="40"/>
        <v/>
      </c>
      <c r="G598" s="118"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3D702E09-186D-44E1-84AF-F50FD35C3B2D}"/>
    <hyperlink ref="B7" location="'B1. HTT Mortgage Assets'!B166" display="7.A Residential Cover Pool" xr:uid="{72A0C918-4054-40FF-9A77-74BF0147CEFC}"/>
    <hyperlink ref="B8" location="'B1. HTT Mortgage Assets'!B267" display="7.B Commercial Cover Pool" xr:uid="{468F3918-FE0C-4820-A8B8-E7F7BCC83843}"/>
    <hyperlink ref="B149" location="'2. Harmonised Glossary'!A9" display="Breakdown by Interest Rate" xr:uid="{1219A08C-311A-400F-8814-AC0DAD12BA21}"/>
    <hyperlink ref="B179" location="'2. Harmonised Glossary'!A14" display="Non-Performing Loans (NPLs)" xr:uid="{196BBEE7-B5D6-4726-9797-D66D18E0E142}"/>
    <hyperlink ref="B11" location="'2. Harmonised Glossary'!A12" display="Property Type Information" xr:uid="{EDFC35CB-0678-4165-90AD-0A60BEE03363}"/>
    <hyperlink ref="B215" location="'2. Harmonised Glossary'!A288" display="Loan to Value (LTV) Information - Un-indexed" xr:uid="{54DB1E02-E7C2-42B8-91AD-F3F0BB81E699}"/>
    <hyperlink ref="B237" location="'2. Harmonised Glossary'!A11" display="Loan to Value (LTV) Information - Indexed" xr:uid="{5D92567E-D563-4315-973E-36ADF476A8C3}"/>
  </hyperlinks>
  <pageMargins left="0.7" right="0.7" top="0.75" bottom="0.75" header="0.3" footer="0.3"/>
  <pageSetup scale="37" orientation="portrait" r:id="rId1"/>
  <headerFooter>
    <oddFooter>&amp;R&amp;1#&amp;"Calibri"&amp;10&amp;K0000FFClassification : Internal</oddFooter>
  </headerFooter>
  <rowBreaks count="4" manualBreakCount="4">
    <brk id="158" max="16383" man="1"/>
    <brk id="275" max="16383" man="1"/>
    <brk id="410" max="16383" man="1"/>
    <brk id="5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4D332-19CF-493F-8378-CBDB9FD63348}">
  <sheetPr>
    <tabColor theme="5" tint="-0.249977111117893"/>
  </sheetPr>
  <dimension ref="A1:C403"/>
  <sheetViews>
    <sheetView zoomScale="85" zoomScaleNormal="85" workbookViewId="0"/>
  </sheetViews>
  <sheetFormatPr defaultRowHeight="15" x14ac:dyDescent="0.2"/>
  <cols>
    <col min="1" max="1" width="16.28515625" style="85" customWidth="1"/>
    <col min="2" max="2" width="89.85546875" style="90" bestFit="1" customWidth="1"/>
    <col min="3" max="3" width="134.7109375" style="85" customWidth="1"/>
    <col min="4" max="16384" width="9.140625" style="85"/>
  </cols>
  <sheetData>
    <row r="1" spans="1:3" ht="31.5" x14ac:dyDescent="0.2">
      <c r="A1" s="82" t="s">
        <v>1857</v>
      </c>
      <c r="B1" s="82"/>
      <c r="C1" s="181" t="s">
        <v>1391</v>
      </c>
    </row>
    <row r="2" spans="1:3" ht="12.75" x14ac:dyDescent="0.2">
      <c r="B2" s="83"/>
      <c r="C2" s="83"/>
    </row>
    <row r="3" spans="1:3" ht="12.75" x14ac:dyDescent="0.2">
      <c r="A3" s="182" t="s">
        <v>1858</v>
      </c>
      <c r="B3" s="183"/>
      <c r="C3" s="83"/>
    </row>
    <row r="4" spans="1:3" x14ac:dyDescent="0.2">
      <c r="C4" s="83"/>
    </row>
    <row r="5" spans="1:3" ht="37.5" x14ac:dyDescent="0.2">
      <c r="A5" s="98" t="s">
        <v>8</v>
      </c>
      <c r="B5" s="98" t="s">
        <v>1859</v>
      </c>
      <c r="C5" s="184" t="s">
        <v>1860</v>
      </c>
    </row>
    <row r="6" spans="1:3" x14ac:dyDescent="0.2">
      <c r="A6" s="150" t="s">
        <v>1861</v>
      </c>
      <c r="B6" s="101" t="s">
        <v>1862</v>
      </c>
      <c r="C6" s="90" t="s">
        <v>1863</v>
      </c>
    </row>
    <row r="7" spans="1:3" ht="30" x14ac:dyDescent="0.2">
      <c r="A7" s="150" t="s">
        <v>1864</v>
      </c>
      <c r="B7" s="101" t="s">
        <v>1865</v>
      </c>
      <c r="C7" s="90" t="s">
        <v>1866</v>
      </c>
    </row>
    <row r="8" spans="1:3" x14ac:dyDescent="0.2">
      <c r="A8" s="150" t="s">
        <v>1867</v>
      </c>
      <c r="B8" s="101" t="s">
        <v>1868</v>
      </c>
      <c r="C8" s="90" t="s">
        <v>1869</v>
      </c>
    </row>
    <row r="9" spans="1:3" x14ac:dyDescent="0.2">
      <c r="A9" s="150" t="s">
        <v>1870</v>
      </c>
      <c r="B9" s="101" t="s">
        <v>1871</v>
      </c>
      <c r="C9" s="90" t="s">
        <v>1872</v>
      </c>
    </row>
    <row r="10" spans="1:3" ht="45" x14ac:dyDescent="0.2">
      <c r="A10" s="150" t="s">
        <v>1873</v>
      </c>
      <c r="B10" s="101" t="s">
        <v>1874</v>
      </c>
      <c r="C10" s="90" t="s">
        <v>1875</v>
      </c>
    </row>
    <row r="11" spans="1:3" ht="45" x14ac:dyDescent="0.2">
      <c r="A11" s="150" t="s">
        <v>1876</v>
      </c>
      <c r="B11" s="101" t="s">
        <v>1877</v>
      </c>
      <c r="C11" s="90" t="s">
        <v>1878</v>
      </c>
    </row>
    <row r="12" spans="1:3" ht="30" x14ac:dyDescent="0.2">
      <c r="A12" s="150" t="s">
        <v>1879</v>
      </c>
      <c r="B12" s="101" t="s">
        <v>1880</v>
      </c>
      <c r="C12" s="90" t="s">
        <v>1881</v>
      </c>
    </row>
    <row r="13" spans="1:3" x14ac:dyDescent="0.2">
      <c r="A13" s="150" t="s">
        <v>1882</v>
      </c>
      <c r="B13" s="101" t="s">
        <v>1883</v>
      </c>
      <c r="C13" s="90" t="s">
        <v>1884</v>
      </c>
    </row>
    <row r="14" spans="1:3" ht="30" x14ac:dyDescent="0.2">
      <c r="A14" s="150" t="s">
        <v>1885</v>
      </c>
      <c r="B14" s="101" t="s">
        <v>1886</v>
      </c>
      <c r="C14" s="90" t="s">
        <v>1887</v>
      </c>
    </row>
    <row r="15" spans="1:3" x14ac:dyDescent="0.2">
      <c r="A15" s="150" t="s">
        <v>1888</v>
      </c>
      <c r="B15" s="101" t="s">
        <v>1889</v>
      </c>
      <c r="C15" s="90" t="s">
        <v>1890</v>
      </c>
    </row>
    <row r="16" spans="1:3" ht="30" x14ac:dyDescent="0.2">
      <c r="A16" s="150" t="s">
        <v>1891</v>
      </c>
      <c r="B16" s="106" t="s">
        <v>1892</v>
      </c>
      <c r="C16" s="90" t="s">
        <v>1893</v>
      </c>
    </row>
    <row r="17" spans="1:3" ht="45" x14ac:dyDescent="0.2">
      <c r="A17" s="150" t="s">
        <v>1894</v>
      </c>
      <c r="B17" s="106" t="s">
        <v>1895</v>
      </c>
      <c r="C17" s="90" t="s">
        <v>1896</v>
      </c>
    </row>
    <row r="18" spans="1:3" x14ac:dyDescent="0.2">
      <c r="A18" s="150" t="s">
        <v>1897</v>
      </c>
      <c r="B18" s="106" t="s">
        <v>1898</v>
      </c>
      <c r="C18" s="90" t="s">
        <v>1899</v>
      </c>
    </row>
    <row r="19" spans="1:3" x14ac:dyDescent="0.2">
      <c r="A19" s="150" t="s">
        <v>1900</v>
      </c>
      <c r="B19" s="103" t="s">
        <v>1901</v>
      </c>
      <c r="C19" s="90"/>
    </row>
    <row r="20" spans="1:3" x14ac:dyDescent="0.2">
      <c r="A20" s="150" t="s">
        <v>1902</v>
      </c>
      <c r="B20" s="101"/>
    </row>
    <row r="21" spans="1:3" x14ac:dyDescent="0.2">
      <c r="A21" s="150" t="s">
        <v>1903</v>
      </c>
      <c r="B21" s="101"/>
      <c r="C21" s="90"/>
    </row>
    <row r="22" spans="1:3" ht="12.75" x14ac:dyDescent="0.2">
      <c r="A22" s="150" t="s">
        <v>1904</v>
      </c>
      <c r="B22" s="85"/>
    </row>
    <row r="23" spans="1:3" x14ac:dyDescent="0.2">
      <c r="A23" s="150" t="s">
        <v>1905</v>
      </c>
      <c r="C23" s="90"/>
    </row>
    <row r="24" spans="1:3" x14ac:dyDescent="0.2">
      <c r="A24" s="150" t="s">
        <v>1906</v>
      </c>
      <c r="B24" s="174"/>
      <c r="C24" s="90"/>
    </row>
    <row r="25" spans="1:3" x14ac:dyDescent="0.2">
      <c r="A25" s="150" t="s">
        <v>1907</v>
      </c>
      <c r="B25" s="174"/>
      <c r="C25" s="90"/>
    </row>
    <row r="26" spans="1:3" x14ac:dyDescent="0.2">
      <c r="A26" s="150" t="s">
        <v>1908</v>
      </c>
      <c r="B26" s="174"/>
      <c r="C26" s="90"/>
    </row>
    <row r="27" spans="1:3" x14ac:dyDescent="0.2">
      <c r="A27" s="150" t="s">
        <v>1909</v>
      </c>
      <c r="B27" s="174"/>
      <c r="C27" s="90"/>
    </row>
    <row r="28" spans="1:3" ht="18.75" x14ac:dyDescent="0.2">
      <c r="A28" s="98"/>
      <c r="B28" s="98" t="s">
        <v>1910</v>
      </c>
      <c r="C28" s="184" t="s">
        <v>1860</v>
      </c>
    </row>
    <row r="29" spans="1:3" x14ac:dyDescent="0.2">
      <c r="A29" s="150" t="s">
        <v>1911</v>
      </c>
      <c r="B29" s="101" t="s">
        <v>1912</v>
      </c>
      <c r="C29" s="90" t="s">
        <v>1670</v>
      </c>
    </row>
    <row r="30" spans="1:3" x14ac:dyDescent="0.2">
      <c r="A30" s="150" t="s">
        <v>1913</v>
      </c>
      <c r="B30" s="101" t="s">
        <v>1914</v>
      </c>
      <c r="C30" s="90" t="s">
        <v>1670</v>
      </c>
    </row>
    <row r="31" spans="1:3" x14ac:dyDescent="0.2">
      <c r="A31" s="150" t="s">
        <v>1915</v>
      </c>
      <c r="B31" s="101" t="s">
        <v>1916</v>
      </c>
      <c r="C31" s="90" t="s">
        <v>1670</v>
      </c>
    </row>
    <row r="32" spans="1:3" x14ac:dyDescent="0.2">
      <c r="A32" s="150" t="s">
        <v>1917</v>
      </c>
      <c r="B32" s="174"/>
      <c r="C32" s="90"/>
    </row>
    <row r="33" spans="1:3" x14ac:dyDescent="0.2">
      <c r="A33" s="150" t="s">
        <v>1918</v>
      </c>
      <c r="B33" s="174"/>
      <c r="C33" s="90"/>
    </row>
    <row r="34" spans="1:3" x14ac:dyDescent="0.2">
      <c r="A34" s="150" t="s">
        <v>1919</v>
      </c>
      <c r="B34" s="174"/>
      <c r="C34" s="90"/>
    </row>
    <row r="35" spans="1:3" x14ac:dyDescent="0.2">
      <c r="A35" s="150" t="s">
        <v>1920</v>
      </c>
      <c r="B35" s="174"/>
      <c r="C35" s="90"/>
    </row>
    <row r="36" spans="1:3" x14ac:dyDescent="0.2">
      <c r="A36" s="150" t="s">
        <v>1921</v>
      </c>
      <c r="B36" s="174"/>
      <c r="C36" s="90"/>
    </row>
    <row r="37" spans="1:3" x14ac:dyDescent="0.2">
      <c r="A37" s="150" t="s">
        <v>1922</v>
      </c>
      <c r="B37" s="174"/>
      <c r="C37" s="90"/>
    </row>
    <row r="38" spans="1:3" x14ac:dyDescent="0.2">
      <c r="A38" s="150" t="s">
        <v>1923</v>
      </c>
      <c r="B38" s="174"/>
      <c r="C38" s="90"/>
    </row>
    <row r="39" spans="1:3" x14ac:dyDescent="0.2">
      <c r="A39" s="150" t="s">
        <v>1924</v>
      </c>
      <c r="B39" s="174"/>
      <c r="C39" s="90"/>
    </row>
    <row r="40" spans="1:3" x14ac:dyDescent="0.2">
      <c r="A40" s="150" t="s">
        <v>1925</v>
      </c>
      <c r="B40" s="174"/>
      <c r="C40" s="90"/>
    </row>
    <row r="41" spans="1:3" x14ac:dyDescent="0.2">
      <c r="A41" s="150" t="s">
        <v>1926</v>
      </c>
      <c r="B41" s="174"/>
      <c r="C41" s="90"/>
    </row>
    <row r="42" spans="1:3" x14ac:dyDescent="0.2">
      <c r="A42" s="150" t="s">
        <v>1927</v>
      </c>
      <c r="B42" s="174"/>
      <c r="C42" s="90"/>
    </row>
    <row r="43" spans="1:3" x14ac:dyDescent="0.2">
      <c r="A43" s="150" t="s">
        <v>1928</v>
      </c>
      <c r="B43" s="174"/>
      <c r="C43" s="90"/>
    </row>
    <row r="44" spans="1:3" ht="18.75" x14ac:dyDescent="0.2">
      <c r="A44" s="98"/>
      <c r="B44" s="98" t="s">
        <v>1929</v>
      </c>
      <c r="C44" s="184" t="s">
        <v>1930</v>
      </c>
    </row>
    <row r="45" spans="1:3" x14ac:dyDescent="0.2">
      <c r="A45" s="150" t="s">
        <v>1931</v>
      </c>
      <c r="B45" s="106" t="s">
        <v>1932</v>
      </c>
      <c r="C45" s="90" t="s">
        <v>50</v>
      </c>
    </row>
    <row r="46" spans="1:3" x14ac:dyDescent="0.2">
      <c r="A46" s="150" t="s">
        <v>1933</v>
      </c>
      <c r="B46" s="106" t="s">
        <v>1934</v>
      </c>
      <c r="C46" s="90" t="s">
        <v>1935</v>
      </c>
    </row>
    <row r="47" spans="1:3" x14ac:dyDescent="0.2">
      <c r="A47" s="150" t="s">
        <v>1936</v>
      </c>
      <c r="B47" s="106" t="s">
        <v>1937</v>
      </c>
      <c r="C47" s="90" t="s">
        <v>1938</v>
      </c>
    </row>
    <row r="48" spans="1:3" x14ac:dyDescent="0.2">
      <c r="A48" s="150" t="s">
        <v>1939</v>
      </c>
      <c r="B48" s="105"/>
      <c r="C48" s="90"/>
    </row>
    <row r="49" spans="1:3" x14ac:dyDescent="0.2">
      <c r="A49" s="150" t="s">
        <v>1940</v>
      </c>
      <c r="B49" s="105"/>
      <c r="C49" s="90"/>
    </row>
    <row r="50" spans="1:3" x14ac:dyDescent="0.2">
      <c r="A50" s="150" t="s">
        <v>1941</v>
      </c>
      <c r="B50" s="106"/>
      <c r="C50" s="90"/>
    </row>
    <row r="51" spans="1:3" ht="18.75" x14ac:dyDescent="0.2">
      <c r="A51" s="98"/>
      <c r="B51" s="98" t="s">
        <v>1942</v>
      </c>
      <c r="C51" s="184" t="s">
        <v>1860</v>
      </c>
    </row>
    <row r="52" spans="1:3" x14ac:dyDescent="0.2">
      <c r="A52" s="150" t="s">
        <v>1943</v>
      </c>
      <c r="B52" s="101" t="s">
        <v>1944</v>
      </c>
      <c r="C52" s="90" t="s">
        <v>1670</v>
      </c>
    </row>
    <row r="53" spans="1:3" x14ac:dyDescent="0.2">
      <c r="A53" s="150" t="s">
        <v>1945</v>
      </c>
      <c r="B53" s="105"/>
    </row>
    <row r="54" spans="1:3" x14ac:dyDescent="0.2">
      <c r="A54" s="150" t="s">
        <v>1946</v>
      </c>
      <c r="B54" s="105"/>
    </row>
    <row r="55" spans="1:3" x14ac:dyDescent="0.2">
      <c r="A55" s="150" t="s">
        <v>1947</v>
      </c>
      <c r="B55" s="105"/>
    </row>
    <row r="56" spans="1:3" x14ac:dyDescent="0.2">
      <c r="A56" s="150" t="s">
        <v>1948</v>
      </c>
      <c r="B56" s="105"/>
    </row>
    <row r="57" spans="1:3" x14ac:dyDescent="0.2">
      <c r="A57" s="150" t="s">
        <v>1949</v>
      </c>
      <c r="B57" s="105"/>
    </row>
    <row r="58" spans="1:3" x14ac:dyDescent="0.2">
      <c r="B58" s="105"/>
    </row>
    <row r="59" spans="1:3" x14ac:dyDescent="0.2">
      <c r="B59" s="105"/>
    </row>
    <row r="60" spans="1:3" x14ac:dyDescent="0.2">
      <c r="B60" s="105"/>
    </row>
    <row r="61" spans="1:3" x14ac:dyDescent="0.2">
      <c r="B61" s="105"/>
    </row>
    <row r="62" spans="1:3" x14ac:dyDescent="0.2">
      <c r="B62" s="105"/>
    </row>
    <row r="63" spans="1:3" x14ac:dyDescent="0.2">
      <c r="B63" s="105"/>
    </row>
    <row r="64" spans="1:3" x14ac:dyDescent="0.2">
      <c r="B64" s="105"/>
    </row>
    <row r="65" spans="2:2" x14ac:dyDescent="0.2">
      <c r="B65" s="105"/>
    </row>
    <row r="66" spans="2:2" x14ac:dyDescent="0.2">
      <c r="B66" s="105"/>
    </row>
    <row r="67" spans="2:2" x14ac:dyDescent="0.2">
      <c r="B67" s="105"/>
    </row>
    <row r="68" spans="2:2" x14ac:dyDescent="0.2">
      <c r="B68" s="105"/>
    </row>
    <row r="69" spans="2:2" x14ac:dyDescent="0.2">
      <c r="B69" s="105"/>
    </row>
    <row r="70" spans="2:2" x14ac:dyDescent="0.2">
      <c r="B70" s="105"/>
    </row>
    <row r="71" spans="2:2" x14ac:dyDescent="0.2">
      <c r="B71" s="105"/>
    </row>
    <row r="72" spans="2:2" x14ac:dyDescent="0.2">
      <c r="B72" s="105"/>
    </row>
    <row r="73" spans="2:2" x14ac:dyDescent="0.2">
      <c r="B73" s="105"/>
    </row>
    <row r="74" spans="2:2" x14ac:dyDescent="0.2">
      <c r="B74" s="105"/>
    </row>
    <row r="75" spans="2:2" x14ac:dyDescent="0.2">
      <c r="B75" s="105"/>
    </row>
    <row r="76" spans="2:2" x14ac:dyDescent="0.2">
      <c r="B76" s="105"/>
    </row>
    <row r="77" spans="2:2" x14ac:dyDescent="0.2">
      <c r="B77" s="105"/>
    </row>
    <row r="78" spans="2:2" x14ac:dyDescent="0.2">
      <c r="B78" s="105"/>
    </row>
    <row r="79" spans="2:2" x14ac:dyDescent="0.2">
      <c r="B79" s="105"/>
    </row>
    <row r="80" spans="2:2" x14ac:dyDescent="0.2">
      <c r="B80" s="105"/>
    </row>
    <row r="81" spans="2:2" x14ac:dyDescent="0.2">
      <c r="B81" s="105"/>
    </row>
    <row r="82" spans="2:2" x14ac:dyDescent="0.2">
      <c r="B82" s="105"/>
    </row>
    <row r="83" spans="2:2" x14ac:dyDescent="0.2">
      <c r="B83" s="105"/>
    </row>
    <row r="84" spans="2:2" x14ac:dyDescent="0.2">
      <c r="B84" s="105"/>
    </row>
    <row r="85" spans="2:2" x14ac:dyDescent="0.2">
      <c r="B85" s="105"/>
    </row>
    <row r="86" spans="2:2" x14ac:dyDescent="0.2">
      <c r="B86" s="105"/>
    </row>
    <row r="87" spans="2:2" x14ac:dyDescent="0.2">
      <c r="B87" s="105"/>
    </row>
    <row r="88" spans="2:2" x14ac:dyDescent="0.2">
      <c r="B88" s="105"/>
    </row>
    <row r="89" spans="2:2" x14ac:dyDescent="0.2">
      <c r="B89" s="105"/>
    </row>
    <row r="90" spans="2:2" x14ac:dyDescent="0.2">
      <c r="B90" s="105"/>
    </row>
    <row r="91" spans="2:2" x14ac:dyDescent="0.2">
      <c r="B91" s="105"/>
    </row>
    <row r="92" spans="2:2" x14ac:dyDescent="0.2">
      <c r="B92" s="105"/>
    </row>
    <row r="93" spans="2:2" x14ac:dyDescent="0.2">
      <c r="B93" s="105"/>
    </row>
    <row r="94" spans="2:2" x14ac:dyDescent="0.2">
      <c r="B94" s="105"/>
    </row>
    <row r="95" spans="2:2" x14ac:dyDescent="0.2">
      <c r="B95" s="105"/>
    </row>
    <row r="96" spans="2:2" x14ac:dyDescent="0.2">
      <c r="B96" s="105"/>
    </row>
    <row r="97" spans="2:2" x14ac:dyDescent="0.2">
      <c r="B97" s="105"/>
    </row>
    <row r="98" spans="2:2" x14ac:dyDescent="0.2">
      <c r="B98" s="105"/>
    </row>
    <row r="99" spans="2:2" x14ac:dyDescent="0.2">
      <c r="B99" s="105"/>
    </row>
    <row r="100" spans="2:2" x14ac:dyDescent="0.2">
      <c r="B100" s="105"/>
    </row>
    <row r="101" spans="2:2" x14ac:dyDescent="0.2">
      <c r="B101" s="105"/>
    </row>
    <row r="102" spans="2:2" x14ac:dyDescent="0.2">
      <c r="B102" s="105"/>
    </row>
    <row r="103" spans="2:2" ht="12.75" x14ac:dyDescent="0.2">
      <c r="B103" s="83"/>
    </row>
    <row r="104" spans="2:2" ht="12.75" x14ac:dyDescent="0.2">
      <c r="B104" s="83"/>
    </row>
    <row r="105" spans="2:2" ht="12.75" x14ac:dyDescent="0.2">
      <c r="B105" s="83"/>
    </row>
    <row r="106" spans="2:2" ht="12.75" x14ac:dyDescent="0.2">
      <c r="B106" s="83"/>
    </row>
    <row r="107" spans="2:2" ht="12.75" x14ac:dyDescent="0.2">
      <c r="B107" s="83"/>
    </row>
    <row r="108" spans="2:2" ht="12.75" x14ac:dyDescent="0.2">
      <c r="B108" s="83"/>
    </row>
    <row r="109" spans="2:2" ht="12.75" x14ac:dyDescent="0.2">
      <c r="B109" s="83"/>
    </row>
    <row r="110" spans="2:2" ht="12.75" x14ac:dyDescent="0.2">
      <c r="B110" s="83"/>
    </row>
    <row r="111" spans="2:2" ht="12.75" x14ac:dyDescent="0.2">
      <c r="B111" s="83"/>
    </row>
    <row r="112" spans="2:2" ht="12.75" x14ac:dyDescent="0.2">
      <c r="B112" s="83"/>
    </row>
    <row r="113" spans="2:2" x14ac:dyDescent="0.2">
      <c r="B113" s="105"/>
    </row>
    <row r="114" spans="2:2" x14ac:dyDescent="0.2">
      <c r="B114" s="105"/>
    </row>
    <row r="115" spans="2:2" x14ac:dyDescent="0.2">
      <c r="B115" s="105"/>
    </row>
    <row r="116" spans="2:2" x14ac:dyDescent="0.2">
      <c r="B116" s="105"/>
    </row>
    <row r="117" spans="2:2" x14ac:dyDescent="0.2">
      <c r="B117" s="105"/>
    </row>
    <row r="118" spans="2:2" x14ac:dyDescent="0.2">
      <c r="B118" s="105"/>
    </row>
    <row r="119" spans="2:2" x14ac:dyDescent="0.2">
      <c r="B119" s="105"/>
    </row>
    <row r="120" spans="2:2" x14ac:dyDescent="0.2">
      <c r="B120" s="105"/>
    </row>
    <row r="121" spans="2:2" ht="12.75" x14ac:dyDescent="0.2">
      <c r="B121" s="131"/>
    </row>
    <row r="122" spans="2:2" x14ac:dyDescent="0.2">
      <c r="B122" s="105"/>
    </row>
    <row r="123" spans="2:2" x14ac:dyDescent="0.2">
      <c r="B123" s="105"/>
    </row>
    <row r="124" spans="2:2" x14ac:dyDescent="0.2">
      <c r="B124" s="105"/>
    </row>
    <row r="125" spans="2:2" x14ac:dyDescent="0.2">
      <c r="B125" s="105"/>
    </row>
    <row r="126" spans="2:2" x14ac:dyDescent="0.2">
      <c r="B126" s="105"/>
    </row>
    <row r="127" spans="2:2" x14ac:dyDescent="0.2">
      <c r="B127" s="105"/>
    </row>
    <row r="128" spans="2:2" x14ac:dyDescent="0.2">
      <c r="B128" s="105"/>
    </row>
    <row r="129" spans="2:2" x14ac:dyDescent="0.2">
      <c r="B129" s="105"/>
    </row>
    <row r="130" spans="2:2" x14ac:dyDescent="0.2">
      <c r="B130" s="105"/>
    </row>
    <row r="131" spans="2:2" x14ac:dyDescent="0.2">
      <c r="B131" s="105"/>
    </row>
    <row r="132" spans="2:2" x14ac:dyDescent="0.2">
      <c r="B132" s="105"/>
    </row>
    <row r="133" spans="2:2" x14ac:dyDescent="0.2">
      <c r="B133" s="105"/>
    </row>
    <row r="134" spans="2:2" x14ac:dyDescent="0.2">
      <c r="B134" s="105"/>
    </row>
    <row r="135" spans="2:2" x14ac:dyDescent="0.2">
      <c r="B135" s="105"/>
    </row>
    <row r="136" spans="2:2" x14ac:dyDescent="0.2">
      <c r="B136" s="105"/>
    </row>
    <row r="137" spans="2:2" x14ac:dyDescent="0.2">
      <c r="B137" s="105"/>
    </row>
    <row r="138" spans="2:2" x14ac:dyDescent="0.2">
      <c r="B138" s="105"/>
    </row>
    <row r="140" spans="2:2" x14ac:dyDescent="0.2">
      <c r="B140" s="105"/>
    </row>
    <row r="141" spans="2:2" x14ac:dyDescent="0.2">
      <c r="B141" s="105"/>
    </row>
    <row r="142" spans="2:2" x14ac:dyDescent="0.2">
      <c r="B142" s="105"/>
    </row>
    <row r="147" spans="2:2" x14ac:dyDescent="0.2">
      <c r="B147" s="93"/>
    </row>
    <row r="148" spans="2:2" x14ac:dyDescent="0.2">
      <c r="B148" s="185"/>
    </row>
    <row r="154" spans="2:2" x14ac:dyDescent="0.2">
      <c r="B154" s="106"/>
    </row>
    <row r="155" spans="2:2" x14ac:dyDescent="0.2">
      <c r="B155" s="105"/>
    </row>
    <row r="157" spans="2:2" x14ac:dyDescent="0.2">
      <c r="B157" s="105"/>
    </row>
    <row r="158" spans="2:2" x14ac:dyDescent="0.2">
      <c r="B158" s="105"/>
    </row>
    <row r="159" spans="2:2" x14ac:dyDescent="0.2">
      <c r="B159" s="105"/>
    </row>
    <row r="160" spans="2:2" x14ac:dyDescent="0.2">
      <c r="B160" s="105"/>
    </row>
    <row r="161" spans="2:2" x14ac:dyDescent="0.2">
      <c r="B161" s="105"/>
    </row>
    <row r="162" spans="2:2" x14ac:dyDescent="0.2">
      <c r="B162" s="105"/>
    </row>
    <row r="163" spans="2:2" x14ac:dyDescent="0.2">
      <c r="B163" s="105"/>
    </row>
    <row r="164" spans="2:2" x14ac:dyDescent="0.2">
      <c r="B164" s="105"/>
    </row>
    <row r="165" spans="2:2" x14ac:dyDescent="0.2">
      <c r="B165" s="105"/>
    </row>
    <row r="166" spans="2:2" x14ac:dyDescent="0.2">
      <c r="B166" s="105"/>
    </row>
    <row r="167" spans="2:2" x14ac:dyDescent="0.2">
      <c r="B167" s="105"/>
    </row>
    <row r="168" spans="2:2" x14ac:dyDescent="0.2">
      <c r="B168" s="105"/>
    </row>
    <row r="265" spans="2:2" x14ac:dyDescent="0.2">
      <c r="B265" s="101"/>
    </row>
    <row r="266" spans="2:2" x14ac:dyDescent="0.2">
      <c r="B266" s="105"/>
    </row>
    <row r="267" spans="2:2" x14ac:dyDescent="0.2">
      <c r="B267" s="105"/>
    </row>
    <row r="270" spans="2:2" x14ac:dyDescent="0.2">
      <c r="B270" s="105"/>
    </row>
    <row r="286" spans="2:2" x14ac:dyDescent="0.2">
      <c r="B286" s="101"/>
    </row>
    <row r="316" spans="2:2" x14ac:dyDescent="0.2">
      <c r="B316" s="93"/>
    </row>
    <row r="317" spans="2:2" x14ac:dyDescent="0.2">
      <c r="B317" s="105"/>
    </row>
    <row r="319" spans="2:2" x14ac:dyDescent="0.2">
      <c r="B319" s="105"/>
    </row>
    <row r="320" spans="2:2" x14ac:dyDescent="0.2">
      <c r="B320" s="105"/>
    </row>
    <row r="321" spans="2:2" x14ac:dyDescent="0.2">
      <c r="B321" s="105"/>
    </row>
    <row r="322" spans="2:2" x14ac:dyDescent="0.2">
      <c r="B322" s="105"/>
    </row>
    <row r="323" spans="2:2" x14ac:dyDescent="0.2">
      <c r="B323" s="105"/>
    </row>
    <row r="324" spans="2:2" x14ac:dyDescent="0.2">
      <c r="B324" s="105"/>
    </row>
    <row r="325" spans="2:2" x14ac:dyDescent="0.2">
      <c r="B325" s="105"/>
    </row>
    <row r="326" spans="2:2" x14ac:dyDescent="0.2">
      <c r="B326" s="105"/>
    </row>
    <row r="327" spans="2:2" x14ac:dyDescent="0.2">
      <c r="B327" s="105"/>
    </row>
    <row r="328" spans="2:2" x14ac:dyDescent="0.2">
      <c r="B328" s="105"/>
    </row>
    <row r="329" spans="2:2" x14ac:dyDescent="0.2">
      <c r="B329" s="105"/>
    </row>
    <row r="330" spans="2:2" x14ac:dyDescent="0.2">
      <c r="B330" s="105"/>
    </row>
    <row r="342" spans="2:2" x14ac:dyDescent="0.2">
      <c r="B342" s="105"/>
    </row>
    <row r="343" spans="2:2" x14ac:dyDescent="0.2">
      <c r="B343" s="105"/>
    </row>
    <row r="344" spans="2:2" x14ac:dyDescent="0.2">
      <c r="B344" s="105"/>
    </row>
    <row r="345" spans="2:2" x14ac:dyDescent="0.2">
      <c r="B345" s="105"/>
    </row>
    <row r="346" spans="2:2" x14ac:dyDescent="0.2">
      <c r="B346" s="105"/>
    </row>
    <row r="347" spans="2:2" x14ac:dyDescent="0.2">
      <c r="B347" s="105"/>
    </row>
    <row r="348" spans="2:2" x14ac:dyDescent="0.2">
      <c r="B348" s="105"/>
    </row>
    <row r="349" spans="2:2" x14ac:dyDescent="0.2">
      <c r="B349" s="105"/>
    </row>
    <row r="350" spans="2:2" x14ac:dyDescent="0.2">
      <c r="B350" s="105"/>
    </row>
    <row r="352" spans="2:2" x14ac:dyDescent="0.2">
      <c r="B352" s="105"/>
    </row>
    <row r="353" spans="2:2" x14ac:dyDescent="0.2">
      <c r="B353" s="105"/>
    </row>
    <row r="354" spans="2:2" x14ac:dyDescent="0.2">
      <c r="B354" s="105"/>
    </row>
    <row r="355" spans="2:2" x14ac:dyDescent="0.2">
      <c r="B355" s="105"/>
    </row>
    <row r="356" spans="2:2" x14ac:dyDescent="0.2">
      <c r="B356" s="105"/>
    </row>
    <row r="358" spans="2:2" x14ac:dyDescent="0.2">
      <c r="B358" s="105"/>
    </row>
    <row r="361" spans="2:2" x14ac:dyDescent="0.2">
      <c r="B361" s="105"/>
    </row>
    <row r="364" spans="2:2" x14ac:dyDescent="0.2">
      <c r="B364" s="105"/>
    </row>
    <row r="365" spans="2:2" x14ac:dyDescent="0.2">
      <c r="B365" s="105"/>
    </row>
    <row r="366" spans="2:2" x14ac:dyDescent="0.2">
      <c r="B366" s="105"/>
    </row>
    <row r="367" spans="2:2" x14ac:dyDescent="0.2">
      <c r="B367" s="105"/>
    </row>
    <row r="368" spans="2:2" x14ac:dyDescent="0.2">
      <c r="B368" s="105"/>
    </row>
    <row r="369" spans="2:2" x14ac:dyDescent="0.2">
      <c r="B369" s="105"/>
    </row>
    <row r="370" spans="2:2" x14ac:dyDescent="0.2">
      <c r="B370" s="105"/>
    </row>
    <row r="371" spans="2:2" x14ac:dyDescent="0.2">
      <c r="B371" s="105"/>
    </row>
    <row r="372" spans="2:2" x14ac:dyDescent="0.2">
      <c r="B372" s="105"/>
    </row>
    <row r="373" spans="2:2" x14ac:dyDescent="0.2">
      <c r="B373" s="105"/>
    </row>
    <row r="374" spans="2:2" x14ac:dyDescent="0.2">
      <c r="B374" s="105"/>
    </row>
    <row r="375" spans="2:2" x14ac:dyDescent="0.2">
      <c r="B375" s="105"/>
    </row>
    <row r="376" spans="2:2" x14ac:dyDescent="0.2">
      <c r="B376" s="105"/>
    </row>
    <row r="377" spans="2:2" x14ac:dyDescent="0.2">
      <c r="B377" s="105"/>
    </row>
    <row r="378" spans="2:2" x14ac:dyDescent="0.2">
      <c r="B378" s="105"/>
    </row>
    <row r="379" spans="2:2" x14ac:dyDescent="0.2">
      <c r="B379" s="105"/>
    </row>
    <row r="380" spans="2:2" x14ac:dyDescent="0.2">
      <c r="B380" s="105"/>
    </row>
    <row r="381" spans="2:2" x14ac:dyDescent="0.2">
      <c r="B381" s="105"/>
    </row>
    <row r="382" spans="2:2" x14ac:dyDescent="0.2">
      <c r="B382" s="105"/>
    </row>
    <row r="386" spans="2:2" x14ac:dyDescent="0.2">
      <c r="B386" s="93"/>
    </row>
    <row r="403" spans="2:2" x14ac:dyDescent="0.2">
      <c r="B403" s="186"/>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32"/>
  <sheetViews>
    <sheetView zoomScaleNormal="100" workbookViewId="0">
      <selection activeCell="B34" sqref="B34"/>
    </sheetView>
  </sheetViews>
  <sheetFormatPr defaultRowHeight="12.7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205"/>
      <c r="C2" s="205"/>
    </row>
    <row r="3" spans="2:14" s="1" customFormat="1" ht="22.9" customHeight="1" x14ac:dyDescent="0.15">
      <c r="B3" s="205"/>
      <c r="C3" s="205"/>
      <c r="E3" s="210" t="s">
        <v>0</v>
      </c>
      <c r="F3" s="210"/>
      <c r="G3" s="210"/>
      <c r="H3" s="210"/>
      <c r="I3" s="210"/>
      <c r="J3" s="210"/>
      <c r="K3" s="210"/>
      <c r="L3" s="210"/>
      <c r="M3" s="210"/>
      <c r="N3" s="210"/>
    </row>
    <row r="4" spans="2:14" s="1" customFormat="1" ht="11.1" customHeight="1" x14ac:dyDescent="0.15">
      <c r="B4" s="205"/>
      <c r="C4" s="205"/>
    </row>
    <row r="5" spans="2:14" s="1" customFormat="1" ht="3.75" customHeight="1" x14ac:dyDescent="0.15"/>
    <row r="6" spans="2:14" s="1" customFormat="1" ht="33" customHeight="1" x14ac:dyDescent="0.15">
      <c r="B6" s="206" t="s">
        <v>908</v>
      </c>
      <c r="C6" s="206"/>
      <c r="D6" s="206"/>
      <c r="E6" s="206"/>
      <c r="F6" s="206"/>
      <c r="G6" s="206"/>
      <c r="H6" s="206"/>
      <c r="I6" s="206"/>
      <c r="J6" s="206"/>
      <c r="K6" s="206"/>
      <c r="L6" s="206"/>
      <c r="M6" s="206"/>
    </row>
    <row r="7" spans="2:14" s="1" customFormat="1" ht="10.7" customHeight="1" x14ac:dyDescent="0.15"/>
    <row r="8" spans="2:14" s="1" customFormat="1" ht="19.149999999999999" customHeight="1" x14ac:dyDescent="0.15">
      <c r="B8" s="207" t="s">
        <v>909</v>
      </c>
      <c r="C8" s="207"/>
      <c r="D8" s="207"/>
      <c r="E8" s="207"/>
      <c r="F8" s="207"/>
      <c r="G8" s="207"/>
      <c r="H8" s="207"/>
      <c r="I8" s="207"/>
      <c r="J8" s="207"/>
      <c r="K8" s="207"/>
      <c r="L8" s="207"/>
      <c r="M8" s="207"/>
    </row>
    <row r="9" spans="2:14" s="1" customFormat="1" ht="2.65" customHeight="1" x14ac:dyDescent="0.15"/>
    <row r="10" spans="2:14" s="1" customFormat="1" ht="3.75" customHeight="1" x14ac:dyDescent="0.15">
      <c r="B10" s="211" t="s">
        <v>909</v>
      </c>
    </row>
    <row r="11" spans="2:14" s="1" customFormat="1" ht="21.4" customHeight="1" x14ac:dyDescent="0.15">
      <c r="B11" s="211"/>
      <c r="C11" s="208">
        <v>44530</v>
      </c>
      <c r="D11" s="208"/>
      <c r="E11" s="208"/>
      <c r="F11" s="208"/>
    </row>
    <row r="12" spans="2:14" s="1" customFormat="1" ht="4.3499999999999996" customHeight="1" x14ac:dyDescent="0.15">
      <c r="B12" s="211"/>
    </row>
    <row r="13" spans="2:14" s="1" customFormat="1" ht="6.95" customHeight="1" x14ac:dyDescent="0.15"/>
    <row r="14" spans="2:14" s="1" customFormat="1" ht="19.149999999999999" customHeight="1" x14ac:dyDescent="0.15">
      <c r="B14" s="207" t="s">
        <v>910</v>
      </c>
      <c r="C14" s="207"/>
      <c r="D14" s="207"/>
      <c r="E14" s="207"/>
      <c r="F14" s="207"/>
      <c r="G14" s="207"/>
      <c r="H14" s="207"/>
      <c r="I14" s="207"/>
      <c r="J14" s="207"/>
      <c r="K14" s="207"/>
      <c r="L14" s="207"/>
      <c r="M14" s="207"/>
    </row>
    <row r="15" spans="2:14" s="1" customFormat="1" ht="12.75" customHeight="1" x14ac:dyDescent="0.15"/>
    <row r="16" spans="2:14" s="1" customFormat="1" ht="17.649999999999999" customHeight="1" x14ac:dyDescent="0.15">
      <c r="B16" s="212" t="s">
        <v>890</v>
      </c>
      <c r="C16" s="212"/>
      <c r="D16" s="201"/>
      <c r="E16" s="201"/>
      <c r="F16" s="201"/>
      <c r="G16" s="201"/>
      <c r="H16" s="201"/>
      <c r="I16" s="201"/>
      <c r="J16" s="201"/>
      <c r="K16" s="201"/>
      <c r="L16" s="201"/>
    </row>
    <row r="17" spans="2:12" s="1" customFormat="1" ht="14.85" customHeight="1" x14ac:dyDescent="0.15">
      <c r="B17" s="209" t="s">
        <v>891</v>
      </c>
      <c r="C17" s="209"/>
      <c r="D17" s="209" t="s">
        <v>892</v>
      </c>
      <c r="E17" s="209"/>
      <c r="F17" s="209"/>
      <c r="G17" s="209"/>
      <c r="H17" s="209" t="s">
        <v>893</v>
      </c>
      <c r="I17" s="209"/>
      <c r="J17" s="209"/>
      <c r="K17" s="209"/>
      <c r="L17" s="209"/>
    </row>
    <row r="18" spans="2:12" s="1" customFormat="1" ht="14.45" customHeight="1" x14ac:dyDescent="0.15"/>
    <row r="19" spans="2:12" s="1" customFormat="1" ht="16.5" customHeight="1" x14ac:dyDescent="0.15">
      <c r="B19" s="204" t="s">
        <v>894</v>
      </c>
      <c r="C19" s="204"/>
      <c r="D19" s="204"/>
      <c r="E19" s="204"/>
      <c r="F19" s="201"/>
      <c r="G19" s="201"/>
      <c r="H19" s="202"/>
      <c r="I19" s="202"/>
      <c r="J19" s="202"/>
      <c r="K19" s="202"/>
      <c r="L19" s="202"/>
    </row>
    <row r="20" spans="2:12" s="1" customFormat="1" ht="14.85" customHeight="1" x14ac:dyDescent="0.15">
      <c r="B20" s="200" t="s">
        <v>895</v>
      </c>
      <c r="C20" s="200"/>
      <c r="D20" s="200" t="s">
        <v>896</v>
      </c>
      <c r="E20" s="200"/>
      <c r="F20" s="200"/>
      <c r="G20" s="200"/>
      <c r="H20" s="200" t="s">
        <v>897</v>
      </c>
      <c r="I20" s="200"/>
      <c r="J20" s="200"/>
      <c r="K20" s="200"/>
      <c r="L20" s="200"/>
    </row>
    <row r="21" spans="2:12" s="1" customFormat="1" ht="14.45" customHeight="1" x14ac:dyDescent="0.15"/>
    <row r="22" spans="2:12" s="1" customFormat="1" ht="16.5" customHeight="1" x14ac:dyDescent="0.15">
      <c r="B22" s="204" t="s">
        <v>898</v>
      </c>
      <c r="C22" s="204"/>
      <c r="D22" s="204"/>
      <c r="E22" s="204"/>
      <c r="F22" s="204"/>
      <c r="G22" s="204"/>
      <c r="H22" s="204"/>
      <c r="I22" s="204"/>
      <c r="J22" s="201"/>
      <c r="K22" s="201"/>
      <c r="L22" s="8"/>
    </row>
    <row r="23" spans="2:12" s="1" customFormat="1" ht="14.85" customHeight="1" x14ac:dyDescent="0.15">
      <c r="B23" s="200" t="s">
        <v>899</v>
      </c>
      <c r="C23" s="200"/>
      <c r="D23" s="200" t="s">
        <v>900</v>
      </c>
      <c r="E23" s="200"/>
      <c r="F23" s="200"/>
      <c r="G23" s="200"/>
      <c r="H23" s="200" t="s">
        <v>901</v>
      </c>
      <c r="I23" s="200"/>
      <c r="J23" s="200"/>
      <c r="K23" s="200"/>
      <c r="L23" s="200"/>
    </row>
    <row r="24" spans="2:12" s="1" customFormat="1" ht="13.35" customHeight="1" x14ac:dyDescent="0.15"/>
    <row r="25" spans="2:12" s="1" customFormat="1" ht="14.85" customHeight="1" x14ac:dyDescent="0.15">
      <c r="B25" s="204" t="s">
        <v>902</v>
      </c>
      <c r="C25" s="204"/>
      <c r="D25" s="204"/>
      <c r="E25" s="202"/>
      <c r="F25" s="202"/>
      <c r="G25" s="202"/>
      <c r="H25" s="202"/>
      <c r="I25" s="202"/>
      <c r="J25" s="202"/>
      <c r="K25" s="202"/>
      <c r="L25" s="202"/>
    </row>
    <row r="26" spans="2:12" s="1" customFormat="1" ht="14.85" customHeight="1" x14ac:dyDescent="0.15">
      <c r="B26" s="200" t="s">
        <v>903</v>
      </c>
      <c r="C26" s="200"/>
      <c r="D26" s="200"/>
      <c r="E26" s="203"/>
      <c r="F26" s="203"/>
      <c r="G26" s="203"/>
      <c r="H26" s="203"/>
      <c r="I26" s="203"/>
      <c r="J26" s="203"/>
      <c r="K26" s="203"/>
      <c r="L26" s="203"/>
    </row>
    <row r="27" spans="2:12" s="1" customFormat="1" ht="11.1" customHeight="1" x14ac:dyDescent="0.15"/>
    <row r="28" spans="2:12" s="1" customFormat="1" ht="14.85" customHeight="1" x14ac:dyDescent="0.15">
      <c r="B28" s="204" t="s">
        <v>904</v>
      </c>
      <c r="C28" s="204"/>
      <c r="D28" s="204"/>
      <c r="E28" s="204"/>
      <c r="F28" s="204"/>
      <c r="G28" s="204"/>
      <c r="H28" s="204"/>
      <c r="I28" s="204"/>
      <c r="J28" s="204"/>
      <c r="K28" s="204"/>
      <c r="L28" s="204"/>
    </row>
    <row r="29" spans="2:12" s="1" customFormat="1" ht="14.85" customHeight="1" x14ac:dyDescent="0.15">
      <c r="B29" s="200" t="s">
        <v>905</v>
      </c>
      <c r="C29" s="200"/>
      <c r="D29" s="200"/>
      <c r="E29" s="200"/>
      <c r="F29" s="200"/>
      <c r="G29" s="200"/>
      <c r="H29" s="200"/>
      <c r="I29" s="200"/>
      <c r="J29" s="200"/>
      <c r="K29" s="200"/>
      <c r="L29" s="200"/>
    </row>
    <row r="30" spans="2:12" s="1" customFormat="1" ht="14.85" customHeight="1" x14ac:dyDescent="0.15">
      <c r="B30" s="200" t="s">
        <v>906</v>
      </c>
      <c r="C30" s="200"/>
      <c r="D30" s="200"/>
      <c r="E30" s="200"/>
      <c r="F30" s="200"/>
      <c r="G30" s="200"/>
      <c r="H30" s="200"/>
      <c r="I30" s="200"/>
      <c r="J30" s="200"/>
      <c r="K30" s="200"/>
      <c r="L30" s="200"/>
    </row>
    <row r="31" spans="2:12" s="1" customFormat="1" ht="14.85" customHeight="1" x14ac:dyDescent="0.15">
      <c r="B31" s="200" t="s">
        <v>907</v>
      </c>
      <c r="C31" s="200"/>
      <c r="D31" s="200"/>
      <c r="E31" s="200"/>
      <c r="F31" s="200"/>
      <c r="G31" s="200"/>
      <c r="H31" s="200"/>
      <c r="I31" s="200"/>
      <c r="J31" s="200"/>
      <c r="K31" s="200"/>
      <c r="L31" s="200"/>
    </row>
    <row r="32" spans="2:12" s="1" customFormat="1" ht="28.7" customHeight="1" x14ac:dyDescent="0.15"/>
  </sheetData>
  <mergeCells count="34">
    <mergeCell ref="B10:B12"/>
    <mergeCell ref="B14:M14"/>
    <mergeCell ref="B16:C16"/>
    <mergeCell ref="B17:C17"/>
    <mergeCell ref="B19:E19"/>
    <mergeCell ref="H17:L17"/>
    <mergeCell ref="H19:L19"/>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26:D26"/>
    <mergeCell ref="B28:L28"/>
    <mergeCell ref="B29:L29"/>
    <mergeCell ref="B30:L30"/>
    <mergeCell ref="B31:L31"/>
    <mergeCell ref="E26:J26"/>
    <mergeCell ref="H20:L20"/>
    <mergeCell ref="H23:L23"/>
    <mergeCell ref="J22:K22"/>
    <mergeCell ref="K25:L25"/>
    <mergeCell ref="K26:L26"/>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4"/>
  <sheetViews>
    <sheetView zoomScaleNormal="100" workbookViewId="0"/>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205"/>
      <c r="C2" s="205"/>
      <c r="D2" s="210" t="s">
        <v>0</v>
      </c>
      <c r="E2" s="210"/>
      <c r="F2" s="210"/>
      <c r="G2" s="210"/>
      <c r="H2" s="210"/>
      <c r="I2" s="210"/>
    </row>
    <row r="3" spans="2:14" s="1" customFormat="1" ht="14.85" customHeight="1" x14ac:dyDescent="0.15">
      <c r="B3" s="205"/>
      <c r="C3" s="205"/>
    </row>
    <row r="4" spans="2:14" s="1" customFormat="1" ht="2.65" customHeight="1" x14ac:dyDescent="0.15"/>
    <row r="5" spans="2:14" s="1" customFormat="1" ht="33" customHeight="1" x14ac:dyDescent="0.15">
      <c r="B5" s="206" t="s">
        <v>943</v>
      </c>
      <c r="C5" s="206"/>
      <c r="D5" s="206"/>
      <c r="E5" s="206"/>
      <c r="F5" s="206"/>
      <c r="G5" s="206"/>
      <c r="H5" s="206"/>
      <c r="I5" s="206"/>
      <c r="J5" s="206"/>
    </row>
    <row r="6" spans="2:14" s="1" customFormat="1" ht="5.25" customHeight="1" x14ac:dyDescent="0.15"/>
    <row r="7" spans="2:14" s="1" customFormat="1" ht="19.149999999999999" customHeight="1" x14ac:dyDescent="0.15">
      <c r="B7" s="207" t="s">
        <v>944</v>
      </c>
      <c r="C7" s="207"/>
      <c r="D7" s="207"/>
      <c r="E7" s="207"/>
      <c r="F7" s="207"/>
      <c r="G7" s="207"/>
      <c r="H7" s="207"/>
      <c r="I7" s="207"/>
      <c r="J7" s="207"/>
      <c r="K7" s="207"/>
      <c r="L7" s="207"/>
      <c r="M7" s="207"/>
      <c r="N7" s="207"/>
    </row>
    <row r="8" spans="2:14" s="1" customFormat="1" ht="4.3499999999999996" customHeight="1" x14ac:dyDescent="0.15"/>
    <row r="9" spans="2:14" s="1" customFormat="1" ht="33.6" customHeight="1" x14ac:dyDescent="0.15">
      <c r="B9" s="11" t="s">
        <v>911</v>
      </c>
      <c r="C9" s="11" t="s">
        <v>912</v>
      </c>
      <c r="D9" s="11" t="s">
        <v>913</v>
      </c>
      <c r="E9" s="215" t="s">
        <v>914</v>
      </c>
      <c r="F9" s="215"/>
      <c r="G9" s="12" t="s">
        <v>915</v>
      </c>
      <c r="H9" s="11" t="s">
        <v>916</v>
      </c>
      <c r="I9" s="12" t="s">
        <v>917</v>
      </c>
      <c r="J9" s="11" t="s">
        <v>918</v>
      </c>
      <c r="K9" s="12" t="s">
        <v>919</v>
      </c>
      <c r="L9" s="12" t="s">
        <v>920</v>
      </c>
      <c r="M9" s="12" t="s">
        <v>921</v>
      </c>
      <c r="N9" s="12" t="s">
        <v>937</v>
      </c>
    </row>
    <row r="10" spans="2:14" s="1" customFormat="1" ht="11.1" customHeight="1" x14ac:dyDescent="0.15">
      <c r="B10" s="13" t="s">
        <v>922</v>
      </c>
      <c r="C10" s="13" t="s">
        <v>923</v>
      </c>
      <c r="D10" s="14">
        <v>2500000000</v>
      </c>
      <c r="E10" s="213">
        <v>43521</v>
      </c>
      <c r="F10" s="213"/>
      <c r="G10" s="15">
        <v>46078</v>
      </c>
      <c r="H10" s="13" t="s">
        <v>3</v>
      </c>
      <c r="I10" s="13" t="s">
        <v>924</v>
      </c>
      <c r="J10" s="16">
        <v>5.0000000000000001E-3</v>
      </c>
      <c r="K10" s="13" t="s">
        <v>925</v>
      </c>
      <c r="L10" s="13" t="s">
        <v>926</v>
      </c>
      <c r="M10" s="17">
        <v>4.2410958904109597</v>
      </c>
      <c r="N10" s="13" t="s">
        <v>938</v>
      </c>
    </row>
    <row r="11" spans="2:14" s="1" customFormat="1" ht="11.1" customHeight="1" x14ac:dyDescent="0.15">
      <c r="B11" s="13" t="s">
        <v>927</v>
      </c>
      <c r="C11" s="13" t="s">
        <v>928</v>
      </c>
      <c r="D11" s="14">
        <v>2500000000</v>
      </c>
      <c r="E11" s="213">
        <v>43521</v>
      </c>
      <c r="F11" s="213"/>
      <c r="G11" s="15">
        <v>47174</v>
      </c>
      <c r="H11" s="13" t="s">
        <v>3</v>
      </c>
      <c r="I11" s="13" t="s">
        <v>924</v>
      </c>
      <c r="J11" s="16">
        <v>8.5000000000000006E-3</v>
      </c>
      <c r="K11" s="13" t="s">
        <v>925</v>
      </c>
      <c r="L11" s="13" t="s">
        <v>926</v>
      </c>
      <c r="M11" s="17">
        <v>7.2438356164383597</v>
      </c>
      <c r="N11" s="13" t="s">
        <v>939</v>
      </c>
    </row>
    <row r="12" spans="2:14" s="1" customFormat="1" ht="11.1" customHeight="1" x14ac:dyDescent="0.15">
      <c r="B12" s="13" t="s">
        <v>929</v>
      </c>
      <c r="C12" s="13" t="s">
        <v>930</v>
      </c>
      <c r="D12" s="14">
        <v>2500000000</v>
      </c>
      <c r="E12" s="213">
        <v>43971</v>
      </c>
      <c r="F12" s="213"/>
      <c r="G12" s="15">
        <v>46527</v>
      </c>
      <c r="H12" s="13" t="s">
        <v>3</v>
      </c>
      <c r="I12" s="13" t="s">
        <v>924</v>
      </c>
      <c r="J12" s="16">
        <v>1E-4</v>
      </c>
      <c r="K12" s="13" t="s">
        <v>925</v>
      </c>
      <c r="L12" s="13" t="s">
        <v>931</v>
      </c>
      <c r="M12" s="17">
        <v>5.4712328767123299</v>
      </c>
      <c r="N12" s="13" t="s">
        <v>940</v>
      </c>
    </row>
    <row r="13" spans="2:14" s="1" customFormat="1" ht="11.1" customHeight="1" x14ac:dyDescent="0.15">
      <c r="B13" s="13" t="s">
        <v>932</v>
      </c>
      <c r="C13" s="13" t="s">
        <v>933</v>
      </c>
      <c r="D13" s="14">
        <v>2500000000</v>
      </c>
      <c r="E13" s="213">
        <v>43971</v>
      </c>
      <c r="F13" s="213"/>
      <c r="G13" s="15">
        <v>47623</v>
      </c>
      <c r="H13" s="13" t="s">
        <v>3</v>
      </c>
      <c r="I13" s="13" t="s">
        <v>924</v>
      </c>
      <c r="J13" s="16">
        <v>6.9999999999999999E-4</v>
      </c>
      <c r="K13" s="13" t="s">
        <v>925</v>
      </c>
      <c r="L13" s="13" t="s">
        <v>931</v>
      </c>
      <c r="M13" s="17">
        <v>8.47397260273973</v>
      </c>
      <c r="N13" s="13" t="s">
        <v>941</v>
      </c>
    </row>
    <row r="14" spans="2:14" s="1" customFormat="1" ht="11.1" customHeight="1" x14ac:dyDescent="0.15">
      <c r="B14" s="13" t="s">
        <v>934</v>
      </c>
      <c r="C14" s="13" t="s">
        <v>935</v>
      </c>
      <c r="D14" s="14">
        <v>1500000000</v>
      </c>
      <c r="E14" s="213">
        <v>44175</v>
      </c>
      <c r="F14" s="213"/>
      <c r="G14" s="15">
        <v>46731</v>
      </c>
      <c r="H14" s="13" t="s">
        <v>3</v>
      </c>
      <c r="I14" s="13" t="s">
        <v>924</v>
      </c>
      <c r="J14" s="16">
        <v>1E-4</v>
      </c>
      <c r="K14" s="13" t="s">
        <v>925</v>
      </c>
      <c r="L14" s="13" t="s">
        <v>936</v>
      </c>
      <c r="M14" s="17">
        <v>6.0301369863013701</v>
      </c>
      <c r="N14" s="13" t="s">
        <v>942</v>
      </c>
    </row>
    <row r="15" spans="2:14" s="1" customFormat="1" ht="14.85" customHeight="1" x14ac:dyDescent="0.15">
      <c r="B15" s="18"/>
      <c r="C15" s="19"/>
      <c r="D15" s="20">
        <v>11500000000</v>
      </c>
      <c r="E15" s="214"/>
      <c r="F15" s="214"/>
      <c r="G15" s="18"/>
      <c r="H15" s="18"/>
      <c r="I15" s="18"/>
      <c r="J15" s="18"/>
      <c r="K15" s="18"/>
      <c r="L15" s="18"/>
      <c r="M15" s="18"/>
      <c r="N15" s="18"/>
    </row>
    <row r="16" spans="2:14" s="1" customFormat="1" ht="5.85" customHeight="1" x14ac:dyDescent="0.15"/>
    <row r="17" spans="2:15" s="1" customFormat="1" ht="19.7" customHeight="1" x14ac:dyDescent="0.15">
      <c r="B17" s="207" t="s">
        <v>945</v>
      </c>
      <c r="C17" s="207"/>
      <c r="D17" s="207"/>
      <c r="E17" s="207"/>
      <c r="F17" s="207"/>
      <c r="G17" s="207"/>
      <c r="H17" s="207"/>
      <c r="I17" s="207"/>
      <c r="J17" s="207"/>
      <c r="K17" s="207"/>
      <c r="L17" s="207"/>
      <c r="M17" s="207"/>
      <c r="N17" s="207"/>
      <c r="O17" s="207"/>
    </row>
    <row r="18" spans="2:15" s="1" customFormat="1" ht="2.65" customHeight="1" x14ac:dyDescent="0.15"/>
    <row r="19" spans="2:15" s="1" customFormat="1" ht="15.95" customHeight="1" x14ac:dyDescent="0.15">
      <c r="B19" s="9" t="s">
        <v>946</v>
      </c>
      <c r="F19" s="216">
        <v>11500000000</v>
      </c>
      <c r="G19" s="216"/>
    </row>
    <row r="20" spans="2:15" s="1" customFormat="1" ht="15.95" customHeight="1" x14ac:dyDescent="0.15">
      <c r="B20" s="200" t="s">
        <v>947</v>
      </c>
      <c r="C20" s="200"/>
      <c r="F20" s="2"/>
      <c r="G20" s="21">
        <v>3.1217391304347798E-3</v>
      </c>
    </row>
    <row r="21" spans="2:15" s="1" customFormat="1" ht="13.9" customHeight="1" x14ac:dyDescent="0.15">
      <c r="B21" s="200" t="s">
        <v>948</v>
      </c>
      <c r="C21" s="200"/>
      <c r="F21" s="22"/>
      <c r="G21" s="23">
        <v>6.3148302561048304</v>
      </c>
    </row>
    <row r="22" spans="2:15" s="1" customFormat="1" ht="2.1" customHeight="1" x14ac:dyDescent="0.15">
      <c r="B22" s="200"/>
      <c r="C22" s="200"/>
    </row>
    <row r="23" spans="2:15" s="1" customFormat="1" ht="15.95" customHeight="1" x14ac:dyDescent="0.15">
      <c r="B23" s="24" t="s">
        <v>949</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205"/>
    </row>
    <row r="2" spans="2:6" s="1" customFormat="1" ht="22.9" customHeight="1" x14ac:dyDescent="0.15">
      <c r="B2" s="205"/>
      <c r="C2" s="210" t="s">
        <v>0</v>
      </c>
      <c r="D2" s="210"/>
      <c r="E2" s="210"/>
      <c r="F2" s="210"/>
    </row>
    <row r="3" spans="2:6" s="1" customFormat="1" ht="7.5" customHeight="1" x14ac:dyDescent="0.15">
      <c r="B3" s="205"/>
    </row>
    <row r="4" spans="2:6" s="1" customFormat="1" ht="4.3499999999999996" customHeight="1" x14ac:dyDescent="0.15"/>
    <row r="5" spans="2:6" s="1" customFormat="1" ht="33" customHeight="1" x14ac:dyDescent="0.15">
      <c r="B5" s="206" t="s">
        <v>963</v>
      </c>
      <c r="C5" s="206"/>
      <c r="D5" s="206"/>
      <c r="E5" s="206"/>
      <c r="F5" s="206"/>
    </row>
    <row r="6" spans="2:6" s="1" customFormat="1" ht="9.6" customHeight="1" x14ac:dyDescent="0.15"/>
    <row r="7" spans="2:6" s="1" customFormat="1" ht="19.149999999999999" customHeight="1" x14ac:dyDescent="0.15">
      <c r="B7" s="217" t="s">
        <v>964</v>
      </c>
      <c r="C7" s="217"/>
      <c r="D7" s="217"/>
      <c r="E7" s="217"/>
      <c r="F7" s="217"/>
    </row>
    <row r="8" spans="2:6" s="1" customFormat="1" ht="12.75" customHeight="1" x14ac:dyDescent="0.15"/>
    <row r="9" spans="2:6" s="1" customFormat="1" ht="15.95" customHeight="1" x14ac:dyDescent="0.15">
      <c r="B9" s="7" t="s">
        <v>950</v>
      </c>
      <c r="C9" s="25" t="s">
        <v>951</v>
      </c>
      <c r="D9" s="25" t="s">
        <v>952</v>
      </c>
      <c r="E9" s="25" t="s">
        <v>953</v>
      </c>
    </row>
    <row r="10" spans="2:6" s="1" customFormat="1" ht="14.85" customHeight="1" x14ac:dyDescent="0.15">
      <c r="B10" s="9" t="s">
        <v>954</v>
      </c>
      <c r="C10" s="26" t="s">
        <v>955</v>
      </c>
      <c r="D10" s="26" t="s">
        <v>956</v>
      </c>
      <c r="E10" s="26" t="s">
        <v>957</v>
      </c>
    </row>
    <row r="11" spans="2:6" s="1" customFormat="1" ht="14.85" customHeight="1" x14ac:dyDescent="0.15">
      <c r="B11" s="9" t="s">
        <v>958</v>
      </c>
      <c r="C11" s="26" t="s">
        <v>959</v>
      </c>
      <c r="D11" s="26" t="s">
        <v>956</v>
      </c>
      <c r="E11" s="26" t="s">
        <v>960</v>
      </c>
    </row>
    <row r="12" spans="2:6" s="1" customFormat="1" ht="14.85" customHeight="1" x14ac:dyDescent="0.15">
      <c r="B12" s="9" t="s">
        <v>961</v>
      </c>
      <c r="C12" s="26" t="s">
        <v>955</v>
      </c>
      <c r="D12" s="26" t="s">
        <v>956</v>
      </c>
      <c r="E12" s="26" t="s">
        <v>962</v>
      </c>
    </row>
    <row r="13" spans="2:6" s="1" customFormat="1" ht="28.7" customHeight="1" x14ac:dyDescent="0.15"/>
    <row r="14" spans="2:6" s="1" customFormat="1" ht="19.149999999999999" customHeight="1" x14ac:dyDescent="0.15">
      <c r="B14" s="217" t="s">
        <v>965</v>
      </c>
      <c r="C14" s="217"/>
      <c r="D14" s="217"/>
      <c r="E14" s="217"/>
      <c r="F14" s="217"/>
    </row>
    <row r="15" spans="2:6" s="1" customFormat="1" ht="15.95" customHeight="1" x14ac:dyDescent="0.15"/>
    <row r="16" spans="2:6" s="1" customFormat="1" ht="15.95" customHeight="1" x14ac:dyDescent="0.15">
      <c r="B16" s="7" t="s">
        <v>950</v>
      </c>
      <c r="C16" s="25" t="s">
        <v>951</v>
      </c>
      <c r="D16" s="25" t="s">
        <v>952</v>
      </c>
    </row>
    <row r="17" spans="2:4" s="1" customFormat="1" ht="14.85" customHeight="1" x14ac:dyDescent="0.15">
      <c r="B17" s="9" t="s">
        <v>954</v>
      </c>
      <c r="C17" s="26" t="s">
        <v>955</v>
      </c>
      <c r="D17" s="26" t="s">
        <v>956</v>
      </c>
    </row>
    <row r="18" spans="2:4" s="1" customFormat="1" ht="14.85" customHeight="1" x14ac:dyDescent="0.15">
      <c r="B18" s="9" t="s">
        <v>958</v>
      </c>
      <c r="C18" s="26" t="s">
        <v>959</v>
      </c>
      <c r="D18" s="26" t="s">
        <v>956</v>
      </c>
    </row>
    <row r="19" spans="2:4" s="1" customFormat="1" ht="14.85" customHeight="1" x14ac:dyDescent="0.15">
      <c r="B19" s="9" t="s">
        <v>961</v>
      </c>
      <c r="C19" s="26" t="s">
        <v>955</v>
      </c>
      <c r="D19" s="26" t="s">
        <v>956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90"/>
  <sheetViews>
    <sheetView zoomScaleNormal="100" workbookViewId="0"/>
  </sheetViews>
  <sheetFormatPr defaultRowHeight="12.7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205"/>
    </row>
    <row r="2" spans="3:20" s="1" customFormat="1" ht="22.9" customHeight="1" x14ac:dyDescent="0.15">
      <c r="C2" s="205"/>
    </row>
    <row r="3" spans="3:20" s="1" customFormat="1" ht="5.85" customHeight="1" x14ac:dyDescent="0.15">
      <c r="C3" s="205"/>
      <c r="D3" s="227"/>
      <c r="E3" s="227"/>
      <c r="F3" s="227"/>
      <c r="G3" s="227"/>
      <c r="H3" s="227"/>
      <c r="I3" s="227"/>
      <c r="J3" s="227"/>
      <c r="K3" s="227"/>
      <c r="L3" s="227"/>
      <c r="M3" s="227"/>
      <c r="N3" s="227"/>
      <c r="O3" s="227"/>
      <c r="P3" s="227"/>
      <c r="Q3" s="227"/>
    </row>
    <row r="4" spans="3:20" s="1" customFormat="1" ht="11.1" customHeight="1" x14ac:dyDescent="0.15">
      <c r="D4" s="227"/>
      <c r="E4" s="227"/>
      <c r="F4" s="227"/>
      <c r="G4" s="227"/>
      <c r="H4" s="227"/>
      <c r="I4" s="227"/>
      <c r="J4" s="227"/>
      <c r="K4" s="227"/>
      <c r="L4" s="227"/>
      <c r="M4" s="227"/>
      <c r="N4" s="227"/>
      <c r="O4" s="227"/>
      <c r="P4" s="227"/>
      <c r="Q4" s="227"/>
    </row>
    <row r="5" spans="3:20" s="1" customFormat="1" ht="33" customHeight="1" x14ac:dyDescent="0.15">
      <c r="C5" s="206" t="s">
        <v>972</v>
      </c>
      <c r="D5" s="206"/>
      <c r="E5" s="206"/>
      <c r="F5" s="206"/>
      <c r="G5" s="206"/>
      <c r="H5" s="206"/>
      <c r="I5" s="206"/>
      <c r="J5" s="206"/>
      <c r="K5" s="206"/>
      <c r="L5" s="206"/>
      <c r="M5" s="206"/>
      <c r="N5" s="206"/>
      <c r="O5" s="206"/>
      <c r="P5" s="206"/>
      <c r="Q5" s="206"/>
      <c r="R5" s="206"/>
      <c r="S5" s="206"/>
    </row>
    <row r="6" spans="3:20" s="1" customFormat="1" ht="14.45" customHeight="1" x14ac:dyDescent="0.15">
      <c r="C6" s="9" t="s">
        <v>973</v>
      </c>
    </row>
    <row r="7" spans="3:20" s="1" customFormat="1" ht="5.85" customHeight="1" x14ac:dyDescent="0.15"/>
    <row r="8" spans="3:20" s="1" customFormat="1" ht="19.149999999999999" customHeight="1" x14ac:dyDescent="0.15">
      <c r="C8" s="207" t="s">
        <v>974</v>
      </c>
      <c r="D8" s="207"/>
      <c r="E8" s="207"/>
      <c r="F8" s="207"/>
      <c r="G8" s="207"/>
      <c r="H8" s="207"/>
      <c r="I8" s="207"/>
      <c r="J8" s="207"/>
      <c r="K8" s="207"/>
      <c r="L8" s="207"/>
      <c r="M8" s="207"/>
      <c r="N8" s="207"/>
      <c r="O8" s="207"/>
      <c r="P8" s="207"/>
      <c r="Q8" s="207"/>
      <c r="R8" s="207"/>
      <c r="S8" s="207"/>
    </row>
    <row r="9" spans="3:20" s="1" customFormat="1" ht="4.3499999999999996" customHeight="1" x14ac:dyDescent="0.15"/>
    <row r="10" spans="3:20" s="1" customFormat="1" ht="15.95" customHeight="1" x14ac:dyDescent="0.15">
      <c r="C10" s="200" t="s">
        <v>975</v>
      </c>
      <c r="D10" s="200"/>
      <c r="F10" s="216">
        <v>11500000000</v>
      </c>
      <c r="G10" s="216"/>
      <c r="H10" s="216"/>
      <c r="I10" s="216"/>
      <c r="J10" s="216"/>
      <c r="K10" s="216"/>
      <c r="L10" s="216"/>
      <c r="M10" s="216"/>
      <c r="N10" s="216"/>
      <c r="O10" s="216"/>
      <c r="P10" s="216"/>
      <c r="Q10" s="216"/>
      <c r="R10" s="216"/>
      <c r="T10" s="24" t="s">
        <v>976</v>
      </c>
    </row>
    <row r="11" spans="3:20" s="1" customFormat="1" ht="6.95" customHeight="1" x14ac:dyDescent="0.15"/>
    <row r="12" spans="3:20" s="1" customFormat="1" ht="15.95" customHeight="1" x14ac:dyDescent="0.15">
      <c r="C12" s="200" t="s">
        <v>978</v>
      </c>
      <c r="D12" s="200"/>
      <c r="F12" s="216">
        <v>15270407425.919701</v>
      </c>
      <c r="G12" s="216"/>
      <c r="H12" s="216"/>
      <c r="I12" s="216"/>
      <c r="J12" s="216"/>
      <c r="K12" s="216"/>
      <c r="L12" s="216"/>
      <c r="M12" s="216"/>
      <c r="N12" s="216"/>
      <c r="O12" s="216"/>
      <c r="P12" s="216"/>
      <c r="Q12" s="216"/>
      <c r="R12" s="216"/>
      <c r="T12" s="28" t="s">
        <v>977</v>
      </c>
    </row>
    <row r="13" spans="3:20" s="1" customFormat="1" ht="6.95" customHeight="1" x14ac:dyDescent="0.15"/>
    <row r="14" spans="3:20" s="1" customFormat="1" ht="14.85" customHeight="1" x14ac:dyDescent="0.15">
      <c r="C14" s="200" t="s">
        <v>979</v>
      </c>
      <c r="D14" s="200"/>
      <c r="F14" s="216">
        <v>91500000</v>
      </c>
      <c r="G14" s="216"/>
      <c r="H14" s="216"/>
      <c r="I14" s="216"/>
      <c r="J14" s="216"/>
      <c r="K14" s="216"/>
      <c r="L14" s="216"/>
      <c r="M14" s="216"/>
      <c r="N14" s="216"/>
      <c r="O14" s="216"/>
      <c r="P14" s="216"/>
      <c r="Q14" s="216"/>
      <c r="R14" s="216"/>
      <c r="T14" s="28" t="s">
        <v>980</v>
      </c>
    </row>
    <row r="15" spans="3:20" s="1" customFormat="1" ht="7.5" customHeight="1" x14ac:dyDescent="0.15"/>
    <row r="16" spans="3:20" s="1" customFormat="1" ht="14.85" customHeight="1" x14ac:dyDescent="0.15">
      <c r="C16" s="200" t="s">
        <v>981</v>
      </c>
      <c r="D16" s="200"/>
      <c r="F16" s="216">
        <v>668216407.70000005</v>
      </c>
      <c r="G16" s="216"/>
      <c r="H16" s="216"/>
      <c r="I16" s="216"/>
      <c r="J16" s="216"/>
      <c r="K16" s="216"/>
      <c r="L16" s="216"/>
      <c r="M16" s="216"/>
      <c r="N16" s="216"/>
      <c r="O16" s="216"/>
      <c r="P16" s="216"/>
      <c r="Q16" s="216"/>
      <c r="R16" s="216"/>
      <c r="T16" s="28" t="s">
        <v>982</v>
      </c>
    </row>
    <row r="17" spans="2:20" s="1" customFormat="1" ht="7.5" customHeight="1" x14ac:dyDescent="0.15"/>
    <row r="18" spans="2:20" s="1" customFormat="1" ht="15.95" customHeight="1" x14ac:dyDescent="0.15">
      <c r="C18" s="200" t="s">
        <v>983</v>
      </c>
      <c r="D18" s="200"/>
      <c r="F18" s="223">
        <v>0.393923811619108</v>
      </c>
      <c r="G18" s="223"/>
      <c r="H18" s="223"/>
      <c r="I18" s="223"/>
      <c r="J18" s="223"/>
      <c r="K18" s="223"/>
      <c r="L18" s="223"/>
      <c r="M18" s="223"/>
      <c r="N18" s="223"/>
      <c r="O18" s="223"/>
      <c r="P18" s="223"/>
      <c r="Q18" s="223"/>
      <c r="R18" s="223"/>
    </row>
    <row r="19" spans="2:20" s="1" customFormat="1" ht="15.95" customHeight="1" x14ac:dyDescent="0.15"/>
    <row r="20" spans="2:20" s="1" customFormat="1" ht="19.149999999999999" customHeight="1" x14ac:dyDescent="0.15">
      <c r="B20" s="207" t="s">
        <v>984</v>
      </c>
      <c r="C20" s="207"/>
      <c r="D20" s="207"/>
      <c r="E20" s="207"/>
      <c r="F20" s="207"/>
      <c r="G20" s="207"/>
      <c r="H20" s="207"/>
      <c r="I20" s="207"/>
      <c r="J20" s="207"/>
      <c r="K20" s="207"/>
      <c r="L20" s="207"/>
      <c r="M20" s="207"/>
      <c r="N20" s="207"/>
      <c r="O20" s="207"/>
      <c r="P20" s="207"/>
      <c r="Q20" s="207"/>
      <c r="R20" s="207"/>
    </row>
    <row r="21" spans="2:20" s="1" customFormat="1" ht="5.85" customHeight="1" x14ac:dyDescent="0.15"/>
    <row r="22" spans="2:20" s="1" customFormat="1" ht="14.85" customHeight="1" x14ac:dyDescent="0.15">
      <c r="C22" s="9" t="s">
        <v>966</v>
      </c>
      <c r="D22" s="27"/>
      <c r="E22" s="216">
        <v>12126219407.0107</v>
      </c>
      <c r="F22" s="216"/>
      <c r="G22" s="216"/>
      <c r="H22" s="216"/>
      <c r="I22" s="216"/>
      <c r="J22" s="216"/>
      <c r="K22" s="216"/>
      <c r="L22" s="216"/>
      <c r="M22" s="216"/>
      <c r="N22" s="216"/>
      <c r="O22" s="216"/>
      <c r="P22" s="216"/>
      <c r="Q22" s="216"/>
      <c r="R22" s="216"/>
      <c r="T22" s="28" t="s">
        <v>985</v>
      </c>
    </row>
    <row r="23" spans="2:20" s="1" customFormat="1" ht="9.6" customHeight="1" x14ac:dyDescent="0.15">
      <c r="C23" s="3"/>
      <c r="D23" s="27"/>
      <c r="E23" s="222"/>
      <c r="F23" s="222"/>
      <c r="G23" s="222"/>
      <c r="H23" s="222"/>
      <c r="I23" s="222"/>
      <c r="J23" s="222"/>
      <c r="K23" s="222"/>
      <c r="L23" s="222"/>
      <c r="M23" s="222"/>
      <c r="N23" s="222"/>
      <c r="O23" s="222"/>
      <c r="P23" s="222"/>
      <c r="Q23" s="222"/>
      <c r="R23" s="222"/>
    </row>
    <row r="24" spans="2:20" s="1" customFormat="1" ht="14.45" customHeight="1" x14ac:dyDescent="0.15">
      <c r="C24" s="200" t="s">
        <v>967</v>
      </c>
      <c r="D24" s="200"/>
      <c r="E24" s="200"/>
      <c r="F24" s="200"/>
      <c r="G24" s="200"/>
      <c r="H24" s="200"/>
      <c r="I24" s="27"/>
      <c r="J24" s="223">
        <v>1.0544538614791901</v>
      </c>
      <c r="K24" s="223"/>
      <c r="L24" s="223"/>
      <c r="M24" s="223"/>
      <c r="N24" s="223"/>
      <c r="O24" s="223"/>
      <c r="P24" s="223"/>
      <c r="Q24" s="223"/>
      <c r="R24" s="223"/>
      <c r="T24" s="219" t="s">
        <v>986</v>
      </c>
    </row>
    <row r="25" spans="2:20" s="1" customFormat="1" ht="9" customHeight="1" x14ac:dyDescent="0.15">
      <c r="C25" s="3"/>
      <c r="D25" s="27"/>
      <c r="E25" s="222"/>
      <c r="F25" s="222"/>
      <c r="G25" s="222"/>
      <c r="H25" s="222"/>
      <c r="I25" s="222"/>
      <c r="J25" s="222"/>
      <c r="K25" s="222"/>
      <c r="L25" s="222"/>
      <c r="M25" s="222"/>
      <c r="N25" s="222"/>
      <c r="O25" s="222"/>
      <c r="P25" s="222"/>
      <c r="Q25" s="222"/>
      <c r="R25" s="222"/>
      <c r="T25" s="219"/>
    </row>
    <row r="26" spans="2:20" s="1" customFormat="1" ht="14.85" customHeight="1" x14ac:dyDescent="0.15">
      <c r="C26" s="4" t="s">
        <v>968</v>
      </c>
      <c r="D26" s="27"/>
      <c r="E26" s="224" t="s">
        <v>969</v>
      </c>
      <c r="F26" s="224"/>
      <c r="G26" s="224"/>
      <c r="H26" s="224"/>
      <c r="I26" s="224"/>
      <c r="J26" s="224"/>
      <c r="K26" s="224"/>
      <c r="L26" s="224"/>
      <c r="M26" s="224"/>
      <c r="N26" s="224"/>
      <c r="O26" s="224"/>
      <c r="P26" s="224"/>
      <c r="Q26" s="224"/>
      <c r="R26" s="224"/>
      <c r="T26" s="219"/>
    </row>
    <row r="27" spans="2:20" s="1" customFormat="1" ht="12.75" customHeight="1" x14ac:dyDescent="0.15"/>
    <row r="28" spans="2:20" s="1" customFormat="1" ht="19.149999999999999" customHeight="1" x14ac:dyDescent="0.15">
      <c r="C28" s="207" t="s">
        <v>987</v>
      </c>
      <c r="D28" s="207"/>
      <c r="E28" s="207"/>
      <c r="F28" s="207"/>
      <c r="G28" s="207"/>
      <c r="H28" s="207"/>
      <c r="I28" s="207"/>
      <c r="J28" s="207"/>
      <c r="K28" s="207"/>
      <c r="L28" s="207"/>
      <c r="M28" s="207"/>
      <c r="N28" s="207"/>
      <c r="O28" s="207"/>
      <c r="P28" s="207"/>
      <c r="Q28" s="207"/>
      <c r="R28" s="207"/>
      <c r="S28" s="207"/>
    </row>
    <row r="29" spans="2:20" s="1" customFormat="1" ht="3.75" customHeight="1" x14ac:dyDescent="0.15"/>
    <row r="30" spans="2:20" s="1" customFormat="1" ht="14.85" customHeight="1" x14ac:dyDescent="0.15">
      <c r="C30" s="200" t="s">
        <v>988</v>
      </c>
      <c r="D30" s="200"/>
      <c r="F30" s="216">
        <v>92360639.760000005</v>
      </c>
      <c r="G30" s="216"/>
      <c r="H30" s="216"/>
      <c r="I30" s="216"/>
      <c r="J30" s="216"/>
      <c r="K30" s="216"/>
      <c r="L30" s="216"/>
      <c r="M30" s="216"/>
      <c r="N30" s="216"/>
      <c r="O30" s="216"/>
      <c r="P30" s="216"/>
      <c r="Q30" s="216"/>
      <c r="R30" s="216"/>
      <c r="T30" s="28" t="s">
        <v>989</v>
      </c>
    </row>
    <row r="31" spans="2:20" s="1" customFormat="1" ht="5.85" customHeight="1" x14ac:dyDescent="0.15"/>
    <row r="32" spans="2:20" s="1" customFormat="1" ht="15.95" customHeight="1" x14ac:dyDescent="0.15">
      <c r="C32" s="200" t="s">
        <v>991</v>
      </c>
      <c r="D32" s="200"/>
      <c r="F32" s="216">
        <v>668216407.70000005</v>
      </c>
      <c r="G32" s="216"/>
      <c r="H32" s="216"/>
      <c r="I32" s="216"/>
      <c r="J32" s="216"/>
      <c r="K32" s="216"/>
      <c r="L32" s="216"/>
      <c r="M32" s="216"/>
      <c r="N32" s="216"/>
      <c r="O32" s="216"/>
      <c r="P32" s="216"/>
      <c r="Q32" s="216"/>
      <c r="R32" s="216"/>
      <c r="T32" s="28" t="s">
        <v>990</v>
      </c>
    </row>
    <row r="33" spans="3:20" s="1" customFormat="1" ht="5.25" customHeight="1" x14ac:dyDescent="0.15"/>
    <row r="34" spans="3:20" s="1" customFormat="1" ht="14.85" customHeight="1" x14ac:dyDescent="0.15">
      <c r="C34" s="9" t="s">
        <v>966</v>
      </c>
      <c r="D34" s="218"/>
      <c r="E34" s="218"/>
      <c r="F34" s="218"/>
      <c r="G34" s="216">
        <v>12126219407.0107</v>
      </c>
      <c r="H34" s="216"/>
      <c r="I34" s="216"/>
      <c r="J34" s="216"/>
      <c r="K34" s="216"/>
      <c r="L34" s="216"/>
      <c r="M34" s="216"/>
      <c r="N34" s="216"/>
      <c r="O34" s="216"/>
      <c r="P34" s="216"/>
      <c r="Q34" s="216"/>
      <c r="R34" s="216"/>
    </row>
    <row r="35" spans="3:20" s="1" customFormat="1" ht="6.4" customHeight="1" x14ac:dyDescent="0.15">
      <c r="C35" s="3"/>
      <c r="D35" s="218"/>
      <c r="E35" s="218"/>
      <c r="F35" s="218"/>
      <c r="G35" s="222"/>
      <c r="H35" s="222"/>
      <c r="I35" s="222"/>
      <c r="J35" s="222"/>
      <c r="K35" s="222"/>
      <c r="L35" s="222"/>
      <c r="M35" s="222"/>
      <c r="N35" s="222"/>
      <c r="O35" s="222"/>
      <c r="P35" s="222"/>
      <c r="Q35" s="222"/>
      <c r="R35" s="222"/>
      <c r="T35" s="219" t="s">
        <v>992</v>
      </c>
    </row>
    <row r="36" spans="3:20" s="1" customFormat="1" ht="13.35" customHeight="1" x14ac:dyDescent="0.15">
      <c r="C36" s="9" t="s">
        <v>970</v>
      </c>
      <c r="D36" s="218"/>
      <c r="E36" s="218"/>
      <c r="F36" s="218"/>
      <c r="G36" s="223">
        <v>1.1205909960409299</v>
      </c>
      <c r="H36" s="223"/>
      <c r="I36" s="223"/>
      <c r="J36" s="223"/>
      <c r="K36" s="223"/>
      <c r="L36" s="223"/>
      <c r="M36" s="223"/>
      <c r="N36" s="223"/>
      <c r="O36" s="223"/>
      <c r="P36" s="223"/>
      <c r="Q36" s="223"/>
      <c r="R36" s="223"/>
      <c r="T36" s="219"/>
    </row>
    <row r="37" spans="3:20" s="1" customFormat="1" ht="5.85" customHeight="1" x14ac:dyDescent="0.15">
      <c r="C37" s="3"/>
      <c r="D37" s="218"/>
      <c r="E37" s="218"/>
      <c r="F37" s="218"/>
      <c r="G37" s="222"/>
      <c r="H37" s="222"/>
      <c r="I37" s="222"/>
      <c r="J37" s="222"/>
      <c r="K37" s="222"/>
      <c r="L37" s="222"/>
      <c r="M37" s="222"/>
      <c r="N37" s="222"/>
      <c r="O37" s="222"/>
      <c r="P37" s="222"/>
      <c r="Q37" s="222"/>
      <c r="R37" s="222"/>
      <c r="T37" s="219"/>
    </row>
    <row r="38" spans="3:20" s="1" customFormat="1" ht="14.85" customHeight="1" x14ac:dyDescent="0.15">
      <c r="C38" s="4" t="s">
        <v>971</v>
      </c>
      <c r="D38" s="218"/>
      <c r="E38" s="218"/>
      <c r="F38" s="218"/>
      <c r="G38" s="224" t="s">
        <v>969</v>
      </c>
      <c r="H38" s="224"/>
      <c r="I38" s="224"/>
      <c r="J38" s="224"/>
      <c r="K38" s="224"/>
      <c r="L38" s="224"/>
      <c r="M38" s="224"/>
      <c r="N38" s="224"/>
      <c r="O38" s="224"/>
      <c r="P38" s="224"/>
      <c r="Q38" s="224"/>
      <c r="R38" s="224"/>
    </row>
    <row r="39" spans="3:20" s="1" customFormat="1" ht="12.2" customHeight="1" x14ac:dyDescent="0.15"/>
    <row r="40" spans="3:20" s="1" customFormat="1" ht="19.149999999999999" customHeight="1" x14ac:dyDescent="0.15">
      <c r="C40" s="207" t="s">
        <v>993</v>
      </c>
      <c r="D40" s="207"/>
      <c r="E40" s="207"/>
      <c r="F40" s="207"/>
      <c r="G40" s="207"/>
      <c r="H40" s="207"/>
      <c r="I40" s="207"/>
      <c r="J40" s="207"/>
      <c r="K40" s="207"/>
      <c r="L40" s="207"/>
      <c r="M40" s="207"/>
      <c r="N40" s="207"/>
      <c r="O40" s="207"/>
      <c r="P40" s="207"/>
      <c r="Q40" s="207"/>
      <c r="R40" s="207"/>
      <c r="S40" s="207"/>
    </row>
    <row r="41" spans="3:20" s="1" customFormat="1" ht="5.85" customHeight="1" x14ac:dyDescent="0.15"/>
    <row r="42" spans="3:20" s="1" customFormat="1" ht="14.45" customHeight="1" x14ac:dyDescent="0.15">
      <c r="C42" s="200" t="s">
        <v>994</v>
      </c>
      <c r="D42" s="200"/>
      <c r="F42" s="228">
        <v>2052653011.0999801</v>
      </c>
      <c r="G42" s="228"/>
      <c r="H42" s="228"/>
      <c r="I42" s="228"/>
      <c r="J42" s="228"/>
      <c r="K42" s="228"/>
      <c r="L42" s="228"/>
      <c r="M42" s="228"/>
      <c r="N42" s="228"/>
      <c r="O42" s="228"/>
      <c r="P42" s="228"/>
      <c r="Q42" s="228"/>
      <c r="R42" s="228"/>
      <c r="T42" s="28" t="s">
        <v>995</v>
      </c>
    </row>
    <row r="43" spans="3:20" s="1" customFormat="1" ht="9" customHeight="1" x14ac:dyDescent="0.15"/>
    <row r="44" spans="3:20" s="1" customFormat="1" ht="14.45" customHeight="1" x14ac:dyDescent="0.15">
      <c r="C44" s="229" t="s">
        <v>996</v>
      </c>
      <c r="D44" s="229"/>
      <c r="F44" s="216">
        <v>2050493011.0999801</v>
      </c>
      <c r="G44" s="216"/>
      <c r="H44" s="216"/>
      <c r="I44" s="216"/>
      <c r="J44" s="216"/>
      <c r="K44" s="216"/>
      <c r="L44" s="216"/>
      <c r="M44" s="216"/>
      <c r="N44" s="216"/>
      <c r="O44" s="216"/>
      <c r="P44" s="216"/>
      <c r="Q44" s="216"/>
      <c r="R44" s="216"/>
    </row>
    <row r="45" spans="3:20" s="1" customFormat="1" ht="7.5" customHeight="1" x14ac:dyDescent="0.15"/>
    <row r="46" spans="3:20" s="1" customFormat="1" ht="14.45" customHeight="1" x14ac:dyDescent="0.15">
      <c r="C46" s="229" t="s">
        <v>997</v>
      </c>
      <c r="D46" s="229"/>
      <c r="F46" s="216">
        <v>2160000</v>
      </c>
      <c r="G46" s="216"/>
      <c r="H46" s="216"/>
      <c r="I46" s="216"/>
      <c r="J46" s="216"/>
      <c r="K46" s="216"/>
      <c r="L46" s="216"/>
      <c r="M46" s="216"/>
      <c r="N46" s="216"/>
      <c r="O46" s="216"/>
      <c r="P46" s="216"/>
      <c r="Q46" s="216"/>
      <c r="R46" s="216"/>
    </row>
    <row r="47" spans="3:20" s="1" customFormat="1" ht="9" customHeight="1" x14ac:dyDescent="0.15"/>
    <row r="48" spans="3:20" s="1" customFormat="1" ht="14.45" customHeight="1" x14ac:dyDescent="0.15">
      <c r="C48" s="229" t="s">
        <v>998</v>
      </c>
      <c r="D48" s="229"/>
      <c r="F48" s="225" t="s">
        <v>1</v>
      </c>
      <c r="G48" s="225"/>
      <c r="H48" s="225"/>
      <c r="I48" s="225"/>
      <c r="J48" s="225"/>
      <c r="K48" s="225"/>
      <c r="L48" s="225"/>
      <c r="M48" s="225"/>
      <c r="N48" s="225"/>
      <c r="O48" s="225"/>
      <c r="P48" s="225"/>
      <c r="Q48" s="225"/>
      <c r="R48" s="225"/>
    </row>
    <row r="49" spans="3:20" s="1" customFormat="1" ht="7.9" customHeight="1" x14ac:dyDescent="0.15"/>
    <row r="50" spans="3:20" s="1" customFormat="1" ht="14.45" customHeight="1" x14ac:dyDescent="0.15">
      <c r="C50" s="229" t="s">
        <v>999</v>
      </c>
      <c r="D50" s="229"/>
      <c r="F50" s="225" t="s">
        <v>1</v>
      </c>
      <c r="G50" s="225"/>
      <c r="H50" s="225"/>
      <c r="I50" s="225"/>
      <c r="J50" s="225"/>
      <c r="K50" s="225"/>
      <c r="L50" s="225"/>
      <c r="M50" s="225"/>
      <c r="N50" s="225"/>
      <c r="O50" s="225"/>
      <c r="P50" s="225"/>
      <c r="Q50" s="225"/>
      <c r="R50" s="225"/>
    </row>
    <row r="51" spans="3:20" s="1" customFormat="1" ht="22.9" customHeight="1" x14ac:dyDescent="0.15"/>
    <row r="52" spans="3:20" s="1" customFormat="1" ht="15.95" customHeight="1" x14ac:dyDescent="0.15">
      <c r="C52" s="200" t="s">
        <v>1001</v>
      </c>
      <c r="D52" s="200"/>
      <c r="F52" s="228">
        <v>16030048343.211</v>
      </c>
      <c r="G52" s="228"/>
      <c r="H52" s="228"/>
      <c r="I52" s="228"/>
      <c r="J52" s="228"/>
      <c r="K52" s="228"/>
      <c r="L52" s="228"/>
      <c r="M52" s="228"/>
      <c r="N52" s="228"/>
      <c r="O52" s="228"/>
      <c r="P52" s="228"/>
      <c r="Q52" s="228"/>
      <c r="R52" s="228"/>
      <c r="T52" s="28" t="s">
        <v>1000</v>
      </c>
    </row>
    <row r="53" spans="3:20" s="1" customFormat="1" ht="8.4499999999999993" customHeight="1" x14ac:dyDescent="0.15"/>
    <row r="54" spans="3:20" s="1" customFormat="1" ht="14.85" customHeight="1" x14ac:dyDescent="0.15">
      <c r="C54" s="229" t="s">
        <v>1002</v>
      </c>
      <c r="D54" s="229"/>
      <c r="F54" s="216">
        <v>15270407425.919701</v>
      </c>
      <c r="G54" s="216"/>
      <c r="H54" s="216"/>
      <c r="I54" s="216"/>
      <c r="J54" s="216"/>
      <c r="K54" s="216"/>
      <c r="L54" s="216"/>
      <c r="M54" s="216"/>
      <c r="N54" s="216"/>
      <c r="O54" s="216"/>
      <c r="P54" s="216"/>
      <c r="Q54" s="216"/>
      <c r="R54" s="216"/>
    </row>
    <row r="55" spans="3:20" s="1" customFormat="1" ht="7.5" customHeight="1" x14ac:dyDescent="0.15"/>
    <row r="56" spans="3:20" s="1" customFormat="1" ht="14.85" customHeight="1" x14ac:dyDescent="0.15">
      <c r="C56" s="229" t="s">
        <v>1003</v>
      </c>
      <c r="D56" s="229"/>
      <c r="F56" s="216">
        <v>91424509.591275007</v>
      </c>
      <c r="G56" s="216"/>
      <c r="H56" s="216"/>
      <c r="I56" s="216"/>
      <c r="J56" s="216"/>
      <c r="K56" s="216"/>
      <c r="L56" s="216"/>
      <c r="M56" s="216"/>
      <c r="N56" s="216"/>
      <c r="O56" s="216"/>
      <c r="P56" s="216"/>
      <c r="Q56" s="216"/>
      <c r="R56" s="216"/>
    </row>
    <row r="57" spans="3:20" s="1" customFormat="1" ht="7.5" customHeight="1" x14ac:dyDescent="0.15"/>
    <row r="58" spans="3:20" s="1" customFormat="1" ht="14.85" customHeight="1" x14ac:dyDescent="0.15">
      <c r="C58" s="229" t="s">
        <v>1004</v>
      </c>
      <c r="D58" s="229"/>
      <c r="F58" s="216">
        <v>668216407.70000005</v>
      </c>
      <c r="G58" s="216"/>
      <c r="H58" s="216"/>
      <c r="I58" s="216"/>
      <c r="J58" s="216"/>
      <c r="K58" s="216"/>
      <c r="L58" s="216"/>
      <c r="M58" s="216"/>
      <c r="N58" s="216"/>
      <c r="O58" s="216"/>
      <c r="P58" s="216"/>
      <c r="Q58" s="216"/>
      <c r="R58" s="216"/>
    </row>
    <row r="59" spans="3:20" s="1" customFormat="1" ht="7.5" customHeight="1" x14ac:dyDescent="0.15"/>
    <row r="60" spans="3:20" s="1" customFormat="1" ht="14.85" customHeight="1" x14ac:dyDescent="0.15">
      <c r="C60" s="229" t="s">
        <v>999</v>
      </c>
      <c r="D60" s="229"/>
      <c r="F60" s="225" t="s">
        <v>1</v>
      </c>
      <c r="G60" s="225"/>
      <c r="H60" s="225"/>
      <c r="I60" s="225"/>
      <c r="J60" s="225"/>
      <c r="K60" s="225"/>
      <c r="L60" s="225"/>
      <c r="M60" s="225"/>
      <c r="N60" s="225"/>
      <c r="O60" s="225"/>
      <c r="P60" s="225"/>
      <c r="Q60" s="225"/>
      <c r="R60" s="225"/>
    </row>
    <row r="61" spans="3:20" s="1" customFormat="1" ht="70.900000000000006" customHeight="1" x14ac:dyDescent="0.15"/>
    <row r="62" spans="3:20" s="1" customFormat="1" ht="14.45" customHeight="1" x14ac:dyDescent="0.15">
      <c r="C62" s="200" t="s">
        <v>1005</v>
      </c>
      <c r="D62" s="200"/>
      <c r="F62" s="216">
        <v>250799977.5</v>
      </c>
      <c r="G62" s="216"/>
      <c r="H62" s="216"/>
      <c r="I62" s="216"/>
      <c r="J62" s="216"/>
      <c r="K62" s="216"/>
      <c r="L62" s="216"/>
      <c r="M62" s="216"/>
      <c r="N62" s="216"/>
      <c r="O62" s="216"/>
      <c r="P62" s="216"/>
      <c r="Q62" s="216"/>
      <c r="R62" s="216"/>
    </row>
    <row r="63" spans="3:20" s="1" customFormat="1" ht="6.95" customHeight="1" x14ac:dyDescent="0.15"/>
    <row r="64" spans="3:20" s="1" customFormat="1" ht="15.95" customHeight="1" x14ac:dyDescent="0.15">
      <c r="C64" s="200" t="s">
        <v>1006</v>
      </c>
      <c r="D64" s="200"/>
      <c r="F64" s="216">
        <v>99007354.982168302</v>
      </c>
      <c r="G64" s="216"/>
      <c r="H64" s="216"/>
      <c r="I64" s="216"/>
      <c r="J64" s="216"/>
      <c r="K64" s="216"/>
      <c r="L64" s="216"/>
      <c r="M64" s="216"/>
      <c r="N64" s="216"/>
      <c r="O64" s="216"/>
      <c r="P64" s="216"/>
      <c r="Q64" s="216"/>
      <c r="R64" s="216"/>
    </row>
    <row r="65" spans="3:20" s="1" customFormat="1" ht="10.7" customHeight="1" x14ac:dyDescent="0.15"/>
    <row r="66" spans="3:20" s="1" customFormat="1" ht="14.45" customHeight="1" x14ac:dyDescent="0.15">
      <c r="C66" s="200" t="s">
        <v>1007</v>
      </c>
      <c r="D66" s="200"/>
      <c r="F66" s="216">
        <v>11500000000</v>
      </c>
      <c r="G66" s="216"/>
      <c r="H66" s="216"/>
      <c r="I66" s="216"/>
      <c r="J66" s="216"/>
      <c r="K66" s="216"/>
      <c r="L66" s="216"/>
      <c r="M66" s="216"/>
      <c r="N66" s="216"/>
      <c r="O66" s="216"/>
      <c r="P66" s="216"/>
      <c r="Q66" s="216"/>
      <c r="R66" s="216"/>
      <c r="T66" s="220" t="s">
        <v>1008</v>
      </c>
    </row>
    <row r="67" spans="3:20" s="1" customFormat="1" ht="2.1" customHeight="1" x14ac:dyDescent="0.15">
      <c r="T67" s="220"/>
    </row>
    <row r="68" spans="3:20" s="1" customFormat="1" ht="12.2" customHeight="1" x14ac:dyDescent="0.15"/>
    <row r="69" spans="3:20" s="1" customFormat="1" ht="14.45" customHeight="1" x14ac:dyDescent="0.15">
      <c r="C69" s="200" t="s">
        <v>1009</v>
      </c>
      <c r="D69" s="200"/>
      <c r="F69" s="216">
        <v>6232894021.8288298</v>
      </c>
      <c r="G69" s="216"/>
      <c r="H69" s="216"/>
      <c r="I69" s="216"/>
      <c r="J69" s="216"/>
      <c r="K69" s="216"/>
      <c r="L69" s="216"/>
      <c r="M69" s="216"/>
      <c r="N69" s="216"/>
      <c r="O69" s="216"/>
      <c r="P69" s="216"/>
      <c r="Q69" s="216"/>
      <c r="R69" s="216"/>
    </row>
    <row r="70" spans="3:20" s="1" customFormat="1" ht="12.2" customHeight="1" x14ac:dyDescent="0.15"/>
    <row r="71" spans="3:20" s="1" customFormat="1" ht="14.85" customHeight="1" x14ac:dyDescent="0.15">
      <c r="C71" s="4" t="s">
        <v>1010</v>
      </c>
      <c r="H71" s="224" t="s">
        <v>969</v>
      </c>
      <c r="I71" s="224"/>
      <c r="J71" s="224"/>
      <c r="K71" s="224"/>
      <c r="L71" s="224"/>
      <c r="M71" s="224"/>
      <c r="N71" s="224"/>
      <c r="O71" s="224"/>
      <c r="P71" s="224"/>
      <c r="Q71" s="224"/>
      <c r="R71" s="224"/>
    </row>
    <row r="72" spans="3:20" s="1" customFormat="1" ht="14.45" customHeight="1" x14ac:dyDescent="0.15"/>
    <row r="73" spans="3:20" s="1" customFormat="1" ht="19.7" customHeight="1" x14ac:dyDescent="0.15">
      <c r="C73" s="207" t="s">
        <v>1011</v>
      </c>
      <c r="D73" s="207"/>
      <c r="E73" s="207"/>
      <c r="F73" s="207"/>
      <c r="G73" s="207"/>
      <c r="H73" s="207"/>
      <c r="I73" s="207"/>
      <c r="J73" s="207"/>
      <c r="K73" s="207"/>
      <c r="L73" s="207"/>
      <c r="M73" s="207"/>
      <c r="N73" s="207"/>
      <c r="O73" s="207"/>
      <c r="P73" s="207"/>
      <c r="Q73" s="207"/>
      <c r="R73" s="207"/>
      <c r="S73" s="207"/>
    </row>
    <row r="74" spans="3:20" s="1" customFormat="1" ht="7.5" customHeight="1" x14ac:dyDescent="0.15"/>
    <row r="75" spans="3:20" s="1" customFormat="1" ht="14.85" customHeight="1" x14ac:dyDescent="0.15">
      <c r="C75" s="200" t="s">
        <v>1012</v>
      </c>
      <c r="D75" s="200"/>
      <c r="F75" s="216">
        <v>1428139351.7312701</v>
      </c>
      <c r="G75" s="216"/>
      <c r="H75" s="216"/>
      <c r="I75" s="216"/>
      <c r="J75" s="216"/>
      <c r="K75" s="216"/>
      <c r="L75" s="216"/>
      <c r="M75" s="216"/>
      <c r="N75" s="216"/>
      <c r="O75" s="216"/>
      <c r="P75" s="216"/>
      <c r="Q75" s="216"/>
      <c r="R75" s="216"/>
    </row>
    <row r="76" spans="3:20" s="1" customFormat="1" ht="7.9" customHeight="1" x14ac:dyDescent="0.15"/>
    <row r="77" spans="3:20" s="1" customFormat="1" ht="14.85" customHeight="1" x14ac:dyDescent="0.15">
      <c r="C77" s="200" t="s">
        <v>1013</v>
      </c>
      <c r="D77" s="200"/>
      <c r="F77" s="216">
        <v>-43753249.599071898</v>
      </c>
      <c r="G77" s="216"/>
      <c r="H77" s="216"/>
      <c r="I77" s="216"/>
      <c r="J77" s="216"/>
      <c r="K77" s="216"/>
      <c r="L77" s="216"/>
      <c r="M77" s="216"/>
      <c r="N77" s="216"/>
      <c r="O77" s="216"/>
      <c r="P77" s="216"/>
      <c r="Q77" s="216"/>
      <c r="R77" s="216"/>
      <c r="T77" s="28" t="s">
        <v>1014</v>
      </c>
    </row>
    <row r="78" spans="3:20" s="1" customFormat="1" ht="7.5" customHeight="1" x14ac:dyDescent="0.15"/>
    <row r="79" spans="3:20" s="1" customFormat="1" ht="14.85" customHeight="1" x14ac:dyDescent="0.15">
      <c r="C79" s="200" t="s">
        <v>1015</v>
      </c>
      <c r="D79" s="200"/>
      <c r="F79" s="221">
        <v>1384386102.13219</v>
      </c>
      <c r="G79" s="221"/>
      <c r="H79" s="221"/>
      <c r="I79" s="221"/>
      <c r="J79" s="221"/>
      <c r="K79" s="221"/>
      <c r="L79" s="221"/>
      <c r="M79" s="221"/>
      <c r="N79" s="221"/>
      <c r="O79" s="221"/>
      <c r="P79" s="221"/>
      <c r="Q79" s="221"/>
      <c r="R79" s="221"/>
    </row>
    <row r="80" spans="3:20" s="1" customFormat="1" ht="6.95" customHeight="1" x14ac:dyDescent="0.15"/>
    <row r="81" spans="3:19" s="1" customFormat="1" ht="14.85" customHeight="1" x14ac:dyDescent="0.15">
      <c r="C81" s="4" t="s">
        <v>1016</v>
      </c>
      <c r="H81" s="224" t="s">
        <v>969</v>
      </c>
      <c r="I81" s="224"/>
      <c r="J81" s="224"/>
      <c r="K81" s="224"/>
      <c r="L81" s="224"/>
      <c r="M81" s="224"/>
      <c r="N81" s="224"/>
      <c r="O81" s="224"/>
      <c r="P81" s="224"/>
      <c r="Q81" s="224"/>
      <c r="R81" s="224"/>
    </row>
    <row r="82" spans="3:19" s="1" customFormat="1" ht="5.85" customHeight="1" x14ac:dyDescent="0.15"/>
    <row r="83" spans="3:19" s="1" customFormat="1" ht="6.4" customHeight="1" x14ac:dyDescent="0.15">
      <c r="C83" s="226"/>
      <c r="D83" s="226"/>
      <c r="E83" s="226"/>
      <c r="F83" s="226"/>
      <c r="G83" s="226"/>
      <c r="H83" s="226"/>
      <c r="I83" s="226"/>
      <c r="J83" s="226"/>
      <c r="K83" s="226"/>
      <c r="L83" s="226"/>
      <c r="M83" s="226"/>
      <c r="N83" s="226"/>
      <c r="O83" s="226"/>
      <c r="P83" s="226"/>
      <c r="Q83" s="226"/>
      <c r="R83" s="226"/>
      <c r="S83" s="226"/>
    </row>
    <row r="84" spans="3:19" s="1" customFormat="1" ht="7.9" customHeight="1" x14ac:dyDescent="0.15"/>
    <row r="85" spans="3:19" s="1" customFormat="1" ht="14.85" customHeight="1" x14ac:dyDescent="0.15">
      <c r="C85" s="200" t="s">
        <v>1017</v>
      </c>
      <c r="D85" s="200"/>
      <c r="F85" s="216">
        <v>91424509.591275007</v>
      </c>
      <c r="G85" s="216"/>
      <c r="H85" s="216"/>
      <c r="I85" s="216"/>
      <c r="J85" s="216"/>
      <c r="K85" s="216"/>
      <c r="L85" s="216"/>
      <c r="M85" s="216"/>
      <c r="N85" s="216"/>
      <c r="O85" s="216"/>
      <c r="P85" s="216"/>
      <c r="Q85" s="216"/>
      <c r="R85" s="216"/>
    </row>
    <row r="86" spans="3:19" s="1" customFormat="1" ht="7.5" customHeight="1" x14ac:dyDescent="0.15"/>
    <row r="87" spans="3:19" s="1" customFormat="1" ht="14.85" customHeight="1" x14ac:dyDescent="0.15">
      <c r="C87" s="200" t="s">
        <v>1018</v>
      </c>
      <c r="D87" s="200"/>
      <c r="F87" s="218"/>
      <c r="G87" s="218"/>
      <c r="H87" s="216">
        <v>33908607</v>
      </c>
      <c r="I87" s="216"/>
      <c r="J87" s="216"/>
      <c r="K87" s="216"/>
      <c r="L87" s="216"/>
      <c r="M87" s="216"/>
      <c r="N87" s="216"/>
      <c r="O87" s="216"/>
      <c r="P87" s="216"/>
      <c r="Q87" s="216"/>
      <c r="R87" s="216"/>
      <c r="S87" s="216"/>
    </row>
    <row r="88" spans="3:19" s="1" customFormat="1" ht="7.5" customHeight="1" x14ac:dyDescent="0.15"/>
    <row r="89" spans="3:19" s="1" customFormat="1" ht="14.85" customHeight="1" x14ac:dyDescent="0.15">
      <c r="C89" s="200" t="s">
        <v>1019</v>
      </c>
      <c r="D89" s="200"/>
      <c r="E89" s="200"/>
      <c r="F89" s="200"/>
      <c r="G89" s="200"/>
      <c r="H89" s="200"/>
      <c r="I89" s="200"/>
      <c r="J89" s="200"/>
      <c r="K89" s="218"/>
      <c r="L89" s="218"/>
      <c r="M89" s="218"/>
      <c r="N89" s="218"/>
      <c r="O89" s="216">
        <v>55515902.591274999</v>
      </c>
      <c r="P89" s="216"/>
      <c r="Q89" s="216"/>
      <c r="R89" s="216"/>
    </row>
    <row r="90" spans="3:19" s="1" customFormat="1" ht="29.85" customHeight="1" x14ac:dyDescent="0.15"/>
  </sheetData>
  <mergeCells count="86">
    <mergeCell ref="C1:C3"/>
    <mergeCell ref="C10:D10"/>
    <mergeCell ref="C12:D12"/>
    <mergeCell ref="C14:D14"/>
    <mergeCell ref="C16:D16"/>
    <mergeCell ref="C42:D42"/>
    <mergeCell ref="C44:D44"/>
    <mergeCell ref="C46:D46"/>
    <mergeCell ref="C48:D48"/>
    <mergeCell ref="C5:S5"/>
    <mergeCell ref="J24:R24"/>
    <mergeCell ref="C24:H24"/>
    <mergeCell ref="C28:S28"/>
    <mergeCell ref="C30:D30"/>
    <mergeCell ref="C32:D32"/>
    <mergeCell ref="C40:S40"/>
    <mergeCell ref="B20:R20"/>
    <mergeCell ref="C18:D18"/>
    <mergeCell ref="C50:D50"/>
    <mergeCell ref="C52:D52"/>
    <mergeCell ref="C54:D54"/>
    <mergeCell ref="C56:D56"/>
    <mergeCell ref="C58:D58"/>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F54:R54"/>
    <mergeCell ref="F56:R56"/>
    <mergeCell ref="F58:R58"/>
    <mergeCell ref="F60:R60"/>
    <mergeCell ref="F62:R62"/>
    <mergeCell ref="F64:R64"/>
    <mergeCell ref="F66:R66"/>
    <mergeCell ref="F69:R69"/>
    <mergeCell ref="F75:R75"/>
    <mergeCell ref="F77:R77"/>
    <mergeCell ref="C73:S73"/>
    <mergeCell ref="C75:D75"/>
    <mergeCell ref="C77:D77"/>
    <mergeCell ref="C66:D66"/>
    <mergeCell ref="C69:D69"/>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s>
  <pageMargins left="0.7" right="0.7" top="0.75" bottom="0.75" header="0.3" footer="0.3"/>
  <pageSetup paperSize="9" scale="97"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E19D02-1694-473D-A002-8069D14CC7D4}"/>
</file>

<file path=customXml/itemProps2.xml><?xml version="1.0" encoding="utf-8"?>
<ds:datastoreItem xmlns:ds="http://schemas.openxmlformats.org/officeDocument/2006/customXml" ds:itemID="{2A0D24E5-6C2C-45D4-9798-6EA32B7FE44A}"/>
</file>

<file path=customXml/itemProps3.xml><?xml version="1.0" encoding="utf-8"?>
<ds:datastoreItem xmlns:ds="http://schemas.openxmlformats.org/officeDocument/2006/customXml" ds:itemID="{7855F9BB-5702-408F-9E1C-861BA9E997F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2021-12-16T08:48:25Z</dcterms:created>
  <dcterms:modified xsi:type="dcterms:W3CDTF">2021-12-16T13:05:26Z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2021-12-16T13:05:25Z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37ac2754-4e30-4610-a87c-30e3f69b8b36</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