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2\2022_01\"/>
    </mc:Choice>
  </mc:AlternateContent>
  <xr:revisionPtr revIDLastSave="0" documentId="13_ncr:1_{518D8434-6B28-4102-8C00-A7CE8B2E099C}" xr6:coauthVersionLast="45" xr6:coauthVersionMax="45" xr10:uidLastSave="{00000000-0000-0000-0000-000000000000}"/>
  <bookViews>
    <workbookView xWindow="-120" yWindow="-120" windowWidth="29040" windowHeight="15840" activeTab="1"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1">'D7. Stratification Graphs'!$A$1:$G$42</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8" i="17" l="1"/>
  <c r="C598" i="17"/>
  <c r="G596" i="17"/>
  <c r="F596" i="17"/>
  <c r="G594" i="17"/>
  <c r="F594" i="17"/>
  <c r="G592" i="17"/>
  <c r="F592" i="17"/>
  <c r="G590" i="17"/>
  <c r="F590" i="17"/>
  <c r="G588" i="17"/>
  <c r="F588" i="17"/>
  <c r="G586" i="17"/>
  <c r="F586" i="17"/>
  <c r="G584" i="17"/>
  <c r="F584" i="17"/>
  <c r="G582" i="17"/>
  <c r="F582" i="17"/>
  <c r="G580" i="17"/>
  <c r="F580" i="17"/>
  <c r="D577" i="17"/>
  <c r="C577" i="17"/>
  <c r="G575" i="17"/>
  <c r="F575" i="17"/>
  <c r="G573" i="17"/>
  <c r="F573" i="17"/>
  <c r="D570" i="17"/>
  <c r="C570" i="17"/>
  <c r="D555" i="17"/>
  <c r="G539" i="17" s="1"/>
  <c r="C555" i="17"/>
  <c r="G551" i="17"/>
  <c r="G547" i="17"/>
  <c r="G543" i="17"/>
  <c r="D532" i="17"/>
  <c r="C532" i="17"/>
  <c r="F530" i="17" s="1"/>
  <c r="G516" i="17"/>
  <c r="D475" i="17"/>
  <c r="G480" i="17" s="1"/>
  <c r="C475" i="17"/>
  <c r="F476" i="17" s="1"/>
  <c r="G473" i="17"/>
  <c r="G469" i="17"/>
  <c r="G467" i="17"/>
  <c r="D453" i="17"/>
  <c r="G449" i="17" s="1"/>
  <c r="C453" i="17"/>
  <c r="F458" i="17" s="1"/>
  <c r="G445" i="17"/>
  <c r="D440" i="17"/>
  <c r="C440" i="17"/>
  <c r="F432" i="17" s="1"/>
  <c r="F436" i="17"/>
  <c r="G420" i="17"/>
  <c r="G416" i="17"/>
  <c r="F416" i="17"/>
  <c r="D381" i="17"/>
  <c r="G377" i="17" s="1"/>
  <c r="C381" i="17"/>
  <c r="F375" i="17" s="1"/>
  <c r="G365" i="17"/>
  <c r="F365" i="17"/>
  <c r="D360" i="17"/>
  <c r="G358" i="17" s="1"/>
  <c r="C360" i="17"/>
  <c r="F356" i="17" s="1"/>
  <c r="F358" i="17"/>
  <c r="D353" i="17"/>
  <c r="G349" i="17" s="1"/>
  <c r="C353" i="17"/>
  <c r="D343" i="17"/>
  <c r="G342" i="17" s="1"/>
  <c r="C343" i="17"/>
  <c r="F341" i="17" s="1"/>
  <c r="G337" i="17"/>
  <c r="D328" i="17"/>
  <c r="G310" i="17" s="1"/>
  <c r="G328" i="17" s="1"/>
  <c r="C328" i="17"/>
  <c r="F310" i="17" s="1"/>
  <c r="F328" i="17" s="1"/>
  <c r="D305" i="17"/>
  <c r="G304" i="17" s="1"/>
  <c r="C305" i="17"/>
  <c r="F303" i="17" s="1"/>
  <c r="F299" i="17"/>
  <c r="F295" i="17"/>
  <c r="G293" i="17"/>
  <c r="F291" i="17"/>
  <c r="G287" i="17"/>
  <c r="F287" i="17"/>
  <c r="D249" i="17"/>
  <c r="G254" i="17" s="1"/>
  <c r="C249" i="17"/>
  <c r="F254" i="17" s="1"/>
  <c r="F243" i="17"/>
  <c r="D227" i="17"/>
  <c r="G232" i="17" s="1"/>
  <c r="C227" i="17"/>
  <c r="F232" i="17" s="1"/>
  <c r="F225" i="17"/>
  <c r="F219" i="17"/>
  <c r="D214" i="17"/>
  <c r="G213" i="17" s="1"/>
  <c r="C214" i="17"/>
  <c r="F213" i="17"/>
  <c r="F212" i="17"/>
  <c r="F211" i="17"/>
  <c r="F210" i="17"/>
  <c r="F209" i="17"/>
  <c r="F208" i="17"/>
  <c r="F207" i="17"/>
  <c r="F206" i="17"/>
  <c r="F205" i="17"/>
  <c r="F204" i="17"/>
  <c r="F203" i="17"/>
  <c r="F202" i="17"/>
  <c r="F201" i="17"/>
  <c r="F200" i="17"/>
  <c r="F199" i="17"/>
  <c r="F198" i="17"/>
  <c r="F197" i="17"/>
  <c r="F196" i="17"/>
  <c r="F195" i="17"/>
  <c r="F194" i="17"/>
  <c r="F193" i="17"/>
  <c r="F192" i="17"/>
  <c r="F191" i="17"/>
  <c r="F190" i="17"/>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44" i="17"/>
  <c r="F30" i="17"/>
  <c r="F29" i="17"/>
  <c r="F28" i="17"/>
  <c r="C15" i="17"/>
  <c r="F24" i="17" s="1"/>
  <c r="F14" i="17"/>
  <c r="G227" i="16"/>
  <c r="F227" i="16"/>
  <c r="G226" i="16"/>
  <c r="F226" i="16"/>
  <c r="G225" i="16"/>
  <c r="F225" i="16"/>
  <c r="G224" i="16"/>
  <c r="F224" i="16"/>
  <c r="G223" i="16"/>
  <c r="F223" i="16"/>
  <c r="G222" i="16"/>
  <c r="F222" i="16"/>
  <c r="G221" i="16"/>
  <c r="F221" i="16"/>
  <c r="C220" i="16"/>
  <c r="G219" i="16"/>
  <c r="F219" i="16"/>
  <c r="G218" i="16"/>
  <c r="F218" i="16"/>
  <c r="G217" i="16"/>
  <c r="G220" i="16" s="1"/>
  <c r="F217" i="16"/>
  <c r="F213" i="16"/>
  <c r="F212" i="16"/>
  <c r="F209" i="16"/>
  <c r="C208" i="16"/>
  <c r="F215" i="16" s="1"/>
  <c r="F205" i="16"/>
  <c r="F204" i="16"/>
  <c r="F203" i="16"/>
  <c r="F201" i="16"/>
  <c r="F200" i="16"/>
  <c r="F199" i="16"/>
  <c r="F197" i="16"/>
  <c r="F196" i="16"/>
  <c r="F195" i="16"/>
  <c r="F193" i="16"/>
  <c r="C179" i="16"/>
  <c r="F186" i="16" s="1"/>
  <c r="C167" i="16"/>
  <c r="F165" i="16" s="1"/>
  <c r="D166" i="16"/>
  <c r="D165" i="16"/>
  <c r="F164" i="16"/>
  <c r="D164" i="16"/>
  <c r="G162" i="16"/>
  <c r="F162" i="16"/>
  <c r="G161" i="16"/>
  <c r="F161" i="16"/>
  <c r="G160" i="16"/>
  <c r="F160" i="16"/>
  <c r="G159" i="16"/>
  <c r="F159" i="16"/>
  <c r="G158" i="16"/>
  <c r="F158" i="16"/>
  <c r="G157" i="16"/>
  <c r="F157" i="16"/>
  <c r="G156" i="16"/>
  <c r="F156" i="16"/>
  <c r="G154" i="16"/>
  <c r="F154"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G153" i="16" s="1"/>
  <c r="F139" i="16"/>
  <c r="G138" i="16"/>
  <c r="F138" i="16"/>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F113" i="16"/>
  <c r="F127" i="16" s="1"/>
  <c r="G112" i="16"/>
  <c r="F112" i="16"/>
  <c r="D100" i="16"/>
  <c r="G104" i="16" s="1"/>
  <c r="C100" i="16"/>
  <c r="F104" i="16" s="1"/>
  <c r="G98" i="16"/>
  <c r="G96" i="16"/>
  <c r="F96" i="16"/>
  <c r="G94" i="16"/>
  <c r="D77" i="16"/>
  <c r="G86" i="16" s="1"/>
  <c r="C77" i="16"/>
  <c r="F86" i="16" s="1"/>
  <c r="G75" i="16"/>
  <c r="F73" i="16"/>
  <c r="G71" i="16"/>
  <c r="F63" i="16"/>
  <c r="F60" i="16"/>
  <c r="C58" i="16"/>
  <c r="F62" i="16" s="1"/>
  <c r="F57" i="16"/>
  <c r="F56" i="16"/>
  <c r="F292" i="16"/>
  <c r="F371" i="17" l="1"/>
  <c r="G190" i="17"/>
  <c r="G198" i="17"/>
  <c r="F221" i="17"/>
  <c r="G295" i="17"/>
  <c r="G303" i="17"/>
  <c r="F367" i="17"/>
  <c r="F377" i="17"/>
  <c r="G289" i="17"/>
  <c r="G299" i="17"/>
  <c r="F373" i="17"/>
  <c r="G206" i="17"/>
  <c r="G221" i="17"/>
  <c r="F241" i="17"/>
  <c r="G291" i="17"/>
  <c r="G297" i="17"/>
  <c r="F337" i="17"/>
  <c r="G369" i="17"/>
  <c r="F379" i="17"/>
  <c r="G243" i="17"/>
  <c r="F21" i="17"/>
  <c r="G196" i="17"/>
  <c r="G245" i="17"/>
  <c r="F333" i="17"/>
  <c r="F447" i="17"/>
  <c r="G204" i="17"/>
  <c r="G212" i="17"/>
  <c r="G223" i="17"/>
  <c r="F25" i="17"/>
  <c r="G194" i="17"/>
  <c r="G202" i="17"/>
  <c r="G210" i="17"/>
  <c r="G219" i="17"/>
  <c r="G241" i="17"/>
  <c r="G247" i="17"/>
  <c r="G333" i="17"/>
  <c r="G339" i="17"/>
  <c r="G346" i="17"/>
  <c r="F449" i="17"/>
  <c r="F454" i="17"/>
  <c r="F471" i="17"/>
  <c r="G192" i="17"/>
  <c r="G200" i="17"/>
  <c r="G208" i="17"/>
  <c r="F289" i="17"/>
  <c r="F293" i="17"/>
  <c r="F297" i="17"/>
  <c r="G301" i="17"/>
  <c r="G335" i="17"/>
  <c r="G341" i="17"/>
  <c r="G356" i="17"/>
  <c r="F363" i="17"/>
  <c r="F369" i="17"/>
  <c r="F424" i="17"/>
  <c r="F445" i="17"/>
  <c r="F451" i="17"/>
  <c r="F467" i="17"/>
  <c r="G471" i="17"/>
  <c r="G476" i="17"/>
  <c r="G211" i="17"/>
  <c r="F214" i="17"/>
  <c r="G191" i="17"/>
  <c r="G193" i="17"/>
  <c r="G195" i="17"/>
  <c r="G197" i="17"/>
  <c r="G199" i="17"/>
  <c r="G201" i="17"/>
  <c r="G203" i="17"/>
  <c r="G205" i="17"/>
  <c r="G207" i="17"/>
  <c r="G209" i="17"/>
  <c r="F247" i="17"/>
  <c r="G458" i="17"/>
  <c r="G253" i="17"/>
  <c r="F480" i="17"/>
  <c r="F520" i="17"/>
  <c r="F253" i="17"/>
  <c r="F220" i="17"/>
  <c r="F222" i="17"/>
  <c r="F224" i="17"/>
  <c r="F226" i="17"/>
  <c r="F229" i="17"/>
  <c r="F233" i="17"/>
  <c r="F242" i="17"/>
  <c r="F244" i="17"/>
  <c r="F246" i="17"/>
  <c r="F248" i="17"/>
  <c r="F251" i="17"/>
  <c r="F255" i="17"/>
  <c r="F288" i="17"/>
  <c r="F290" i="17"/>
  <c r="F292" i="17"/>
  <c r="F294" i="17"/>
  <c r="F296" i="17"/>
  <c r="F298" i="17"/>
  <c r="F300" i="17"/>
  <c r="F302" i="17"/>
  <c r="F304" i="17"/>
  <c r="F335" i="17"/>
  <c r="F339" i="17"/>
  <c r="G363" i="17"/>
  <c r="G367" i="17"/>
  <c r="G371" i="17"/>
  <c r="G375" i="17"/>
  <c r="G379" i="17"/>
  <c r="F428" i="17"/>
  <c r="G447" i="17"/>
  <c r="G451" i="17"/>
  <c r="G454" i="17"/>
  <c r="F524" i="17"/>
  <c r="F223" i="17"/>
  <c r="F231" i="17"/>
  <c r="F245" i="17"/>
  <c r="F301" i="17"/>
  <c r="G373" i="17"/>
  <c r="G225" i="17"/>
  <c r="G231" i="17"/>
  <c r="F17" i="17"/>
  <c r="G220" i="17"/>
  <c r="G222" i="17"/>
  <c r="G224" i="17"/>
  <c r="G226" i="17"/>
  <c r="G229" i="17"/>
  <c r="G233" i="17"/>
  <c r="G242" i="17"/>
  <c r="G244" i="17"/>
  <c r="G246" i="17"/>
  <c r="G248" i="17"/>
  <c r="G251" i="17"/>
  <c r="G255" i="17"/>
  <c r="G288" i="17"/>
  <c r="G290" i="17"/>
  <c r="G292" i="17"/>
  <c r="G294" i="17"/>
  <c r="G296" i="17"/>
  <c r="G298" i="17"/>
  <c r="G300" i="17"/>
  <c r="G302" i="17"/>
  <c r="F420" i="17"/>
  <c r="F469" i="17"/>
  <c r="F473" i="17"/>
  <c r="F516" i="17"/>
  <c r="F528" i="17"/>
  <c r="F187" i="16"/>
  <c r="F174" i="16"/>
  <c r="F179" i="16" s="1"/>
  <c r="F64" i="16"/>
  <c r="G73" i="16"/>
  <c r="D167" i="16"/>
  <c r="F175" i="16"/>
  <c r="F183" i="16"/>
  <c r="F180" i="16"/>
  <c r="G127" i="16"/>
  <c r="F53" i="16"/>
  <c r="F58" i="16" s="1"/>
  <c r="F59" i="16"/>
  <c r="F71" i="16"/>
  <c r="F75" i="16"/>
  <c r="F94" i="16"/>
  <c r="F98" i="16"/>
  <c r="F153" i="16"/>
  <c r="F166" i="16"/>
  <c r="F167" i="16" s="1"/>
  <c r="F177" i="16"/>
  <c r="F184" i="16"/>
  <c r="F220" i="16"/>
  <c r="F352" i="17"/>
  <c r="F350" i="17"/>
  <c r="F348" i="17"/>
  <c r="F439" i="17"/>
  <c r="F437" i="17"/>
  <c r="F435" i="17"/>
  <c r="F433" i="17"/>
  <c r="F431" i="17"/>
  <c r="F429" i="17"/>
  <c r="F427" i="17"/>
  <c r="F425" i="17"/>
  <c r="F423" i="17"/>
  <c r="F421" i="17"/>
  <c r="F419" i="17"/>
  <c r="F417" i="17"/>
  <c r="F554" i="17"/>
  <c r="F552" i="17"/>
  <c r="F550" i="17"/>
  <c r="F548" i="17"/>
  <c r="F546" i="17"/>
  <c r="F544" i="17"/>
  <c r="F542" i="17"/>
  <c r="F540" i="17"/>
  <c r="F538" i="17"/>
  <c r="F569" i="17"/>
  <c r="F567" i="17"/>
  <c r="F565" i="17"/>
  <c r="F563" i="17"/>
  <c r="F561" i="17"/>
  <c r="G352" i="17"/>
  <c r="G350" i="17"/>
  <c r="G348" i="17"/>
  <c r="G439" i="17"/>
  <c r="G437" i="17"/>
  <c r="G435" i="17"/>
  <c r="G433" i="17"/>
  <c r="G431" i="17"/>
  <c r="G429" i="17"/>
  <c r="G427" i="17"/>
  <c r="G425" i="17"/>
  <c r="G423" i="17"/>
  <c r="G421" i="17"/>
  <c r="G419" i="17"/>
  <c r="G417" i="17"/>
  <c r="G531" i="17"/>
  <c r="G529" i="17"/>
  <c r="G527" i="17"/>
  <c r="G525" i="17"/>
  <c r="G523" i="17"/>
  <c r="G521" i="17"/>
  <c r="G519" i="17"/>
  <c r="G517" i="17"/>
  <c r="G515" i="17"/>
  <c r="G569" i="17"/>
  <c r="G567" i="17"/>
  <c r="G565" i="17"/>
  <c r="G563" i="17"/>
  <c r="G561" i="17"/>
  <c r="F228" i="17"/>
  <c r="F230" i="17"/>
  <c r="F250" i="17"/>
  <c r="F252" i="17"/>
  <c r="F334" i="17"/>
  <c r="F336" i="17"/>
  <c r="F338" i="17"/>
  <c r="F340" i="17"/>
  <c r="F342" i="17"/>
  <c r="F347" i="17"/>
  <c r="F351" i="17"/>
  <c r="F359" i="17"/>
  <c r="F357" i="17"/>
  <c r="F381" i="17"/>
  <c r="F380" i="17"/>
  <c r="F378" i="17"/>
  <c r="F376" i="17"/>
  <c r="F374" i="17"/>
  <c r="F372" i="17"/>
  <c r="F370" i="17"/>
  <c r="F368" i="17"/>
  <c r="F366" i="17"/>
  <c r="F364" i="17"/>
  <c r="F418" i="17"/>
  <c r="F422" i="17"/>
  <c r="F426" i="17"/>
  <c r="F430" i="17"/>
  <c r="F434" i="17"/>
  <c r="F438" i="17"/>
  <c r="F459" i="17"/>
  <c r="F457" i="17"/>
  <c r="F455" i="17"/>
  <c r="F452" i="17"/>
  <c r="F450" i="17"/>
  <c r="F448" i="17"/>
  <c r="F446" i="17"/>
  <c r="F456" i="17"/>
  <c r="F481" i="17"/>
  <c r="F479" i="17"/>
  <c r="F477" i="17"/>
  <c r="F474" i="17"/>
  <c r="F472" i="17"/>
  <c r="F470" i="17"/>
  <c r="F468" i="17"/>
  <c r="F478" i="17"/>
  <c r="F514" i="17"/>
  <c r="F518" i="17"/>
  <c r="F522" i="17"/>
  <c r="F526" i="17"/>
  <c r="F537" i="17"/>
  <c r="F541" i="17"/>
  <c r="F545" i="17"/>
  <c r="F549" i="17"/>
  <c r="F553" i="17"/>
  <c r="F560" i="17"/>
  <c r="F564" i="17"/>
  <c r="F568" i="17"/>
  <c r="F576" i="17"/>
  <c r="F574" i="17"/>
  <c r="F598" i="17"/>
  <c r="F597" i="17"/>
  <c r="F595" i="17"/>
  <c r="F593" i="17"/>
  <c r="F591" i="17"/>
  <c r="F589" i="17"/>
  <c r="F587" i="17"/>
  <c r="F585" i="17"/>
  <c r="F583" i="17"/>
  <c r="F581" i="17"/>
  <c r="F346" i="17"/>
  <c r="F349" i="17"/>
  <c r="F531" i="17"/>
  <c r="F529" i="17"/>
  <c r="F527" i="17"/>
  <c r="F525" i="17"/>
  <c r="F523" i="17"/>
  <c r="F521" i="17"/>
  <c r="F519" i="17"/>
  <c r="F517" i="17"/>
  <c r="F515" i="17"/>
  <c r="F539" i="17"/>
  <c r="F543" i="17"/>
  <c r="F547" i="17"/>
  <c r="F551" i="17"/>
  <c r="F562" i="17"/>
  <c r="F566" i="17"/>
  <c r="F18" i="17"/>
  <c r="F22" i="17"/>
  <c r="F26" i="17"/>
  <c r="G424" i="17"/>
  <c r="G428" i="17"/>
  <c r="G432" i="17"/>
  <c r="G436" i="17"/>
  <c r="G520" i="17"/>
  <c r="G524" i="17"/>
  <c r="G528" i="17"/>
  <c r="G554" i="17"/>
  <c r="G552" i="17"/>
  <c r="G550" i="17"/>
  <c r="G548" i="17"/>
  <c r="G546" i="17"/>
  <c r="G544" i="17"/>
  <c r="G542" i="17"/>
  <c r="G540" i="17"/>
  <c r="G538" i="17"/>
  <c r="G562" i="17"/>
  <c r="G566" i="17"/>
  <c r="F12" i="17"/>
  <c r="F19" i="17"/>
  <c r="F23" i="17"/>
  <c r="F13" i="17"/>
  <c r="F16" i="17"/>
  <c r="F20" i="17"/>
  <c r="G228" i="17"/>
  <c r="G230" i="17"/>
  <c r="G250" i="17"/>
  <c r="G252" i="17"/>
  <c r="G334" i="17"/>
  <c r="G336" i="17"/>
  <c r="G338" i="17"/>
  <c r="G340" i="17"/>
  <c r="G347" i="17"/>
  <c r="G351" i="17"/>
  <c r="G359" i="17"/>
  <c r="G357" i="17"/>
  <c r="G381" i="17"/>
  <c r="G380" i="17"/>
  <c r="G378" i="17"/>
  <c r="G376" i="17"/>
  <c r="G374" i="17"/>
  <c r="G372" i="17"/>
  <c r="G370" i="17"/>
  <c r="G368" i="17"/>
  <c r="G366" i="17"/>
  <c r="G364" i="17"/>
  <c r="G418" i="17"/>
  <c r="G422" i="17"/>
  <c r="G426" i="17"/>
  <c r="G430" i="17"/>
  <c r="G434" i="17"/>
  <c r="G438" i="17"/>
  <c r="G459" i="17"/>
  <c r="G457" i="17"/>
  <c r="G455" i="17"/>
  <c r="G452" i="17"/>
  <c r="G450" i="17"/>
  <c r="G448" i="17"/>
  <c r="G446" i="17"/>
  <c r="G456" i="17"/>
  <c r="G481" i="17"/>
  <c r="G479" i="17"/>
  <c r="G477" i="17"/>
  <c r="G474" i="17"/>
  <c r="G472" i="17"/>
  <c r="G470" i="17"/>
  <c r="G468" i="17"/>
  <c r="G478" i="17"/>
  <c r="G514" i="17"/>
  <c r="G518" i="17"/>
  <c r="G522" i="17"/>
  <c r="G526" i="17"/>
  <c r="G530" i="17"/>
  <c r="G537" i="17"/>
  <c r="G541" i="17"/>
  <c r="G545" i="17"/>
  <c r="G549" i="17"/>
  <c r="G553" i="17"/>
  <c r="G560" i="17"/>
  <c r="G564" i="17"/>
  <c r="G568" i="17"/>
  <c r="G576" i="17"/>
  <c r="G574" i="17"/>
  <c r="G598" i="17"/>
  <c r="G597" i="17"/>
  <c r="G595" i="17"/>
  <c r="G593" i="17"/>
  <c r="G591" i="17"/>
  <c r="G589" i="17"/>
  <c r="G587" i="17"/>
  <c r="G585" i="17"/>
  <c r="G583" i="17"/>
  <c r="G581" i="17"/>
  <c r="G165" i="16"/>
  <c r="G166" i="16"/>
  <c r="G164" i="16"/>
  <c r="G167" i="16" s="1"/>
  <c r="F78" i="16"/>
  <c r="F80" i="16"/>
  <c r="F82" i="16"/>
  <c r="F87" i="16"/>
  <c r="F101" i="16"/>
  <c r="F103" i="16"/>
  <c r="F105" i="16"/>
  <c r="G78" i="16"/>
  <c r="G80" i="16"/>
  <c r="G82" i="16"/>
  <c r="G87" i="16"/>
  <c r="G101" i="16"/>
  <c r="G103" i="16"/>
  <c r="G105" i="16"/>
  <c r="F61" i="16"/>
  <c r="F70" i="16"/>
  <c r="F72" i="16"/>
  <c r="F74" i="16"/>
  <c r="F76" i="16"/>
  <c r="F79" i="16"/>
  <c r="F81" i="16"/>
  <c r="F93" i="16"/>
  <c r="F95" i="16"/>
  <c r="F97" i="16"/>
  <c r="F99" i="16"/>
  <c r="F102" i="16"/>
  <c r="F178" i="16"/>
  <c r="F181" i="16"/>
  <c r="F185" i="16"/>
  <c r="F194" i="16"/>
  <c r="F198" i="16"/>
  <c r="F202" i="16"/>
  <c r="F206" i="16"/>
  <c r="F210" i="16"/>
  <c r="F214" i="16"/>
  <c r="G70" i="16"/>
  <c r="G72" i="16"/>
  <c r="G74" i="16"/>
  <c r="G76" i="16"/>
  <c r="G79" i="16"/>
  <c r="G81" i="16"/>
  <c r="G93" i="16"/>
  <c r="G95" i="16"/>
  <c r="G97" i="16"/>
  <c r="G99" i="16"/>
  <c r="G102" i="16"/>
  <c r="F182" i="16"/>
  <c r="F211" i="16"/>
  <c r="G353" i="17" l="1"/>
  <c r="G343" i="17"/>
  <c r="F353" i="17"/>
  <c r="F577" i="17"/>
  <c r="G227" i="17"/>
  <c r="G305" i="17"/>
  <c r="F360" i="17"/>
  <c r="G214" i="17"/>
  <c r="G532" i="17"/>
  <c r="F343" i="17"/>
  <c r="F440" i="17"/>
  <c r="F305" i="17"/>
  <c r="F227" i="17"/>
  <c r="G475" i="17"/>
  <c r="G577" i="17"/>
  <c r="G440" i="17"/>
  <c r="G360" i="17"/>
  <c r="F15" i="17"/>
  <c r="F453" i="17"/>
  <c r="G249" i="17"/>
  <c r="G453" i="17"/>
  <c r="F475" i="17"/>
  <c r="F249" i="17"/>
  <c r="F77" i="16"/>
  <c r="F570" i="17"/>
  <c r="F532" i="17"/>
  <c r="F555" i="17"/>
  <c r="G570" i="17"/>
  <c r="G555" i="17"/>
  <c r="G77" i="16"/>
  <c r="G100" i="16"/>
  <c r="F208" i="16"/>
  <c r="F100" i="16"/>
</calcChain>
</file>

<file path=xl/sharedStrings.xml><?xml version="1.0" encoding="utf-8"?>
<sst xmlns="http://schemas.openxmlformats.org/spreadsheetml/2006/main" count="3178" uniqueCount="1991">
  <si>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</si>
  <si>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</si>
  <si>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</si>
  <si>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</si>
  <si>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</si>
  <si>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</si>
  <si>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</si>
  <si>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</si>
  <si>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</si>
  <si>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</si>
  <si>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</si>
  <si>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</si>
  <si>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</si>
  <si>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</si>
  <si>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</si>
  <si>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</si>
  <si>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</si>
  <si>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</si>
  <si>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</si>
  <si>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</si>
  <si>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</si>
  <si>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</si>
  <si>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</si>
  <si>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</si>
  <si>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</si>
  <si>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</si>
  <si>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</si>
  <si>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</si>
  <si>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</si>
  <si>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</si>
  <si>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</si>
  <si>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</si>
  <si>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</si>
  <si>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</si>
  <si>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</si>
  <si>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</si>
  <si>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</si>
  <si>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</si>
  <si>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</si>
  <si>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</si>
  <si>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</si>
  <si>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</si>
  <si>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</si>
  <si>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</si>
  <si>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</si>
  <si>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</si>
  <si>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</si>
  <si>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</si>
  <si>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</si>
  <si>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</si>
  <si>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</si>
  <si>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</si>
  <si>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</si>
  <si>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</si>
  <si>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</si>
  <si>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</si>
  <si>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</si>
  <si>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</si>
  <si>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</si>
  <si>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</si>
  <si>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</si>
  <si>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</si>
  <si>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</si>
  <si>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</si>
  <si>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</si>
  <si>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</si>
  <si>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</si>
  <si>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</si>
  <si>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</si>
  <si>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</si>
  <si>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</si>
  <si>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</si>
  <si>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</si>
  <si>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</si>
  <si>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</si>
  <si>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</si>
  <si>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</si>
  <si>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</si>
  <si>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</si>
  <si>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</si>
  <si>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</si>
  <si>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</si>
  <si>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</si>
  <si>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</si>
  <si>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</si>
  <si>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</si>
  <si>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</si>
  <si>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</si>
  <si>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</si>
  <si>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</si>
  <si>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</si>
  <si>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</si>
  <si>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</si>
  <si>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</si>
  <si>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</si>
  <si>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</si>
  <si>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</si>
  <si>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</si>
  <si>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</si>
  <si>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</si>
  <si>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</si>
  <si>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</si>
  <si>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</si>
  <si>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</si>
  <si>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</si>
  <si>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</si>
  <si>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</si>
  <si>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</si>
  <si>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</si>
  <si>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</si>
  <si>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</si>
  <si>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</si>
  <si>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</si>
  <si>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</si>
  <si>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</si>
  <si>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</si>
  <si>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</si>
  <si>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</si>
  <si>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</si>
  <si>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</si>
  <si>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</si>
  <si>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</si>
  <si>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</si>
  <si>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</si>
  <si>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</si>
  <si>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</si>
  <si>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</si>
  <si>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</si>
  <si>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</si>
  <si>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</si>
  <si>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</si>
  <si>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</si>
  <si>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</si>
  <si>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</si>
  <si>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</si>
  <si>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</si>
  <si>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</si>
  <si>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</si>
  <si>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</si>
  <si>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</si>
  <si>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</si>
  <si>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</si>
  <si>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</si>
  <si>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</si>
  <si>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</si>
  <si>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</si>
  <si>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</si>
  <si>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</si>
  <si>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</si>
  <si>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</si>
  <si>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</si>
  <si>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</si>
  <si>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</si>
  <si>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</si>
  <si>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</si>
  <si>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</si>
  <si>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</si>
  <si>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</si>
  <si>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</si>
  <si>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</si>
  <si>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</si>
  <si>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</si>
  <si>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</si>
  <si>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</si>
  <si>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</si>
  <si>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</si>
  <si>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</si>
  <si>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</si>
  <si>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</si>
  <si>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</si>
  <si>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</si>
  <si>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</si>
  <si>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</si>
  <si>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</si>
  <si>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</si>
  <si>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</si>
  <si>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</si>
  <si>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</si>
  <si>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</si>
  <si>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</si>
  <si>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</si>
  <si>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</si>
  <si>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</si>
  <si>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</si>
  <si>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</si>
  <si>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</si>
  <si>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</si>
  <si>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</si>
  <si>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</si>
  <si>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</si>
  <si>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</si>
  <si>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</si>
  <si>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</si>
  <si>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</si>
  <si>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</si>
  <si>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</si>
  <si>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</si>
  <si>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</si>
  <si>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</si>
  <si>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</si>
  <si>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</si>
  <si>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</si>
  <si>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</si>
  <si>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</si>
  <si>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</si>
  <si>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</si>
  <si>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</si>
  <si>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</si>
  <si>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</si>
  <si>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</si>
  <si>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</si>
  <si>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</si>
  <si>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</si>
  <si>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</si>
  <si>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</si>
  <si>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</si>
  <si>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</si>
  <si>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</si>
  <si>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</si>
  <si>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</si>
  <si>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</si>
  <si>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</si>
  <si>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</si>
  <si>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</si>
  <si>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</si>
  <si>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</si>
  <si>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</si>
  <si>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</si>
  <si>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</si>
  <si>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</si>
  <si>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</si>
  <si>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</si>
  <si>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</si>
  <si>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</si>
  <si>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</si>
  <si>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</si>
  <si>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</si>
  <si>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</si>
  <si>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</si>
  <si>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</si>
  <si>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</si>
  <si>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</si>
  <si>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</si>
  <si>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</si>
  <si>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</si>
  <si>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</si>
  <si>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</si>
  <si>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</si>
  <si>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</si>
  <si>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</si>
  <si>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</si>
  <si>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</si>
  <si>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</si>
  <si>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</si>
  <si>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</si>
  <si>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</si>
  <si>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</si>
  <si>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</si>
  <si>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</si>
  <si>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</si>
  <si>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</si>
  <si>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</si>
  <si>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</si>
  <si>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</si>
  <si>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</si>
  <si>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</si>
  <si>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</si>
  <si>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</si>
  <si>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</si>
  <si>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</si>
  <si>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</si>
  <si>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</si>
  <si>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</si>
  <si>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</si>
  <si>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</si>
  <si>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</si>
  <si>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</si>
  <si>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</si>
  <si>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</si>
  <si>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</si>
  <si>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</si>
  <si>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</si>
  <si>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</si>
  <si>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</si>
  <si>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</si>
  <si>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</si>
  <si>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</si>
  <si>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</si>
  <si>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</si>
  <si>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</si>
  <si>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</si>
  <si>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</si>
  <si>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</si>
  <si>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</si>
  <si>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</si>
  <si>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</si>
  <si>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</si>
  <si>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</si>
  <si>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</si>
  <si>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</si>
  <si>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</si>
  <si>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</si>
  <si>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</si>
  <si>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</si>
  <si>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</si>
  <si>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</si>
  <si>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</si>
  <si>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</si>
  <si>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</si>
  <si>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</si>
  <si>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</si>
  <si>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</si>
  <si>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</si>
  <si>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</si>
  <si>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</si>
  <si>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</si>
  <si>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</si>
  <si>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</si>
  <si>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</si>
  <si>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</si>
  <si>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</si>
  <si>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</si>
  <si>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</si>
  <si>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</si>
  <si>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</si>
  <si>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</si>
  <si>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</si>
  <si>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</si>
  <si>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</si>
  <si>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</si>
  <si>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</si>
  <si>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</si>
  <si>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</si>
  <si>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</si>
  <si>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</si>
  <si>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</si>
  <si>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</si>
  <si>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</si>
  <si>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</si>
  <si>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</si>
  <si>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</si>
  <si>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</si>
  <si>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</si>
  <si>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</si>
  <si>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</si>
  <si>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</si>
  <si>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</si>
  <si>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</si>
  <si>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</si>
  <si>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</si>
  <si>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</si>
  <si>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</si>
  <si>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</si>
  <si>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</si>
  <si>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</si>
  <si>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</si>
  <si>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</si>
  <si>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</si>
  <si>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</si>
  <si>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</si>
  <si>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</si>
  <si>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</si>
  <si>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</si>
  <si>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</si>
  <si>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</si>
  <si>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</si>
  <si>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</si>
  <si>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</si>
  <si>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</si>
  <si>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</si>
  <si>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</si>
  <si>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</si>
  <si>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</si>
  <si>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</si>
  <si>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</si>
  <si>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</si>
  <si>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</si>
  <si>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</si>
  <si>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</si>
  <si>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</si>
  <si>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</si>
  <si>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</si>
  <si>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</si>
  <si>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</si>
  <si>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</si>
  <si>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</si>
  <si>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</si>
  <si>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</si>
  <si>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</si>
  <si>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</si>
  <si>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</si>
  <si>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</si>
  <si>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</si>
  <si>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</si>
  <si>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</si>
  <si>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</si>
  <si>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</si>
  <si>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</si>
  <si>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</si>
  <si>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</si>
  <si>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</si>
  <si>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</si>
  <si>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</si>
  <si>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</si>
  <si>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</si>
  <si>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</si>
  <si>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</si>
  <si>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</si>
  <si>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</si>
  <si>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</si>
  <si>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</si>
  <si>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</si>
  <si>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</si>
  <si>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</si>
  <si>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</si>
  <si>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</si>
  <si>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</si>
  <si>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</si>
  <si>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</si>
  <si>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</si>
  <si>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</si>
  <si>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</si>
  <si>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</si>
  <si>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</si>
  <si>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</si>
  <si>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</si>
  <si>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</si>
  <si>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</si>
  <si>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</si>
  <si>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</si>
  <si>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</si>
  <si>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</si>
  <si>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</si>
  <si>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</si>
  <si>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</si>
  <si>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</si>
  <si>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</si>
  <si>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</si>
  <si>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</si>
  <si>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</si>
  <si>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</si>
  <si>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</si>
  <si>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</si>
  <si>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</si>
  <si>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</si>
  <si>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</si>
  <si>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</si>
  <si>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</si>
  <si>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</si>
  <si>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</si>
  <si>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</si>
  <si>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</si>
  <si>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</si>
  <si>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</si>
  <si>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</si>
  <si>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</si>
  <si>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</si>
  <si>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</si>
  <si>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</si>
  <si>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</si>
  <si>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</si>
  <si>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</si>
  <si>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</si>
  <si>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</si>
  <si>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</si>
  <si>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</si>
  <si>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</si>
  <si>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</si>
  <si>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</si>
  <si>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</si>
  <si>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</si>
  <si>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</si>
  <si>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</si>
  <si>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</si>
  <si>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</si>
  <si>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</si>
  <si>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</si>
  <si>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</si>
  <si>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</si>
  <si>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</si>
  <si>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</si>
  <si>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</si>
  <si>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</si>
  <si>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</si>
  <si>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</si>
  <si>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</si>
  <si>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</si>
  <si>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</si>
  <si>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</si>
  <si>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</si>
  <si>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</si>
  <si>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</si>
  <si>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</si>
  <si>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</si>
  <si>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</si>
  <si>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</si>
  <si>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</si>
  <si>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</si>
  <si>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</si>
  <si>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</si>
  <si>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</si>
  <si>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</si>
  <si>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</si>
  <si>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</si>
  <si>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</si>
  <si>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</si>
  <si>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</si>
  <si>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</si>
  <si>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</si>
  <si>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</si>
  <si>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</si>
  <si>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</si>
  <si>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</si>
  <si>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</si>
  <si>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</si>
  <si>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</si>
  <si>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</si>
  <si>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</si>
  <si>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</si>
  <si>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</si>
  <si>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</si>
  <si>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</si>
  <si>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</si>
  <si>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</si>
  <si>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</si>
  <si>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</si>
  <si>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</si>
  <si>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</si>
  <si>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</si>
  <si>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</si>
  <si>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</si>
  <si>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</si>
  <si>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</si>
  <si>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</si>
  <si>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</si>
  <si>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</si>
  <si>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</si>
  <si>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</si>
  <si>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</si>
  <si>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</si>
  <si>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</si>
  <si>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</si>
  <si>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</si>
  <si>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</si>
  <si>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</si>
  <si>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</si>
  <si>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</si>
  <si>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</si>
  <si>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</si>
  <si>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</si>
  <si>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</si>
  <si>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</si>
  <si>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</si>
  <si>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</si>
  <si>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</si>
  <si>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</si>
  <si>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</si>
  <si>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</si>
  <si>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</si>
  <si>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</si>
  <si>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</si>
  <si>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</si>
  <si>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</si>
  <si>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</si>
  <si>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</si>
  <si>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</si>
  <si>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</si>
  <si>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</si>
  <si>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</si>
  <si>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</si>
  <si>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</si>
  <si>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</si>
  <si>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</si>
  <si>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</si>
  <si>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</si>
  <si>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</si>
  <si>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</si>
  <si>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</si>
  <si>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</si>
  <si>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</si>
  <si>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</si>
  <si>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</si>
  <si>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</si>
  <si>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</si>
  <si>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</si>
  <si>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</si>
  <si>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</si>
  <si>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</si>
  <si>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</si>
  <si>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</si>
  <si>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</si>
  <si>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</si>
  <si>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</si>
  <si>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</si>
  <si>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</si>
  <si>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</si>
  <si>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</si>
  <si>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</si>
  <si>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</si>
  <si>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</si>
  <si>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</si>
  <si>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</si>
  <si>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</si>
  <si>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</si>
  <si>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</si>
  <si>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</si>
  <si>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</si>
  <si>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</si>
  <si>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</si>
  <si>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</si>
  <si>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</si>
  <si>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</si>
  <si>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</si>
  <si>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</si>
  <si>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</si>
  <si>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</si>
  <si>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</si>
  <si>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</si>
  <si>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</si>
  <si>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</si>
  <si>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</si>
  <si>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</si>
  <si>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</si>
  <si>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</si>
  <si>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</si>
  <si>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</si>
  <si>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</si>
  <si>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</si>
  <si>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</si>
  <si>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</si>
  <si>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</si>
  <si>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</si>
  <si>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</si>
  <si>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</si>
  <si>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</si>
  <si>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</si>
  <si>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</si>
  <si>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</si>
  <si>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</si>
  <si>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</si>
  <si>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</si>
  <si>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</si>
  <si>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</si>
  <si>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</si>
  <si>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</si>
  <si>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</si>
  <si>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</si>
  <si>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</si>
  <si>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</si>
  <si>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</si>
  <si>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</si>
  <si>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</si>
  <si>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</si>
  <si>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</si>
  <si>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</si>
  <si>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</si>
  <si>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</si>
  <si>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</si>
  <si>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</si>
  <si>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</si>
  <si>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</si>
  <si>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</si>
  <si>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</si>
  <si>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</si>
  <si>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</si>
  <si>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</si>
  <si>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</si>
  <si>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</si>
  <si>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</si>
  <si>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</si>
  <si>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</si>
  <si>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</si>
  <si>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</si>
  <si>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</si>
  <si>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</si>
  <si>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</si>
  <si>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</si>
  <si>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</si>
  <si>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</si>
  <si>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</si>
  <si>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</si>
  <si>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</si>
  <si>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</si>
  <si>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</si>
  <si>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</si>
  <si>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</si>
  <si>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</si>
  <si>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</si>
  <si>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</si>
  <si>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</si>
  <si>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</si>
  <si>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</si>
  <si>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</si>
  <si>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</si>
  <si>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</si>
  <si>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</si>
  <si>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</si>
  <si>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</si>
  <si>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</si>
  <si>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</si>
  <si>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</si>
  <si>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</si>
  <si>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</si>
  <si>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</si>
  <si>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</si>
  <si>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</si>
  <si>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</si>
  <si>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</si>
  <si>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</si>
  <si>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</si>
  <si>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</si>
  <si>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</si>
  <si>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</si>
  <si>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</si>
  <si>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</si>
  <si>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</si>
  <si>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</si>
  <si>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</si>
  <si>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</si>
  <si>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</si>
  <si>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</si>
  <si>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</si>
  <si>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</si>
  <si>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</si>
  <si>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</si>
  <si>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</si>
  <si>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</si>
  <si>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</si>
  <si>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</si>
  <si>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</si>
  <si>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</si>
  <si>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</si>
  <si>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</si>
  <si>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</si>
  <si>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</si>
  <si>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</si>
  <si>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</si>
  <si>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</si>
  <si>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</si>
  <si>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</si>
  <si>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</si>
  <si>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</si>
  <si>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</si>
  <si>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</si>
  <si>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</si>
  <si>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</si>
  <si>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</si>
  <si>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</si>
  <si>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</si>
  <si>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</si>
  <si>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</si>
  <si>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</si>
  <si>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</si>
  <si>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</si>
  <si>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</si>
  <si>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</si>
  <si>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</si>
  <si>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</si>
  <si>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</si>
  <si>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</si>
  <si>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</si>
  <si>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</si>
  <si>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</si>
  <si>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</si>
  <si>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</si>
  <si>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</si>
  <si>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</si>
  <si>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</si>
  <si>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</si>
  <si>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</si>
  <si>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</si>
  <si>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</si>
  <si>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</si>
  <si>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</si>
  <si>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</si>
  <si>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</si>
  <si>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</si>
  <si>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</si>
  <si>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</si>
  <si>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</si>
  <si>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</si>
  <si>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</si>
  <si>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</si>
  <si>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</si>
  <si>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</si>
  <si>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</si>
  <si>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</si>
  <si>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</si>
  <si>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</si>
  <si>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</si>
  <si>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</si>
  <si>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</si>
  <si>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</si>
  <si>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</si>
  <si>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</si>
  <si>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</si>
  <si>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</si>
  <si>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</si>
  <si>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</si>
  <si>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</si>
  <si>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</si>
  <si>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</si>
  <si>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</si>
  <si>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</si>
  <si>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</si>
  <si>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</si>
  <si>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</si>
  <si>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</si>
  <si>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</si>
  <si>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</si>
  <si>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</si>
  <si>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</si>
  <si>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</si>
  <si>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</si>
  <si>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</si>
  <si>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</si>
  <si>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</si>
  <si>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</si>
  <si>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</si>
  <si>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</si>
  <si>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</si>
  <si>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</si>
  <si>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</si>
  <si>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</si>
  <si>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</si>
  <si>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</si>
  <si>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</si>
  <si>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</si>
  <si>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</si>
  <si>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</si>
  <si>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</si>
  <si>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</si>
  <si>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</si>
  <si>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</si>
  <si>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</si>
  <si>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</si>
  <si>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</si>
  <si>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</si>
  <si>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</si>
  <si>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</si>
  <si>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</si>
  <si>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</si>
  <si>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</si>
  <si>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</si>
  <si>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</si>
  <si>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</si>
  <si>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</si>
  <si>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</si>
  <si>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</si>
  <si>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</si>
  <si>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</si>
  <si>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</si>
  <si>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</si>
  <si>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</si>
  <si>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</si>
  <si>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</si>
  <si>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</si>
  <si>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</si>
  <si>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</si>
  <si>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</si>
  <si>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</si>
  <si>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</si>
  <si>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</si>
  <si>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</si>
  <si>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</si>
  <si>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</si>
  <si>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</si>
  <si>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</si>
  <si>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</si>
  <si>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</si>
  <si>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</si>
  <si>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</si>
  <si>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</si>
  <si>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</si>
  <si>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</si>
  <si>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</si>
  <si>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</si>
  <si>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</si>
  <si>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</si>
  <si>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</si>
  <si>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</si>
  <si>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</si>
  <si>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</si>
  <si>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</si>
  <si>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</si>
  <si>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</si>
  <si>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</si>
  <si>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</si>
  <si>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</si>
  <si>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</si>
  <si>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</si>
  <si>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</si>
  <si>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</si>
  <si>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</si>
  <si>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</si>
  <si>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</si>
  <si>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</si>
  <si>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</si>
  <si>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</si>
  <si>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</si>
  <si>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</si>
  <si>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</si>
  <si>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</si>
  <si>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</si>
  <si>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</si>
  <si>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</si>
  <si>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</si>
  <si>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</si>
  <si>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</si>
  <si>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</si>
  <si>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</si>
  <si>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</si>
  <si>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</si>
  <si>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</si>
  <si>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</si>
  <si>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</si>
  <si>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</si>
  <si>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</si>
  <si>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</si>
  <si>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</si>
  <si>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</si>
  <si>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</si>
  <si>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</si>
  <si>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</si>
  <si>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</si>
  <si>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</si>
  <si>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25/02/2022</t>
  </si>
  <si>
    <t>BD@155375</t>
  </si>
  <si>
    <t>BE6312092115</t>
  </si>
  <si>
    <t>BD@167469</t>
  </si>
  <si>
    <t>BE0002700814</t>
  </si>
  <si>
    <t>20/05/2022</t>
  </si>
  <si>
    <t>BD@167470</t>
  </si>
  <si>
    <t>BE0002701820</t>
  </si>
  <si>
    <t>BD@178945</t>
  </si>
  <si>
    <t>BE0002762434</t>
  </si>
  <si>
    <t>10/12/2022</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</si>
  <si>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</si>
  <si>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</si>
  <si>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</si>
  <si>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</si>
  <si>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</si>
  <si>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</si>
  <si>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</si>
  <si>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</si>
  <si>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</si>
  <si>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</si>
  <si>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</si>
  <si>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</si>
  <si>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</si>
  <si>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</si>
  <si>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</si>
  <si>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</si>
  <si>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</si>
  <si>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</si>
  <si>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</si>
  <si>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</si>
  <si>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</si>
  <si>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</si>
  <si>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</si>
  <si>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</si>
  <si>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</si>
  <si>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</si>
  <si>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Ratings</t>
  </si>
  <si>
    <t>1. BNP Paribas Fortis Bank Senior Unsecured Ratings</t>
  </si>
  <si>
    <t>2. BNP Parisbas Fortis Mortgage Pandbrieven Ratings</t>
  </si>
  <si>
    <t>Value of the Residential Loans (as defined in Royal Decree Art 6 Paraf 1)</t>
  </si>
  <si>
    <t>Ratio Value of Resid. Mortgage Loans / Mortgage Pandbrieven Issued (V) / (I)</t>
  </si>
  <si>
    <t>&gt; &gt; &gt; Cover Test Royal Decree Art 5 Paraf 1</t>
  </si>
  <si>
    <t>Passed</t>
  </si>
  <si>
    <t>Ratio Value All Cover Assets / Mortgage Pandbrieven Issued [V+VI+VII]/I</t>
  </si>
  <si>
    <t>&gt; &gt; &gt; Cover Test Royal Decree Art 5 Paraf 2</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</si>
  <si>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</si>
  <si>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</si>
  <si>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</si>
  <si>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</si>
  <si>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</si>
  <si>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</si>
  <si>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</si>
  <si>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</si>
  <si>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</si>
  <si>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</si>
  <si>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</si>
  <si>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</si>
  <si>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</si>
  <si>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</si>
  <si>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</si>
  <si>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</si>
  <si>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</si>
  <si>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</si>
  <si>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</si>
  <si>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</si>
  <si>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</si>
  <si>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</si>
  <si>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Interest Proceeds Cover Assets</t>
  </si>
  <si>
    <t>(VIII)</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</si>
  <si>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</si>
  <si>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</si>
  <si>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</si>
  <si>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</si>
  <si>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</si>
  <si>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</si>
  <si>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</si>
  <si>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</si>
  <si>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</si>
  <si>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</si>
  <si>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Costs, Fees and expenses Covered Bonds</t>
  </si>
  <si>
    <t>Principal Requirement Covered Bonds</t>
  </si>
  <si>
    <t>(XII)</t>
  </si>
  <si>
    <t>Total Surplus (+) / Deficit (-)  (VIII)+(IX)-(X)-(XI)-(XII)</t>
  </si>
  <si>
    <t>&gt; &gt; &gt; Cover Test Royal Decree Art 5 paraf 3</t>
  </si>
  <si>
    <t>5. Liquidity Tests</t>
  </si>
  <si>
    <t>Cumulative Cash Inflow Next 180 Days</t>
  </si>
  <si>
    <t>Cumulative Cash Outflow Next 180 Days</t>
  </si>
  <si>
    <t>(XIV)</t>
  </si>
  <si>
    <t>Liquidity Surplus (+) / Deficit (-) (XIII)+(XIV)</t>
  </si>
  <si>
    <t>&gt; &gt; &gt; Liquidity Test Royal Decree Art 7 paraf 1</t>
  </si>
  <si>
    <t>MtM Liquid Bonds minus ECB Haircut</t>
  </si>
  <si>
    <t>Interest Payable on Mortgage Pandbrieven next 3 months</t>
  </si>
  <si>
    <t>Excess Coverage Interest Mortgage Pandbrieven by Liquid Bonds (XV)-(XVI)</t>
  </si>
  <si>
    <t>Outstanding Balance of Residential Mortgage Loans at the Cut-off Date</t>
  </si>
  <si>
    <t>Principal Redemptions between Cut-off Date and Maturity Date</t>
  </si>
  <si>
    <t>Interest Payments between Cut-off Date and Maturity Date</t>
  </si>
  <si>
    <t>Number of loans</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</si>
  <si>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</si>
  <si>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</si>
  <si>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</si>
  <si>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</si>
  <si>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</si>
  <si>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</si>
  <si>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</si>
  <si>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</si>
  <si>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</si>
  <si>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</si>
  <si>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</si>
  <si>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</si>
  <si>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</si>
  <si>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</si>
  <si>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</si>
  <si>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BE0000341504</t>
  </si>
  <si>
    <t>BE0000351602</t>
  </si>
  <si>
    <t>Kingdom of Belgium</t>
  </si>
  <si>
    <t>BGB 0.8 22JUN2027 81</t>
  </si>
  <si>
    <t xml:space="preserve">BGB 0.0 22OCT2027 91 </t>
  </si>
  <si>
    <t>Nominal Amount</t>
  </si>
  <si>
    <t>F</t>
  </si>
  <si>
    <t>Standar &amp; Poor's Rating</t>
  </si>
  <si>
    <t>AA</t>
  </si>
  <si>
    <t>Fitch Rating</t>
  </si>
  <si>
    <t>AA-</t>
  </si>
  <si>
    <t>Moody's Rating</t>
  </si>
  <si>
    <t>Aa3</t>
  </si>
  <si>
    <t>Cover Pool Summary</t>
  </si>
  <si>
    <t>Portfolio Cut-off Date</t>
  </si>
  <si>
    <t>1. Residential Mortgage Loans</t>
  </si>
  <si>
    <t>See Stratification Tables Mortgages for more details</t>
  </si>
  <si>
    <t>2. Registered Cash</t>
  </si>
  <si>
    <t>3. Public Sector Exposure (Liquid Bond Positions)</t>
  </si>
  <si>
    <t>4. Derivatives</t>
  </si>
  <si>
    <t>None</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</si>
  <si>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</si>
  <si>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</si>
  <si>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</si>
  <si>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</si>
  <si>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</si>
  <si>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</si>
  <si>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</si>
  <si>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</si>
  <si>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</si>
  <si>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</si>
  <si>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</si>
  <si>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</si>
  <si>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</si>
  <si>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</si>
  <si>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</si>
  <si>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</si>
  <si>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</si>
  <si>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</si>
  <si>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</si>
  <si>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</si>
  <si>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</si>
  <si>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</si>
  <si>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</si>
  <si>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</si>
  <si>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</si>
  <si>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</si>
  <si>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</si>
  <si>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</si>
  <si>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</si>
  <si>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&gt;31 and &lt;=32</t>
  </si>
  <si>
    <t>&gt;29 and &lt;=30</t>
  </si>
  <si>
    <t>&gt;25 and &lt;=26</t>
  </si>
  <si>
    <t>&gt;28 and &lt;=29</t>
  </si>
  <si>
    <t>&lt;0</t>
  </si>
  <si>
    <t>&gt;26 and &lt;=27</t>
  </si>
  <si>
    <t>&gt;27 and &lt;=28</t>
  </si>
  <si>
    <t>&gt;40 and &lt;=41</t>
  </si>
  <si>
    <t>&gt;30 and &lt;=31</t>
  </si>
  <si>
    <t>&gt;33 and &lt;=34</t>
  </si>
  <si>
    <t>&gt;34 and &lt;=35</t>
  </si>
  <si>
    <t>&gt;35 and &lt;=36</t>
  </si>
  <si>
    <t>&gt;36 and &lt;=37</t>
  </si>
  <si>
    <t>&gt;39 and &lt;=40</t>
  </si>
  <si>
    <t>&gt;32 and &lt;=33</t>
  </si>
  <si>
    <t>&gt;37 and &lt;=38</t>
  </si>
  <si>
    <t>&gt;42 and &lt;=43</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</si>
  <si>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</si>
  <si>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</si>
  <si>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</si>
  <si>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</si>
  <si>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</si>
  <si>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</si>
  <si>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</si>
  <si>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</si>
  <si>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</si>
  <si>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</si>
  <si>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</si>
  <si>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</si>
  <si>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</si>
  <si>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</si>
  <si>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</si>
  <si>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</si>
  <si>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</si>
  <si>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</si>
  <si>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</si>
  <si>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</si>
  <si>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</si>
  <si>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</si>
  <si>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8.5 - 9%</t>
  </si>
  <si>
    <t>8 - 8.5%</t>
  </si>
  <si>
    <t>7 - 7.5%</t>
  </si>
  <si>
    <t>7.5 - 8%</t>
  </si>
  <si>
    <t>Variable</t>
  </si>
  <si>
    <t>Variable With Cap</t>
  </si>
  <si>
    <t>2022</t>
  </si>
  <si>
    <t>2023</t>
  </si>
  <si>
    <t>2024</t>
  </si>
  <si>
    <t>2025</t>
  </si>
  <si>
    <t>2026</t>
  </si>
  <si>
    <t>2027</t>
  </si>
  <si>
    <t>2028</t>
  </si>
  <si>
    <t>2029</t>
  </si>
  <si>
    <t>2030</t>
  </si>
  <si>
    <t>2031</t>
  </si>
  <si>
    <t>2033</t>
  </si>
  <si>
    <t>2034</t>
  </si>
  <si>
    <t>2035</t>
  </si>
  <si>
    <t>2036</t>
  </si>
  <si>
    <t>Fixed To Maturity</t>
  </si>
  <si>
    <t>Monthly</t>
  </si>
  <si>
    <t>Twice A Year</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</si>
  <si>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</si>
  <si>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</si>
  <si>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</si>
  <si>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</si>
  <si>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</si>
  <si>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</si>
  <si>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</si>
  <si>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</si>
  <si>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</si>
  <si>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</si>
  <si>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</si>
  <si>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</si>
  <si>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</si>
  <si>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</si>
  <si>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</si>
  <si>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</si>
  <si>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</si>
  <si>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</si>
  <si>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</si>
  <si>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</si>
  <si>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</si>
  <si>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</si>
  <si>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</si>
  <si>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</si>
  <si>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</si>
  <si>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</si>
  <si>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</si>
  <si>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</si>
  <si>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</si>
  <si>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</si>
  <si>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</si>
  <si>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</si>
  <si>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</si>
  <si>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</si>
  <si>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</si>
  <si>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</si>
  <si>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</si>
  <si>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</si>
  <si>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</si>
  <si>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</si>
  <si>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</si>
  <si>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</si>
  <si>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</si>
  <si>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</si>
  <si>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</si>
  <si>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</si>
  <si>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</si>
  <si>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</si>
  <si>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</si>
  <si>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</si>
  <si>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</si>
  <si>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</si>
  <si>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</si>
  <si>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</si>
  <si>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</si>
  <si>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</si>
  <si>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</si>
  <si>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</si>
  <si>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</si>
  <si>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</si>
  <si>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</si>
  <si>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</si>
  <si>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</si>
  <si>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</si>
  <si>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</si>
  <si>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</si>
  <si>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</si>
  <si>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</si>
  <si>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</si>
  <si>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</si>
  <si>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</si>
  <si>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</si>
  <si>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</si>
  <si>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</si>
  <si>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</si>
  <si>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</si>
  <si>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</si>
  <si>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</si>
  <si>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</si>
  <si>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</si>
  <si>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</si>
  <si>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</si>
  <si>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</si>
  <si>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</si>
  <si>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</si>
  <si>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</si>
  <si>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</si>
  <si>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</si>
  <si>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</si>
  <si>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</si>
  <si>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</si>
  <si>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</si>
  <si>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</si>
  <si>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</si>
  <si>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</si>
  <si>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</si>
  <si>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</si>
  <si>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</si>
  <si>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</si>
  <si>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</si>
  <si>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</si>
  <si>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</si>
  <si>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</si>
  <si>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</si>
  <si>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</si>
  <si>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</si>
  <si>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</si>
  <si>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</si>
  <si>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</si>
  <si>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</si>
  <si>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</si>
  <si>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</si>
  <si>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</si>
  <si>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</si>
  <si>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</si>
  <si>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</si>
  <si>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</si>
  <si>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</si>
  <si>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</si>
  <si>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</si>
  <si>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</si>
  <si>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</si>
  <si>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</si>
  <si>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</si>
  <si>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</si>
  <si>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</si>
  <si>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</si>
  <si>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</si>
  <si>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</si>
  <si>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</si>
  <si>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</si>
  <si>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</si>
  <si>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</si>
  <si>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</si>
  <si>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</si>
  <si>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</si>
  <si>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</si>
  <si>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</si>
  <si>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</si>
  <si>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</si>
  <si>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</si>
  <si>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</si>
  <si>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</si>
  <si>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</si>
  <si>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</si>
  <si>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</si>
  <si>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</si>
  <si>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</si>
  <si>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</si>
  <si>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</si>
  <si>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</si>
  <si>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</si>
  <si>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</si>
  <si>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</si>
  <si>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</si>
  <si>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</si>
  <si>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</si>
  <si>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</si>
  <si>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</si>
  <si>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</si>
  <si>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</si>
  <si>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</si>
  <si>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</si>
  <si>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</si>
  <si>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</si>
  <si>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</si>
  <si>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</si>
  <si>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</si>
  <si>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</si>
  <si>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</si>
  <si>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</si>
  <si>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</si>
  <si>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</si>
  <si>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</si>
  <si>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</si>
  <si>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</si>
  <si>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</si>
  <si>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</si>
  <si>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</si>
  <si>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</si>
  <si>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</si>
  <si>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</si>
  <si>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</si>
  <si>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</si>
  <si>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</si>
  <si>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</si>
  <si>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</si>
  <si>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</si>
  <si>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</si>
  <si>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</si>
  <si>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</si>
  <si>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</si>
  <si>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</si>
  <si>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</si>
  <si>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</si>
  <si>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</si>
  <si>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</si>
  <si>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</si>
  <si>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</si>
  <si>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</si>
  <si>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</si>
  <si>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</si>
  <si>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</si>
  <si>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</si>
  <si>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</si>
  <si>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</si>
  <si>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</si>
  <si>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</si>
  <si>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</si>
  <si>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</si>
  <si>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</si>
  <si>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</si>
  <si>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</si>
  <si>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</si>
  <si>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</si>
  <si>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</si>
  <si>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</si>
  <si>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</si>
  <si>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</si>
  <si>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</si>
  <si>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</si>
  <si>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</si>
  <si>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</si>
  <si>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</si>
  <si>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</si>
  <si>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</si>
  <si>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</si>
  <si>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</si>
  <si>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</si>
  <si>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</si>
  <si>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</si>
  <si>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</si>
  <si>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</si>
  <si>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</si>
  <si>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</si>
  <si>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</si>
  <si>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</si>
  <si>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</si>
  <si>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</si>
  <si>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</si>
  <si>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</si>
  <si>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</si>
  <si>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</si>
  <si>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</si>
  <si>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</si>
  <si>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</si>
  <si>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</si>
  <si>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</si>
  <si>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</si>
  <si>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</si>
  <si>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</si>
  <si>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</si>
  <si>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</si>
  <si>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</si>
  <si>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</si>
  <si>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</si>
  <si>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</si>
  <si>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</si>
  <si>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</si>
  <si>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</si>
  <si>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</si>
  <si>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</si>
  <si>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</si>
  <si>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</si>
  <si>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</si>
  <si>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</si>
  <si>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</si>
  <si>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</si>
  <si>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</si>
  <si>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</si>
  <si>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</si>
  <si>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</si>
  <si>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</si>
  <si>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</si>
  <si>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</si>
  <si>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</si>
  <si>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</si>
  <si>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</si>
  <si>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</si>
  <si>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</si>
  <si>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</si>
  <si>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</si>
  <si>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</si>
  <si>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</si>
  <si>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</si>
  <si>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</si>
  <si>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</si>
  <si>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</si>
  <si>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</si>
  <si>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</si>
  <si>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</si>
  <si>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</si>
  <si>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</si>
  <si>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</si>
  <si>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</si>
  <si>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</si>
  <si>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</si>
  <si>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</si>
  <si>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</si>
  <si>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</si>
  <si>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</si>
  <si>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</si>
  <si>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</si>
  <si>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</si>
  <si>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</si>
  <si>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</si>
  <si>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</si>
  <si>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</si>
  <si>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</si>
  <si>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</si>
  <si>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</si>
  <si>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</si>
  <si>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</si>
  <si>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</si>
  <si>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</si>
  <si>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</si>
  <si>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</si>
  <si>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</si>
  <si>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</si>
  <si>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</si>
  <si>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</si>
  <si>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</si>
  <si>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</si>
  <si>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</si>
  <si>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</si>
  <si>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</si>
  <si>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</si>
  <si>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</si>
  <si>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</si>
  <si>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</si>
  <si>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</si>
  <si>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</si>
  <si>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</si>
  <si>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</si>
  <si>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</si>
  <si>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</si>
  <si>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</si>
  <si>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</si>
  <si>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</si>
  <si>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</si>
  <si>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</si>
  <si>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</si>
  <si>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</si>
  <si>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</si>
  <si>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</si>
  <si>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</si>
  <si>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</si>
  <si>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</si>
  <si>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</si>
  <si>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</si>
  <si>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</si>
  <si>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</si>
  <si>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</si>
  <si>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</si>
  <si>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</si>
  <si>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</si>
  <si>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</si>
  <si>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</si>
  <si>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</si>
  <si>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</si>
  <si>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</si>
  <si>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</si>
  <si>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</si>
  <si>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</si>
  <si>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</si>
  <si>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</si>
  <si>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</si>
  <si>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</si>
  <si>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</si>
  <si>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</si>
  <si>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</si>
  <si>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</si>
  <si>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</si>
  <si>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</si>
  <si>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</si>
  <si>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</si>
  <si>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</si>
  <si>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</si>
  <si>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</si>
  <si>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</si>
  <si>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</si>
  <si>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</si>
  <si>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</si>
  <si>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</si>
  <si>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</si>
  <si>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</si>
  <si>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</si>
  <si>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</si>
  <si>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</si>
  <si>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</si>
  <si>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</si>
  <si>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</si>
  <si>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</si>
  <si>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</si>
  <si>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</si>
  <si>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</si>
  <si>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</si>
  <si>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</si>
  <si>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</si>
  <si>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</si>
  <si>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</si>
  <si>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</si>
  <si>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</si>
  <si>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</si>
  <si>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</si>
  <si>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</si>
  <si>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</si>
  <si>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</si>
  <si>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</si>
  <si>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</si>
  <si>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</si>
  <si>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</si>
  <si>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</si>
  <si>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</si>
  <si>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</si>
  <si>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</si>
  <si>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</si>
  <si>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</si>
  <si>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</si>
  <si>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</si>
  <si>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</si>
  <si>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</si>
  <si>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</si>
  <si>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</si>
  <si>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</si>
  <si>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</si>
  <si>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</si>
  <si>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</si>
  <si>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</si>
  <si>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</si>
  <si>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</si>
  <si>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</si>
  <si>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</si>
  <si>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</si>
  <si>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</si>
  <si>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</si>
  <si>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</si>
  <si>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</si>
  <si>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</si>
  <si>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</si>
  <si>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</si>
  <si>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</si>
  <si>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</si>
  <si>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</si>
  <si>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</si>
  <si>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</si>
  <si>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</si>
  <si>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</si>
  <si>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</si>
  <si>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</si>
  <si>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</si>
  <si>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</si>
  <si>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</si>
  <si>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</si>
  <si>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</si>
  <si>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</si>
  <si>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</si>
  <si>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</si>
  <si>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</si>
  <si>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</si>
  <si>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</si>
  <si>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</si>
  <si>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</si>
  <si>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</si>
  <si>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</si>
  <si>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</si>
  <si>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</si>
  <si>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</si>
  <si>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</si>
  <si>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</si>
  <si>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</si>
  <si>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</si>
  <si>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</si>
  <si>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</si>
  <si>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</si>
  <si>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</si>
  <si>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</si>
  <si>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</si>
  <si>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</si>
  <si>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</si>
  <si>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</si>
  <si>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</si>
  <si>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</si>
  <si>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</si>
  <si>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</si>
  <si>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</si>
  <si>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</si>
  <si>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</si>
  <si>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</si>
  <si>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</si>
  <si>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</si>
  <si>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</si>
  <si>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</si>
  <si>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</si>
  <si>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</si>
  <si>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</si>
  <si>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</si>
  <si>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</si>
  <si>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</si>
  <si>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</si>
  <si>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</si>
  <si>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</si>
  <si>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</si>
  <si>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</si>
  <si>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</si>
  <si>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</si>
  <si>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</si>
  <si>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</si>
  <si>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</si>
  <si>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</si>
  <si>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</si>
  <si>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</si>
  <si>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</si>
  <si>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</si>
  <si>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</si>
  <si>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</si>
  <si>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</si>
  <si>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</si>
  <si>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</si>
  <si>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</si>
  <si>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</si>
  <si>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</si>
  <si>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</si>
  <si>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</si>
  <si>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</si>
  <si>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</si>
  <si>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</si>
  <si>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</si>
  <si>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</si>
  <si>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</si>
  <si>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</si>
  <si>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</si>
  <si>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</si>
  <si>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</si>
  <si>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</si>
  <si>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</si>
  <si>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</si>
  <si>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</si>
  <si>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</si>
  <si>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</si>
  <si>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</si>
  <si>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</si>
  <si>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</si>
  <si>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</si>
  <si>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</si>
  <si>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</si>
  <si>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</si>
  <si>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</si>
  <si>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</si>
  <si>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</si>
  <si>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</si>
  <si>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</si>
  <si>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</si>
  <si>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</si>
  <si>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</si>
  <si>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</si>
  <si>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</si>
  <si>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</si>
  <si>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</si>
  <si>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</si>
  <si>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</si>
  <si>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</si>
  <si>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</si>
  <si>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</si>
  <si>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</si>
  <si>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</si>
  <si>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</si>
  <si>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</si>
  <si>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</si>
  <si>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</si>
  <si>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</si>
  <si>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</si>
  <si>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</si>
  <si>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</si>
  <si>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</si>
  <si>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</si>
  <si>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</si>
  <si>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</si>
  <si>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</si>
  <si>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</si>
  <si>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</si>
  <si>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</si>
  <si>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</si>
  <si>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</si>
  <si>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</si>
  <si>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</si>
  <si>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</si>
  <si>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</si>
  <si>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</si>
  <si>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</si>
  <si>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</si>
  <si>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</si>
  <si>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</si>
  <si>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</si>
  <si>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</si>
  <si>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</si>
  <si>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</si>
  <si>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</si>
  <si>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</si>
  <si>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</si>
  <si>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</si>
  <si>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</si>
  <si>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</si>
  <si>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</si>
  <si>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</si>
  <si>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</si>
  <si>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</si>
  <si>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</si>
  <si>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</si>
  <si>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</si>
  <si>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</si>
  <si>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</si>
  <si>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</si>
  <si>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</si>
  <si>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</si>
  <si>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</si>
  <si>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</si>
  <si>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</si>
  <si>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</si>
  <si>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</si>
  <si>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</si>
  <si>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</si>
  <si>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</si>
  <si>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</si>
  <si>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</si>
  <si>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</si>
  <si>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</si>
  <si>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</si>
  <si>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</si>
  <si>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</si>
  <si>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</si>
  <si>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</si>
  <si>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</si>
  <si>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</si>
  <si>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</si>
  <si>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</si>
  <si>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</si>
  <si>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</si>
  <si>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</si>
  <si>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</si>
  <si>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</si>
  <si>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</si>
  <si>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</si>
  <si>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</si>
  <si>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</si>
  <si>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</si>
  <si>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</si>
  <si>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</si>
  <si>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</si>
  <si>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</si>
  <si>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</si>
  <si>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</si>
  <si>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</si>
  <si>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</si>
  <si>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</si>
  <si>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</si>
  <si>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</si>
  <si>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</si>
  <si>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</si>
  <si>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</si>
  <si>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</si>
  <si>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</si>
  <si>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</si>
  <si>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</si>
  <si>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</si>
  <si>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</si>
  <si>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</si>
  <si>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</si>
  <si>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</si>
  <si>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</si>
  <si>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</si>
  <si>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</si>
  <si>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</si>
  <si>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</si>
  <si>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</si>
  <si>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</si>
  <si>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</si>
  <si>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</si>
  <si>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</si>
  <si>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</si>
  <si>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</si>
  <si>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</si>
  <si>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</si>
  <si>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</si>
  <si>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</si>
  <si>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</si>
  <si>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</si>
  <si>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</si>
  <si>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</si>
  <si>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</si>
  <si>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</si>
  <si>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</si>
  <si>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</si>
  <si>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</si>
  <si>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</si>
  <si>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</si>
  <si>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</si>
  <si>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</si>
  <si>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</si>
  <si>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</si>
  <si>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</si>
  <si>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</si>
  <si>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</si>
  <si>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</si>
  <si>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</si>
  <si>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</si>
  <si>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</si>
  <si>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</si>
  <si>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</si>
  <si>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</si>
  <si>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</si>
  <si>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</si>
  <si>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</si>
  <si>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</si>
  <si>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</si>
  <si>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</si>
  <si>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</si>
  <si>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</si>
  <si>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</si>
  <si>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</si>
  <si>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</si>
  <si>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</si>
  <si>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</si>
  <si>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</si>
  <si>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</si>
  <si>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</si>
  <si>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</si>
  <si>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</si>
  <si>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</si>
  <si>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</si>
  <si>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</si>
  <si>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</si>
  <si>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</si>
  <si>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</si>
  <si>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</si>
  <si>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</si>
  <si>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</si>
  <si>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</si>
  <si>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</si>
  <si>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</si>
  <si>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</si>
  <si>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</si>
  <si>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</si>
  <si>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</si>
  <si>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</si>
  <si>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</si>
  <si>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</si>
  <si>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</si>
  <si>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</si>
  <si>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</si>
  <si>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</si>
  <si>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</si>
  <si>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</si>
  <si>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</si>
  <si>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</si>
  <si>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</si>
  <si>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</si>
  <si>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</si>
  <si>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</si>
  <si>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</si>
  <si>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</si>
  <si>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</si>
  <si>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</si>
  <si>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</si>
  <si>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</si>
  <si>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</si>
  <si>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</si>
  <si>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</si>
  <si>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</si>
  <si>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</si>
  <si>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</si>
  <si>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</si>
  <si>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</si>
  <si>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</si>
  <si>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</si>
  <si>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</si>
  <si>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</si>
  <si>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</si>
  <si>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</si>
  <si>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</si>
  <si>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</si>
  <si>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</si>
  <si>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</si>
  <si>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</si>
  <si>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</si>
  <si>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</si>
  <si>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</si>
  <si>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</si>
  <si>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</si>
  <si>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</si>
  <si>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</si>
  <si>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</si>
  <si>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</si>
  <si>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</si>
  <si>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</si>
  <si>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</si>
  <si>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</si>
  <si>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</si>
  <si>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</si>
  <si>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</si>
  <si>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</si>
  <si>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</si>
  <si>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</si>
  <si>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</si>
  <si>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</si>
  <si>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</si>
  <si>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</si>
  <si>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</si>
  <si>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</si>
  <si>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</si>
  <si>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</si>
  <si>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</si>
  <si>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</si>
  <si>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</si>
  <si>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</si>
  <si>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</si>
  <si>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</si>
  <si>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</si>
  <si>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</si>
  <si>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</si>
  <si>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</si>
  <si>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</si>
  <si>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</si>
  <si>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</si>
  <si>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</si>
  <si>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</si>
  <si>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</si>
  <si>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</si>
  <si>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</si>
  <si>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</si>
  <si>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</si>
  <si>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</si>
  <si>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</si>
  <si>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</si>
  <si>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</si>
  <si>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</si>
  <si>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</si>
  <si>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</si>
  <si>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31/1/2022</t>
  </si>
  <si>
    <t>Cut-off Date: 31/1/2022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</si>
</sst>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0.00%"/>
    <numFmt numFmtId="168" formatCode="mmm\/yyyy"/>
    <numFmt numFmtId="169" formatCode="m\/d\/yyyy"/>
    <numFmt numFmtId="170" formatCode="#,##0.0"/>
    <numFmt numFmtId="171" formatCode="0.0%"/>
    <numFmt numFmtId="172" formatCode="0.0"/>
    <numFmt numFmtId="173" formatCode="0.00000000%"/>
  </numFmts>
  <fonts count="64"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b/>
      <i/>
      <u/>
      <sz val="18"/>
      <color rgb="FFFF0000"/>
      <name val="Arial"/>
      <family val="2"/>
    </font>
    <font>
      <i/>
      <sz val="8"/>
      <color rgb="FF000000"/>
      <name val="Arial"/>
      <family val="2"/>
    </font>
    <font>
      <sz val="9"/>
      <color rgb="FF333333"/>
      <name val="Arial"/>
      <family val="2"/>
    </font>
    <font>
      <sz val="7"/>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5" fillId="0" borderId="0" applyNumberFormat="0" applyFill="0" applyBorder="0" applyAlignment="0" applyProtection="0"/>
    <xf numFmtId="0" fontId="46" fillId="0" borderId="0"/>
    <xf numFmtId="9" fontId="1" fillId="0" borderId="0" applyFont="0" applyFill="0" applyBorder="0" applyAlignment="0" applyProtection="0"/>
    <xf numFmtId="9" fontId="46" fillId="0" borderId="0" applyFont="0" applyFill="0" applyBorder="0" applyAlignment="0" applyProtection="0"/>
  </cellStyleXfs>
  <cellXfs count="264">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49" fontId="6" fillId="3" borderId="4" xfId="0" applyNumberFormat="1" applyFont="1" applyFill="1" applyBorder="1" applyAlignment="1">
      <alignment horizontal="left" vertical="center"/>
    </xf>
    <xf numFmtId="0" fontId="6" fillId="3" borderId="4" xfId="0" applyFont="1" applyFill="1" applyBorder="1" applyAlignment="1">
      <alignment horizontal="center" vertical="center"/>
    </xf>
    <xf numFmtId="49" fontId="3"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4"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horizontal="right" vertical="center"/>
    </xf>
    <xf numFmtId="3" fontId="12" fillId="2" borderId="4"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4"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0" fontId="6" fillId="2" borderId="0" xfId="0" applyFont="1" applyFill="1" applyAlignment="1">
      <alignment horizontal="right" vertical="center"/>
    </xf>
    <xf numFmtId="49" fontId="14" fillId="2" borderId="0" xfId="0" applyNumberFormat="1" applyFont="1" applyFill="1" applyAlignment="1">
      <alignment horizontal="left" vertical="center"/>
    </xf>
    <xf numFmtId="0" fontId="7" fillId="2" borderId="6"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2" xfId="0" applyNumberFormat="1" applyFont="1" applyFill="1" applyBorder="1" applyAlignment="1">
      <alignment horizontal="left" vertical="center"/>
    </xf>
    <xf numFmtId="49" fontId="7" fillId="2" borderId="5" xfId="0" applyNumberFormat="1" applyFont="1" applyFill="1" applyBorder="1" applyAlignment="1">
      <alignment horizontal="center" vertical="center"/>
    </xf>
    <xf numFmtId="49" fontId="7" fillId="2" borderId="6" xfId="0" applyNumberFormat="1" applyFont="1" applyFill="1" applyBorder="1" applyAlignment="1">
      <alignment horizontal="left" vertical="center"/>
    </xf>
    <xf numFmtId="49" fontId="7" fillId="2" borderId="6"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7" fillId="3" borderId="4" xfId="0" applyFont="1" applyFill="1" applyBorder="1" applyAlignment="1">
      <alignment horizontal="center" vertical="center"/>
    </xf>
    <xf numFmtId="0" fontId="18" fillId="2" borderId="0" xfId="0" applyFont="1" applyFill="1" applyAlignment="1">
      <alignment horizontal="left" vertical="center"/>
    </xf>
    <xf numFmtId="0" fontId="19" fillId="2" borderId="0" xfId="0" applyFont="1" applyFill="1" applyAlignment="1">
      <alignment horizontal="right" vertical="center"/>
    </xf>
    <xf numFmtId="0" fontId="18"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4" xfId="0" applyNumberFormat="1" applyFont="1" applyFill="1" applyBorder="1" applyAlignment="1">
      <alignment horizontal="center" vertical="center"/>
    </xf>
    <xf numFmtId="3" fontId="6" fillId="3" borderId="4" xfId="0" applyNumberFormat="1" applyFont="1" applyFill="1" applyBorder="1" applyAlignment="1">
      <alignment horizontal="center" vertical="center"/>
    </xf>
    <xf numFmtId="49" fontId="20" fillId="3" borderId="4" xfId="0" applyNumberFormat="1" applyFont="1" applyFill="1" applyBorder="1" applyAlignment="1">
      <alignment horizontal="center" vertical="center"/>
    </xf>
    <xf numFmtId="169" fontId="19"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19" fillId="2" borderId="0" xfId="0" applyNumberFormat="1" applyFont="1" applyFill="1" applyAlignment="1">
      <alignment horizontal="center" vertical="center"/>
    </xf>
    <xf numFmtId="0" fontId="21" fillId="3" borderId="4" xfId="0" applyFont="1" applyFill="1" applyBorder="1" applyAlignment="1">
      <alignment horizontal="left" vertical="center"/>
    </xf>
    <xf numFmtId="0" fontId="22" fillId="3" borderId="4" xfId="0" applyFont="1" applyFill="1" applyBorder="1" applyAlignment="1">
      <alignment horizontal="left" vertical="center"/>
    </xf>
    <xf numFmtId="0" fontId="22" fillId="3" borderId="4" xfId="0" applyFont="1" applyFill="1" applyBorder="1" applyAlignment="1">
      <alignment horizontal="center" vertical="center"/>
    </xf>
    <xf numFmtId="0" fontId="21" fillId="3" borderId="4" xfId="0" applyFont="1" applyFill="1" applyBorder="1" applyAlignment="1">
      <alignment horizontal="center" vertical="center"/>
    </xf>
    <xf numFmtId="3" fontId="22" fillId="3" borderId="4" xfId="0" applyNumberFormat="1" applyFont="1" applyFill="1" applyBorder="1" applyAlignment="1">
      <alignment horizontal="right" vertical="center"/>
    </xf>
    <xf numFmtId="49" fontId="8" fillId="2" borderId="3" xfId="0" applyNumberFormat="1" applyFont="1" applyFill="1" applyBorder="1" applyAlignment="1">
      <alignment horizontal="lef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4"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4"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0" fontId="6" fillId="3" borderId="4"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49" fontId="12" fillId="3" borderId="4"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5" fillId="2" borderId="0" xfId="0" applyNumberFormat="1" applyFont="1" applyFill="1" applyAlignment="1">
      <alignment horizontal="left" vertical="center"/>
    </xf>
    <xf numFmtId="49" fontId="13" fillId="2" borderId="0" xfId="0" applyNumberFormat="1" applyFont="1" applyFill="1" applyAlignment="1">
      <alignment horizontal="center" vertical="center"/>
    </xf>
    <xf numFmtId="0" fontId="6" fillId="2" borderId="0" xfId="0" applyFont="1" applyFill="1" applyAlignment="1">
      <alignment horizontal="right" vertical="center"/>
    </xf>
    <xf numFmtId="0" fontId="3" fillId="2" borderId="0" xfId="0" applyFont="1" applyFill="1" applyAlignment="1">
      <alignment horizontal="right" vertical="center"/>
    </xf>
    <xf numFmtId="49" fontId="4" fillId="5" borderId="1" xfId="0" applyNumberFormat="1" applyFont="1" applyFill="1" applyBorder="1" applyAlignment="1">
      <alignment horizontal="center" vertical="center"/>
    </xf>
    <xf numFmtId="165" fontId="3" fillId="2" borderId="0" xfId="0" applyNumberFormat="1" applyFont="1" applyFill="1" applyAlignment="1">
      <alignment horizontal="right" vertical="center"/>
    </xf>
    <xf numFmtId="3" fontId="5"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49" fontId="5" fillId="3" borderId="1" xfId="0" applyNumberFormat="1" applyFont="1" applyFill="1" applyBorder="1" applyAlignment="1">
      <alignment horizontal="center" vertical="center" wrapText="1"/>
    </xf>
    <xf numFmtId="49" fontId="14" fillId="2" borderId="0" xfId="0" applyNumberFormat="1" applyFont="1" applyFill="1" applyAlignment="1">
      <alignment horizontal="left" vertical="center"/>
    </xf>
    <xf numFmtId="49" fontId="15" fillId="2" borderId="5" xfId="0" applyNumberFormat="1" applyFont="1" applyFill="1" applyBorder="1" applyAlignment="1">
      <alignment horizontal="left"/>
    </xf>
    <xf numFmtId="49" fontId="15" fillId="2" borderId="0" xfId="0" applyNumberFormat="1" applyFont="1" applyFill="1" applyAlignment="1">
      <alignment horizontal="left"/>
    </xf>
    <xf numFmtId="49" fontId="15" fillId="2" borderId="3" xfId="0" applyNumberFormat="1" applyFont="1" applyFill="1" applyBorder="1" applyAlignment="1">
      <alignment horizontal="left"/>
    </xf>
    <xf numFmtId="4" fontId="15" fillId="2" borderId="5" xfId="0" applyNumberFormat="1" applyFont="1" applyFill="1" applyBorder="1" applyAlignment="1">
      <alignment horizontal="right" vertical="center"/>
    </xf>
    <xf numFmtId="4" fontId="15" fillId="2" borderId="0" xfId="0" applyNumberFormat="1" applyFont="1" applyFill="1" applyAlignment="1">
      <alignment horizontal="right" vertical="center"/>
    </xf>
    <xf numFmtId="3" fontId="15" fillId="2" borderId="0" xfId="0" applyNumberFormat="1" applyFont="1" applyFill="1" applyAlignment="1">
      <alignment horizontal="right" vertical="center"/>
    </xf>
    <xf numFmtId="167" fontId="15" fillId="2" borderId="0" xfId="0" applyNumberFormat="1" applyFont="1" applyFill="1" applyAlignment="1">
      <alignment horizontal="right" vertical="center"/>
    </xf>
    <xf numFmtId="4" fontId="15" fillId="2" borderId="3" xfId="0" applyNumberFormat="1" applyFont="1" applyFill="1" applyBorder="1" applyAlignment="1">
      <alignment horizontal="right" vertical="center"/>
    </xf>
    <xf numFmtId="3" fontId="7" fillId="2" borderId="0" xfId="0" applyNumberFormat="1" applyFont="1" applyFill="1" applyAlignment="1">
      <alignment horizontal="center" vertical="center"/>
    </xf>
    <xf numFmtId="3" fontId="12" fillId="3" borderId="4"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12" fillId="3" borderId="4" xfId="0" applyFont="1" applyFill="1" applyBorder="1" applyAlignment="1">
      <alignment horizontal="left" vertical="center"/>
    </xf>
    <xf numFmtId="49" fontId="7" fillId="2" borderId="0" xfId="0" applyNumberFormat="1" applyFont="1" applyFill="1" applyAlignment="1">
      <alignment horizontal="left" vertical="center"/>
    </xf>
    <xf numFmtId="0" fontId="12" fillId="3" borderId="4" xfId="0" applyFont="1" applyFill="1" applyBorder="1" applyAlignment="1">
      <alignment horizontal="center" vertical="center"/>
    </xf>
    <xf numFmtId="1"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4" fontId="12" fillId="3" borderId="4"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4"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4" xfId="0" applyNumberFormat="1" applyFont="1" applyFill="1" applyBorder="1" applyAlignment="1">
      <alignment horizontal="center" vertical="center"/>
    </xf>
    <xf numFmtId="49" fontId="23" fillId="6" borderId="1" xfId="0" applyNumberFormat="1" applyFont="1" applyFill="1" applyBorder="1" applyAlignment="1">
      <alignment horizontal="center" vertical="center"/>
    </xf>
    <xf numFmtId="49" fontId="23"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4" xfId="0" applyNumberFormat="1" applyFont="1" applyFill="1" applyBorder="1" applyAlignment="1">
      <alignment horizontal="center" vertical="center" wrapText="1"/>
    </xf>
    <xf numFmtId="0" fontId="22" fillId="3" borderId="4" xfId="0" applyFont="1" applyFill="1" applyBorder="1" applyAlignment="1">
      <alignment horizontal="right" vertical="center" wrapText="1"/>
    </xf>
    <xf numFmtId="168" fontId="3" fillId="2" borderId="0" xfId="0" applyNumberFormat="1" applyFont="1" applyFill="1" applyAlignment="1">
      <alignment horizontal="left" vertical="center"/>
    </xf>
    <xf numFmtId="49" fontId="23" fillId="5" borderId="1" xfId="0" applyNumberFormat="1" applyFont="1" applyFill="1" applyBorder="1" applyAlignment="1">
      <alignment horizontal="center" vertical="center"/>
    </xf>
    <xf numFmtId="3" fontId="22" fillId="3" borderId="4" xfId="0" applyNumberFormat="1" applyFont="1" applyFill="1" applyBorder="1" applyAlignment="1">
      <alignment horizontal="right" vertical="center"/>
    </xf>
    <xf numFmtId="0" fontId="28" fillId="0" borderId="0" xfId="1" applyFont="1" applyAlignment="1">
      <alignment horizontal="left" vertical="center"/>
    </xf>
    <xf numFmtId="0" fontId="1" fillId="0" borderId="0" xfId="1"/>
    <xf numFmtId="0" fontId="29" fillId="0" borderId="0" xfId="1" applyFont="1" applyAlignment="1">
      <alignment horizontal="center" vertical="center"/>
    </xf>
    <xf numFmtId="0" fontId="30" fillId="0" borderId="0" xfId="1" applyFont="1" applyAlignment="1">
      <alignment vertical="center" wrapText="1"/>
    </xf>
    <xf numFmtId="0" fontId="31" fillId="0" borderId="0" xfId="1" applyFont="1" applyAlignment="1">
      <alignment horizontal="left" vertical="center" wrapText="1"/>
    </xf>
    <xf numFmtId="0" fontId="32" fillId="0" borderId="0" xfId="1" applyFont="1" applyAlignment="1">
      <alignment wrapText="1"/>
    </xf>
    <xf numFmtId="0" fontId="30" fillId="0" borderId="0" xfId="1" applyFont="1" applyAlignment="1">
      <alignment horizontal="left" vertical="center" wrapText="1"/>
    </xf>
    <xf numFmtId="0" fontId="34" fillId="0" borderId="0" xfId="1" applyFont="1" applyAlignment="1">
      <alignment vertical="center" wrapText="1"/>
    </xf>
    <xf numFmtId="0" fontId="35" fillId="0" borderId="0" xfId="1" applyFont="1" applyAlignment="1">
      <alignment horizontal="left" vertical="center" wrapText="1"/>
    </xf>
    <xf numFmtId="0" fontId="35" fillId="0" borderId="0" xfId="1" applyFont="1" applyAlignment="1">
      <alignment wrapText="1"/>
    </xf>
    <xf numFmtId="0" fontId="32" fillId="0" borderId="0" xfId="1" applyFont="1" applyAlignment="1">
      <alignment vertical="center" wrapText="1"/>
    </xf>
    <xf numFmtId="0" fontId="36" fillId="0" borderId="0" xfId="1" applyFont="1" applyAlignment="1">
      <alignment vertical="center" wrapText="1"/>
    </xf>
    <xf numFmtId="0" fontId="35" fillId="0" borderId="0" xfId="1" applyFont="1" applyAlignment="1">
      <alignment vertical="center" wrapText="1"/>
    </xf>
    <xf numFmtId="0" fontId="38" fillId="0" borderId="7" xfId="1" applyFont="1" applyBorder="1"/>
    <xf numFmtId="0" fontId="38" fillId="0" borderId="8" xfId="1" applyFont="1" applyBorder="1"/>
    <xf numFmtId="0" fontId="38" fillId="0" borderId="9" xfId="1" applyFont="1" applyBorder="1"/>
    <xf numFmtId="0" fontId="38" fillId="0" borderId="10" xfId="1" applyFont="1" applyBorder="1"/>
    <xf numFmtId="0" fontId="38" fillId="0" borderId="0" xfId="1" applyFont="1"/>
    <xf numFmtId="0" fontId="38" fillId="0" borderId="11" xfId="1" applyFont="1" applyBorder="1"/>
    <xf numFmtId="0" fontId="39" fillId="0" borderId="0" xfId="1" applyFont="1" applyAlignment="1">
      <alignment horizontal="center"/>
    </xf>
    <xf numFmtId="0" fontId="28" fillId="0" borderId="0" xfId="1" applyFont="1" applyAlignment="1">
      <alignment horizontal="center" vertical="center"/>
    </xf>
    <xf numFmtId="0" fontId="40" fillId="0" borderId="0" xfId="1" applyFont="1" applyAlignment="1">
      <alignment horizontal="center" vertical="center"/>
    </xf>
    <xf numFmtId="0" fontId="41" fillId="0" borderId="0" xfId="1" applyFont="1" applyAlignment="1">
      <alignment horizontal="center" vertical="center"/>
    </xf>
    <xf numFmtId="0" fontId="42" fillId="0" borderId="0" xfId="1" applyFont="1" applyAlignment="1">
      <alignment horizontal="center" vertical="center"/>
    </xf>
    <xf numFmtId="14" fontId="1" fillId="0" borderId="0" xfId="1" applyNumberFormat="1"/>
    <xf numFmtId="0" fontId="43" fillId="0" borderId="0" xfId="1" applyFont="1" applyAlignment="1">
      <alignment horizontal="center"/>
    </xf>
    <xf numFmtId="0" fontId="44" fillId="0" borderId="0" xfId="1" applyFont="1"/>
    <xf numFmtId="0" fontId="26" fillId="8" borderId="0" xfId="2" applyFont="1" applyFill="1" applyBorder="1" applyAlignment="1">
      <alignment horizontal="center"/>
    </xf>
    <xf numFmtId="0" fontId="26" fillId="0" borderId="0" xfId="2" applyFont="1" applyAlignment="1"/>
    <xf numFmtId="0" fontId="26" fillId="0" borderId="0" xfId="2" applyFont="1" applyAlignment="1"/>
    <xf numFmtId="0" fontId="26" fillId="0" borderId="0" xfId="2" applyFont="1" applyFill="1" applyBorder="1" applyAlignment="1">
      <alignment horizontal="center"/>
    </xf>
    <xf numFmtId="0" fontId="26" fillId="0" borderId="0" xfId="2" applyFont="1" applyFill="1" applyAlignment="1"/>
    <xf numFmtId="0" fontId="26" fillId="0" borderId="0" xfId="2" applyFont="1" applyFill="1" applyAlignment="1"/>
    <xf numFmtId="0" fontId="26" fillId="0" borderId="0" xfId="1" applyFont="1" applyAlignment="1">
      <alignment horizontal="center"/>
    </xf>
    <xf numFmtId="0" fontId="1" fillId="0" borderId="0" xfId="1"/>
    <xf numFmtId="0" fontId="26" fillId="9" borderId="0" xfId="1" applyFont="1" applyFill="1" applyAlignment="1">
      <alignment horizontal="center"/>
    </xf>
    <xf numFmtId="0" fontId="38" fillId="0" borderId="12" xfId="1" applyFont="1" applyBorder="1"/>
    <xf numFmtId="0" fontId="38" fillId="0" borderId="13" xfId="1" applyFont="1" applyBorder="1"/>
    <xf numFmtId="0" fontId="38" fillId="0" borderId="14" xfId="1" applyFont="1" applyBorder="1"/>
    <xf numFmtId="0" fontId="28" fillId="0" borderId="0" xfId="3" applyFont="1" applyAlignment="1">
      <alignment horizontal="left" vertical="center"/>
    </xf>
    <xf numFmtId="0" fontId="46" fillId="0" borderId="0" xfId="3" applyAlignment="1">
      <alignment horizontal="center" vertical="center" wrapText="1"/>
    </xf>
    <xf numFmtId="0" fontId="47" fillId="0" borderId="0" xfId="3" applyFont="1" applyAlignment="1">
      <alignment horizontal="center" vertical="center"/>
    </xf>
    <xf numFmtId="0" fontId="46" fillId="0" borderId="0" xfId="3"/>
    <xf numFmtId="0" fontId="46" fillId="0" borderId="15" xfId="3" applyBorder="1" applyAlignment="1">
      <alignment horizontal="center" vertical="center" wrapText="1"/>
    </xf>
    <xf numFmtId="0" fontId="48" fillId="0" borderId="0" xfId="3" applyFont="1" applyAlignment="1">
      <alignment vertical="center" wrapText="1"/>
    </xf>
    <xf numFmtId="0" fontId="48" fillId="9" borderId="0" xfId="3" applyFont="1" applyFill="1" applyAlignment="1">
      <alignment horizontal="center" vertical="center" wrapText="1"/>
    </xf>
    <xf numFmtId="0" fontId="49" fillId="0" borderId="16" xfId="3" applyFont="1" applyBorder="1" applyAlignment="1">
      <alignment horizontal="center" vertical="center" wrapText="1"/>
    </xf>
    <xf numFmtId="0" fontId="49" fillId="0" borderId="0" xfId="3" applyFont="1" applyAlignment="1">
      <alignment horizontal="center" vertical="center" wrapText="1"/>
    </xf>
    <xf numFmtId="0" fontId="48" fillId="0" borderId="0" xfId="3" applyFont="1" applyAlignment="1">
      <alignment horizontal="center" vertical="center" wrapText="1"/>
    </xf>
    <xf numFmtId="0" fontId="48" fillId="8" borderId="17" xfId="3" applyFont="1" applyFill="1" applyBorder="1" applyAlignment="1">
      <alignment horizontal="center" vertical="center" wrapText="1"/>
    </xf>
    <xf numFmtId="0" fontId="50" fillId="0" borderId="0" xfId="3" applyFont="1" applyAlignment="1">
      <alignment horizontal="center" vertical="center" wrapText="1"/>
    </xf>
    <xf numFmtId="0" fontId="45" fillId="0" borderId="18" xfId="2" quotePrefix="1" applyFill="1" applyBorder="1" applyAlignment="1">
      <alignment horizontal="center" vertical="center" wrapText="1"/>
    </xf>
    <xf numFmtId="0" fontId="45" fillId="0" borderId="18" xfId="2" applyFill="1" applyBorder="1" applyAlignment="1">
      <alignment horizontal="center" vertical="center" wrapText="1"/>
    </xf>
    <xf numFmtId="0" fontId="45" fillId="0" borderId="19" xfId="2" quotePrefix="1" applyFill="1" applyBorder="1" applyAlignment="1">
      <alignment horizontal="center" vertical="center" wrapText="1"/>
    </xf>
    <xf numFmtId="0" fontId="45" fillId="0" borderId="0" xfId="2" quotePrefix="1" applyFill="1" applyBorder="1" applyAlignment="1">
      <alignment horizontal="center" vertical="center" wrapText="1"/>
    </xf>
    <xf numFmtId="0" fontId="48" fillId="8" borderId="0" xfId="3" applyFont="1" applyFill="1" applyAlignment="1">
      <alignment horizontal="center" vertical="center" wrapText="1"/>
    </xf>
    <xf numFmtId="0" fontId="50" fillId="8" borderId="0" xfId="3" applyFont="1" applyFill="1" applyAlignment="1">
      <alignment horizontal="center" vertical="center" wrapText="1"/>
    </xf>
    <xf numFmtId="0" fontId="46" fillId="8" borderId="0" xfId="3" applyFill="1" applyAlignment="1">
      <alignment horizontal="center" vertical="center" wrapText="1"/>
    </xf>
    <xf numFmtId="0" fontId="51" fillId="0" borderId="0" xfId="3" applyFont="1" applyAlignment="1">
      <alignment horizontal="center" vertical="center" wrapText="1"/>
    </xf>
    <xf numFmtId="14" fontId="49" fillId="0" borderId="0" xfId="3" applyNumberFormat="1" applyFont="1" applyAlignment="1">
      <alignment horizontal="center" vertical="center" wrapText="1"/>
    </xf>
    <xf numFmtId="0" fontId="52" fillId="0" borderId="0" xfId="3" applyFont="1" applyAlignment="1">
      <alignment horizontal="center" vertical="center" wrapText="1"/>
    </xf>
    <xf numFmtId="0" fontId="53" fillId="0" borderId="0" xfId="2" quotePrefix="1" applyFont="1" applyFill="1" applyBorder="1" applyAlignment="1">
      <alignment horizontal="center" vertical="center" wrapText="1"/>
    </xf>
    <xf numFmtId="0" fontId="49" fillId="0" borderId="0" xfId="3" quotePrefix="1" applyFont="1" applyAlignment="1">
      <alignment horizontal="center" vertical="center" wrapText="1"/>
    </xf>
    <xf numFmtId="0" fontId="51" fillId="0" borderId="0" xfId="3" quotePrefix="1" applyFont="1" applyAlignment="1">
      <alignment horizontal="center" vertical="center" wrapText="1"/>
    </xf>
    <xf numFmtId="0" fontId="51" fillId="10" borderId="0" xfId="3" applyFont="1" applyFill="1" applyAlignment="1">
      <alignment horizontal="center" vertical="center" wrapText="1"/>
    </xf>
    <xf numFmtId="0" fontId="54" fillId="10" borderId="0" xfId="3" quotePrefix="1" applyFont="1" applyFill="1" applyAlignment="1">
      <alignment horizontal="center" vertical="center" wrapText="1"/>
    </xf>
    <xf numFmtId="0" fontId="50" fillId="10" borderId="0" xfId="3" applyFont="1" applyFill="1" applyAlignment="1">
      <alignment horizontal="center" vertical="center" wrapText="1"/>
    </xf>
    <xf numFmtId="0" fontId="25" fillId="10" borderId="0" xfId="3" applyFont="1" applyFill="1" applyAlignment="1">
      <alignment horizontal="center" vertical="center" wrapText="1"/>
    </xf>
    <xf numFmtId="170" fontId="49" fillId="0" borderId="0" xfId="3" applyNumberFormat="1" applyFont="1" applyAlignment="1">
      <alignment horizontal="center" vertical="center" wrapText="1"/>
    </xf>
    <xf numFmtId="0" fontId="52" fillId="0" borderId="0" xfId="3" quotePrefix="1" applyFont="1" applyAlignment="1">
      <alignment horizontal="center" vertical="center" wrapText="1"/>
    </xf>
    <xf numFmtId="0" fontId="27" fillId="0" borderId="0" xfId="3" applyFont="1" applyAlignment="1">
      <alignment horizontal="center" vertical="center" wrapText="1"/>
    </xf>
    <xf numFmtId="0" fontId="51" fillId="10" borderId="0" xfId="3" quotePrefix="1" applyFont="1" applyFill="1" applyAlignment="1">
      <alignment horizontal="center" vertical="center" wrapText="1"/>
    </xf>
    <xf numFmtId="171" fontId="49" fillId="0" borderId="0" xfId="3" applyNumberFormat="1" applyFont="1" applyAlignment="1">
      <alignment horizontal="center" vertical="center" wrapText="1"/>
    </xf>
    <xf numFmtId="9" fontId="49" fillId="0" borderId="0" xfId="4" applyFont="1" applyFill="1" applyBorder="1" applyAlignment="1">
      <alignment horizontal="center" vertical="center" wrapText="1"/>
    </xf>
    <xf numFmtId="3" fontId="49" fillId="0" borderId="0" xfId="3" quotePrefix="1" applyNumberFormat="1" applyFont="1" applyAlignment="1">
      <alignment horizontal="center" vertical="center" wrapText="1"/>
    </xf>
    <xf numFmtId="171" fontId="49" fillId="0" borderId="0" xfId="3" quotePrefix="1" applyNumberFormat="1" applyFont="1" applyAlignment="1">
      <alignment horizontal="center" vertical="center" wrapText="1"/>
    </xf>
    <xf numFmtId="10" fontId="49" fillId="0" borderId="0" xfId="3" quotePrefix="1" applyNumberFormat="1" applyFont="1" applyAlignment="1">
      <alignment horizontal="center" vertical="center" wrapText="1"/>
    </xf>
    <xf numFmtId="0" fontId="49" fillId="0" borderId="0" xfId="3" quotePrefix="1" applyFont="1" applyAlignment="1">
      <alignment horizontal="right" vertical="center" wrapText="1"/>
    </xf>
    <xf numFmtId="170" fontId="49" fillId="0" borderId="0" xfId="3" quotePrefix="1" applyNumberFormat="1" applyFont="1" applyAlignment="1">
      <alignment horizontal="center" vertical="center" wrapText="1"/>
    </xf>
    <xf numFmtId="171" fontId="49" fillId="0" borderId="0" xfId="4" quotePrefix="1" applyNumberFormat="1" applyFont="1" applyFill="1" applyBorder="1" applyAlignment="1">
      <alignment horizontal="center" vertical="center" wrapText="1"/>
    </xf>
    <xf numFmtId="0" fontId="52" fillId="0" borderId="0" xfId="3" applyFont="1" applyAlignment="1">
      <alignment horizontal="right" vertical="center" wrapText="1"/>
    </xf>
    <xf numFmtId="170" fontId="27" fillId="0" borderId="0" xfId="3" applyNumberFormat="1" applyFont="1" applyAlignment="1">
      <alignment horizontal="center" vertical="center" wrapText="1"/>
    </xf>
    <xf numFmtId="9" fontId="49" fillId="0" borderId="0" xfId="4" quotePrefix="1" applyFont="1" applyFill="1" applyBorder="1" applyAlignment="1">
      <alignment horizontal="center" vertical="center" wrapText="1"/>
    </xf>
    <xf numFmtId="0" fontId="55" fillId="10" borderId="0" xfId="3" applyFont="1" applyFill="1" applyAlignment="1">
      <alignment horizontal="center" vertical="center" wrapText="1"/>
    </xf>
    <xf numFmtId="0" fontId="25" fillId="0" borderId="0" xfId="3" quotePrefix="1" applyFont="1" applyAlignment="1">
      <alignment horizontal="center" vertical="center" wrapText="1"/>
    </xf>
    <xf numFmtId="0" fontId="25" fillId="0" borderId="0" xfId="3" applyFont="1" applyAlignment="1">
      <alignment horizontal="center" vertical="center" wrapText="1"/>
    </xf>
    <xf numFmtId="0" fontId="46" fillId="0" borderId="0" xfId="3" quotePrefix="1" applyAlignment="1">
      <alignment horizontal="center" vertical="center" wrapText="1"/>
    </xf>
    <xf numFmtId="0" fontId="46" fillId="0" borderId="0" xfId="3" quotePrefix="1" applyAlignment="1">
      <alignment horizontal="right" vertical="center" wrapText="1"/>
    </xf>
    <xf numFmtId="10" fontId="49" fillId="0" borderId="0" xfId="4" quotePrefix="1" applyNumberFormat="1" applyFont="1" applyFill="1" applyBorder="1" applyAlignment="1">
      <alignment horizontal="center" vertical="center" wrapText="1"/>
    </xf>
    <xf numFmtId="0" fontId="56" fillId="0" borderId="0" xfId="3" quotePrefix="1" applyFont="1" applyAlignment="1">
      <alignment horizontal="right" vertical="center" wrapText="1"/>
    </xf>
    <xf numFmtId="171" fontId="25" fillId="0" borderId="0" xfId="3" quotePrefix="1" applyNumberFormat="1" applyFont="1" applyAlignment="1">
      <alignment horizontal="center" vertical="center" wrapText="1"/>
    </xf>
    <xf numFmtId="171" fontId="25" fillId="0" borderId="0" xfId="3" applyNumberFormat="1" applyFont="1" applyAlignment="1">
      <alignment horizontal="center" vertical="center" wrapText="1"/>
    </xf>
    <xf numFmtId="172" fontId="49" fillId="0" borderId="0" xfId="3" applyNumberFormat="1" applyFont="1" applyAlignment="1">
      <alignment horizontal="center" vertical="center" wrapText="1"/>
    </xf>
    <xf numFmtId="172" fontId="51" fillId="0" borderId="0" xfId="3" applyNumberFormat="1" applyFont="1" applyAlignment="1">
      <alignment horizontal="center" vertical="center" wrapText="1"/>
    </xf>
    <xf numFmtId="0" fontId="54" fillId="10" borderId="0" xfId="3" applyFont="1" applyFill="1" applyAlignment="1">
      <alignment horizontal="center" vertical="center" wrapText="1"/>
    </xf>
    <xf numFmtId="171" fontId="49"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6" fillId="0" borderId="0" xfId="3" applyAlignment="1">
      <alignment horizontal="right" vertical="center" wrapText="1"/>
    </xf>
    <xf numFmtId="170" fontId="46"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0" fontId="52" fillId="0" borderId="0" xfId="3" quotePrefix="1" applyFont="1" applyAlignment="1">
      <alignment horizontal="right" vertical="center" wrapText="1"/>
    </xf>
    <xf numFmtId="170" fontId="52" fillId="0" borderId="0" xfId="3" quotePrefix="1" applyNumberFormat="1" applyFont="1" applyAlignment="1">
      <alignment horizontal="right" vertical="center" wrapText="1"/>
    </xf>
    <xf numFmtId="10" fontId="49" fillId="0" borderId="0" xfId="4" applyNumberFormat="1" applyFont="1" applyFill="1" applyBorder="1" applyAlignment="1">
      <alignment horizontal="center" vertical="center" wrapText="1"/>
    </xf>
    <xf numFmtId="0" fontId="45" fillId="0" borderId="0" xfId="2" applyAlignment="1" applyProtection="1">
      <alignment horizontal="center" vertical="center" wrapText="1"/>
    </xf>
    <xf numFmtId="0" fontId="46" fillId="0" borderId="0" xfId="3" applyAlignment="1">
      <alignment horizontal="center"/>
    </xf>
    <xf numFmtId="0" fontId="49" fillId="0" borderId="0" xfId="3" applyFont="1" applyAlignment="1" applyProtection="1">
      <alignment horizontal="center" vertical="center" wrapText="1"/>
      <protection locked="0"/>
    </xf>
    <xf numFmtId="0" fontId="57" fillId="0" borderId="0" xfId="3" applyFont="1" applyAlignment="1">
      <alignment horizontal="left" vertical="center"/>
    </xf>
    <xf numFmtId="0" fontId="57" fillId="0" borderId="0" xfId="3" applyFont="1" applyAlignment="1">
      <alignment horizontal="center" vertical="center" wrapText="1"/>
    </xf>
    <xf numFmtId="0" fontId="58" fillId="0" borderId="0" xfId="3" applyFont="1" applyAlignment="1">
      <alignment horizontal="center" vertical="center" wrapText="1"/>
    </xf>
    <xf numFmtId="0" fontId="45" fillId="0" borderId="0" xfId="2" applyFill="1" applyBorder="1" applyAlignment="1">
      <alignment horizontal="center" vertical="center" wrapText="1"/>
    </xf>
    <xf numFmtId="0" fontId="59" fillId="0" borderId="0" xfId="3" applyFont="1" applyAlignment="1">
      <alignment horizontal="center" vertical="center" wrapText="1"/>
    </xf>
    <xf numFmtId="0" fontId="45" fillId="0" borderId="0" xfId="2" applyAlignment="1">
      <alignment horizontal="center"/>
    </xf>
    <xf numFmtId="0" fontId="45" fillId="0" borderId="18" xfId="2" applyFill="1" applyBorder="1" applyAlignment="1" applyProtection="1">
      <alignment horizontal="center" vertical="center" wrapText="1"/>
    </xf>
    <xf numFmtId="0" fontId="45" fillId="0" borderId="18" xfId="2" quotePrefix="1" applyFill="1" applyBorder="1" applyAlignment="1" applyProtection="1">
      <alignment horizontal="right" vertical="center" wrapText="1"/>
    </xf>
    <xf numFmtId="0" fontId="45" fillId="0" borderId="19" xfId="2" quotePrefix="1" applyFill="1" applyBorder="1" applyAlignment="1" applyProtection="1">
      <alignment horizontal="right" vertical="center" wrapText="1"/>
    </xf>
    <xf numFmtId="0" fontId="45" fillId="0" borderId="0" xfId="2" quotePrefix="1" applyFill="1" applyBorder="1" applyAlignment="1" applyProtection="1">
      <alignment horizontal="center" vertical="center" wrapText="1"/>
    </xf>
    <xf numFmtId="0" fontId="49" fillId="0" borderId="0" xfId="3" applyFont="1" applyAlignment="1">
      <alignment horizontal="right" vertical="center" wrapText="1"/>
    </xf>
    <xf numFmtId="171" fontId="49" fillId="0" borderId="0" xfId="4" applyNumberFormat="1" applyFont="1" applyFill="1" applyBorder="1" applyAlignment="1" applyProtection="1">
      <alignment horizontal="center" vertical="center" wrapText="1"/>
    </xf>
    <xf numFmtId="4" fontId="49" fillId="0" borderId="0" xfId="3" applyNumberFormat="1" applyFont="1" applyAlignment="1">
      <alignment horizontal="center" vertical="center" wrapText="1"/>
    </xf>
    <xf numFmtId="10" fontId="49" fillId="0" borderId="0" xfId="5" applyNumberFormat="1" applyFont="1" applyAlignment="1">
      <alignment horizontal="center" vertical="center" wrapText="1"/>
    </xf>
    <xf numFmtId="0" fontId="60" fillId="0" borderId="0" xfId="3" applyFont="1" applyAlignment="1">
      <alignment horizontal="center" vertical="center" wrapText="1"/>
    </xf>
    <xf numFmtId="171" fontId="60" fillId="0" borderId="0" xfId="4" applyNumberFormat="1" applyFont="1" applyFill="1" applyBorder="1" applyAlignment="1" applyProtection="1">
      <alignment horizontal="center" vertical="center" wrapText="1"/>
    </xf>
    <xf numFmtId="173" fontId="49" fillId="0" borderId="0" xfId="5" applyNumberFormat="1" applyFont="1" applyAlignment="1">
      <alignment horizontal="center" vertical="center" wrapText="1"/>
    </xf>
    <xf numFmtId="171" fontId="0" fillId="0" borderId="0" xfId="4" applyNumberFormat="1" applyFont="1" applyFill="1" applyBorder="1" applyAlignment="1" applyProtection="1">
      <alignment horizontal="center" vertical="center" wrapText="1"/>
    </xf>
    <xf numFmtId="10" fontId="49" fillId="0" borderId="0" xfId="4" applyNumberFormat="1" applyFont="1" applyFill="1" applyBorder="1" applyAlignment="1" applyProtection="1">
      <alignment horizontal="center" vertical="center" wrapText="1"/>
    </xf>
    <xf numFmtId="9" fontId="52" fillId="0" borderId="0" xfId="4" applyFont="1" applyFill="1" applyBorder="1" applyAlignment="1" applyProtection="1">
      <alignment horizontal="center" vertical="center" wrapText="1"/>
    </xf>
    <xf numFmtId="0" fontId="51" fillId="11" borderId="0" xfId="3" applyFont="1" applyFill="1" applyAlignment="1">
      <alignment horizontal="center" vertical="center" wrapText="1"/>
    </xf>
    <xf numFmtId="0" fontId="61" fillId="11" borderId="0" xfId="3" quotePrefix="1" applyFont="1" applyFill="1" applyAlignment="1">
      <alignment horizontal="center" vertical="center" wrapText="1"/>
    </xf>
    <xf numFmtId="0" fontId="25" fillId="11" borderId="0" xfId="3" applyFont="1" applyFill="1" applyAlignment="1">
      <alignment horizontal="center" vertical="center" wrapText="1"/>
    </xf>
    <xf numFmtId="0" fontId="54" fillId="0" borderId="0" xfId="3" quotePrefix="1" applyFont="1" applyAlignment="1">
      <alignment horizontal="center" vertical="center" wrapText="1"/>
    </xf>
    <xf numFmtId="3" fontId="49" fillId="0" borderId="0" xfId="3" applyNumberFormat="1" applyFont="1" applyAlignment="1">
      <alignment horizontal="center" vertical="center" wrapText="1"/>
    </xf>
    <xf numFmtId="9" fontId="49" fillId="0" borderId="0" xfId="4" applyFont="1" applyFill="1" applyBorder="1" applyAlignment="1" applyProtection="1">
      <alignment horizontal="center" vertical="center" wrapText="1"/>
    </xf>
    <xf numFmtId="171" fontId="49" fillId="0" borderId="0" xfId="4" quotePrefix="1" applyNumberFormat="1" applyFont="1" applyFill="1" applyBorder="1" applyAlignment="1" applyProtection="1">
      <alignment horizontal="center" vertical="center" wrapText="1"/>
    </xf>
    <xf numFmtId="171" fontId="27" fillId="0" borderId="0" xfId="4" applyNumberFormat="1" applyFont="1" applyFill="1" applyBorder="1" applyAlignment="1" applyProtection="1">
      <alignment horizontal="center" vertical="center" wrapText="1"/>
    </xf>
    <xf numFmtId="0" fontId="46" fillId="0" borderId="0" xfId="3" quotePrefix="1" applyAlignment="1">
      <alignment horizontal="center"/>
    </xf>
    <xf numFmtId="171" fontId="49" fillId="0" borderId="0" xfId="4" applyNumberFormat="1" applyFont="1" applyFill="1" applyAlignment="1">
      <alignment horizontal="center" vertical="center" wrapText="1"/>
    </xf>
    <xf numFmtId="0" fontId="40" fillId="0" borderId="0" xfId="3" applyFont="1" applyAlignment="1">
      <alignment horizontal="center" vertical="center"/>
    </xf>
    <xf numFmtId="0" fontId="46" fillId="0" borderId="0" xfId="3" applyAlignment="1">
      <alignment horizontal="left" vertical="center"/>
    </xf>
    <xf numFmtId="0" fontId="46" fillId="0" borderId="0" xfId="3" applyAlignment="1">
      <alignment horizontal="left" vertical="center" wrapText="1"/>
    </xf>
    <xf numFmtId="0" fontId="24" fillId="8" borderId="0" xfId="3" applyFont="1" applyFill="1" applyAlignment="1">
      <alignment horizontal="center" vertical="center" wrapText="1"/>
    </xf>
    <xf numFmtId="0" fontId="50" fillId="0" borderId="0" xfId="3" quotePrefix="1" applyFont="1" applyAlignment="1">
      <alignment horizontal="center" vertical="center" wrapText="1"/>
    </xf>
    <xf numFmtId="0" fontId="49" fillId="12" borderId="0" xfId="3" quotePrefix="1" applyFont="1" applyFill="1" applyAlignment="1">
      <alignment horizontal="center" vertical="center" wrapText="1"/>
    </xf>
    <xf numFmtId="0" fontId="62" fillId="0" borderId="0" xfId="3" applyFont="1" applyAlignment="1">
      <alignment horizontal="left" vertical="center" wrapText="1"/>
    </xf>
    <xf numFmtId="0" fontId="51" fillId="0" borderId="0" xfId="3" quotePrefix="1" applyFont="1" applyAlignment="1">
      <alignment horizontal="left" vertical="center" wrapText="1"/>
    </xf>
    <xf numFmtId="0" fontId="51" fillId="0" borderId="0" xfId="3" applyFont="1" applyAlignment="1">
      <alignment horizontal="left" vertical="center" wrapText="1"/>
    </xf>
    <xf numFmtId="0" fontId="63" fillId="0" borderId="0" xfId="3" applyFont="1" applyAlignment="1">
      <alignment horizontal="center" vertical="center" wrapText="1"/>
    </xf>
    <xf numFmtId="14" fontId="63" fillId="0" borderId="0" xfId="3" applyNumberFormat="1" applyFont="1" applyAlignment="1">
      <alignment horizontal="center" vertical="center" wrapText="1"/>
    </xf>
    <xf numFmtId="2" fontId="49" fillId="0" borderId="0" xfId="3" applyNumberFormat="1" applyFont="1" applyAlignment="1">
      <alignment horizontal="center" vertical="center" wrapText="1"/>
    </xf>
  </cellXfs>
  <cellStyles count="6">
    <cellStyle name="Hyperlink 2" xfId="2" xr:uid="{E500DA57-335C-4CD5-92E7-DB794D97DD6B}"/>
    <cellStyle name="Normal" xfId="0" builtinId="0"/>
    <cellStyle name="Normal 2" xfId="1" xr:uid="{9F0548B0-46EA-4067-B52E-DFCA25695ABB}"/>
    <cellStyle name="Normal 3" xfId="3" xr:uid="{86DAD44E-8EC2-4ADE-BDFB-CC7400C9E65E}"/>
    <cellStyle name="Percent 2" xfId="4" xr:uid="{6471B5A6-2DAC-415F-A8E6-EBACCA3121F9}"/>
    <cellStyle name="Percent 3" xfId="5" xr:uid="{226D9B9E-D897-4F49-BA09-13D6F88BDD3E}"/>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41E7F35B-2B79-4516-9A78-8FA720572E5D}"/>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828675</xdr:colOff>
      <xdr:row>1</xdr:row>
      <xdr:rowOff>801467</xdr:rowOff>
    </xdr:to>
    <xdr:pic>
      <xdr:nvPicPr>
        <xdr:cNvPr id="10" name="Picture 26"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10420350" cy="6116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5</xdr:col>
      <xdr:colOff>27940</xdr:colOff>
      <xdr:row>13</xdr:row>
      <xdr:rowOff>4419346</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3059684</xdr:colOff>
      <xdr:row>15</xdr:row>
      <xdr:rowOff>4283710</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3249422</xdr:colOff>
      <xdr:row>17</xdr:row>
      <xdr:rowOff>4276598</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3286506</xdr:colOff>
      <xdr:row>21</xdr:row>
      <xdr:rowOff>4219194</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3067050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2894838</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2382774</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161798</xdr:colOff>
      <xdr:row>35</xdr:row>
      <xdr:rowOff>35814</xdr:rowOff>
    </xdr:from>
    <xdr:to>
      <xdr:col>4</xdr:col>
      <xdr:colOff>2477262</xdr:colOff>
      <xdr:row>35</xdr:row>
      <xdr:rowOff>3340862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247650</xdr:colOff>
      <xdr:row>37</xdr:row>
      <xdr:rowOff>35814</xdr:rowOff>
    </xdr:from>
    <xdr:to>
      <xdr:col>4</xdr:col>
      <xdr:colOff>3170174</xdr:colOff>
      <xdr:row>37</xdr:row>
      <xdr:rowOff>4391660</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171450</xdr:colOff>
      <xdr:row>40</xdr:row>
      <xdr:rowOff>35814</xdr:rowOff>
    </xdr:from>
    <xdr:to>
      <xdr:col>5</xdr:col>
      <xdr:colOff>20320</xdr:colOff>
      <xdr:row>41</xdr:row>
      <xdr:rowOff>22098</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4"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FE64A-57B3-4964-A3E7-B26648BAF95A}">
  <sheetPr>
    <tabColor rgb="FFE36E00"/>
  </sheetPr>
  <dimension ref="A1:A174"/>
  <sheetViews>
    <sheetView view="pageBreakPreview" zoomScale="60" zoomScaleNormal="60" workbookViewId="0"/>
  </sheetViews>
  <sheetFormatPr defaultColWidth="9.140625" defaultRowHeight="15" x14ac:dyDescent="0.25"/>
  <cols>
    <col min="1" max="1" width="242" style="117" customWidth="1"/>
    <col min="2" max="16384" width="9.140625" style="117"/>
  </cols>
  <sheetData>
    <row r="1" spans="1:1" ht="31.5" x14ac:dyDescent="0.25">
      <c r="A1" s="116" t="s">
        <v>1218</v>
      </c>
    </row>
    <row r="3" spans="1:1" x14ac:dyDescent="0.25">
      <c r="A3" s="118"/>
    </row>
    <row r="4" spans="1:1" ht="34.5" x14ac:dyDescent="0.25">
      <c r="A4" s="119" t="s">
        <v>1219</v>
      </c>
    </row>
    <row r="5" spans="1:1" ht="34.5" x14ac:dyDescent="0.25">
      <c r="A5" s="119" t="s">
        <v>1220</v>
      </c>
    </row>
    <row r="6" spans="1:1" ht="34.5" x14ac:dyDescent="0.25">
      <c r="A6" s="119" t="s">
        <v>1221</v>
      </c>
    </row>
    <row r="7" spans="1:1" ht="17.25" x14ac:dyDescent="0.25">
      <c r="A7" s="119"/>
    </row>
    <row r="8" spans="1:1" ht="18.75" x14ac:dyDescent="0.25">
      <c r="A8" s="120" t="s">
        <v>1222</v>
      </c>
    </row>
    <row r="9" spans="1:1" ht="34.5" x14ac:dyDescent="0.3">
      <c r="A9" s="121" t="s">
        <v>1223</v>
      </c>
    </row>
    <row r="10" spans="1:1" ht="69" x14ac:dyDescent="0.25">
      <c r="A10" s="122" t="s">
        <v>1224</v>
      </c>
    </row>
    <row r="11" spans="1:1" ht="34.5" x14ac:dyDescent="0.25">
      <c r="A11" s="122" t="s">
        <v>1225</v>
      </c>
    </row>
    <row r="12" spans="1:1" ht="17.25" x14ac:dyDescent="0.25">
      <c r="A12" s="122" t="s">
        <v>1226</v>
      </c>
    </row>
    <row r="13" spans="1:1" ht="17.25" x14ac:dyDescent="0.25">
      <c r="A13" s="122" t="s">
        <v>1227</v>
      </c>
    </row>
    <row r="14" spans="1:1" ht="34.5" x14ac:dyDescent="0.25">
      <c r="A14" s="122" t="s">
        <v>1228</v>
      </c>
    </row>
    <row r="15" spans="1:1" ht="17.25" x14ac:dyDescent="0.25">
      <c r="A15" s="122"/>
    </row>
    <row r="16" spans="1:1" ht="18.75" x14ac:dyDescent="0.25">
      <c r="A16" s="120" t="s">
        <v>1229</v>
      </c>
    </row>
    <row r="17" spans="1:1" ht="17.25" x14ac:dyDescent="0.25">
      <c r="A17" s="123" t="s">
        <v>1230</v>
      </c>
    </row>
    <row r="18" spans="1:1" ht="34.5" x14ac:dyDescent="0.25">
      <c r="A18" s="124" t="s">
        <v>1231</v>
      </c>
    </row>
    <row r="19" spans="1:1" ht="34.5" x14ac:dyDescent="0.25">
      <c r="A19" s="124" t="s">
        <v>1232</v>
      </c>
    </row>
    <row r="20" spans="1:1" ht="51.75" x14ac:dyDescent="0.25">
      <c r="A20" s="124" t="s">
        <v>1233</v>
      </c>
    </row>
    <row r="21" spans="1:1" ht="86.25" x14ac:dyDescent="0.25">
      <c r="A21" s="124" t="s">
        <v>1234</v>
      </c>
    </row>
    <row r="22" spans="1:1" ht="51.75" x14ac:dyDescent="0.25">
      <c r="A22" s="124" t="s">
        <v>1235</v>
      </c>
    </row>
    <row r="23" spans="1:1" ht="34.5" x14ac:dyDescent="0.25">
      <c r="A23" s="124" t="s">
        <v>1236</v>
      </c>
    </row>
    <row r="24" spans="1:1" ht="17.25" x14ac:dyDescent="0.25">
      <c r="A24" s="124" t="s">
        <v>1237</v>
      </c>
    </row>
    <row r="25" spans="1:1" ht="17.25" x14ac:dyDescent="0.25">
      <c r="A25" s="123" t="s">
        <v>1238</v>
      </c>
    </row>
    <row r="26" spans="1:1" ht="51.75" x14ac:dyDescent="0.3">
      <c r="A26" s="125" t="s">
        <v>1239</v>
      </c>
    </row>
    <row r="27" spans="1:1" ht="17.25" x14ac:dyDescent="0.3">
      <c r="A27" s="125" t="s">
        <v>1240</v>
      </c>
    </row>
    <row r="28" spans="1:1" ht="17.25" x14ac:dyDescent="0.25">
      <c r="A28" s="123" t="s">
        <v>1241</v>
      </c>
    </row>
    <row r="29" spans="1:1" ht="34.5" x14ac:dyDescent="0.25">
      <c r="A29" s="124" t="s">
        <v>1242</v>
      </c>
    </row>
    <row r="30" spans="1:1" ht="34.5" x14ac:dyDescent="0.25">
      <c r="A30" s="124" t="s">
        <v>1243</v>
      </c>
    </row>
    <row r="31" spans="1:1" ht="34.5" x14ac:dyDescent="0.25">
      <c r="A31" s="124" t="s">
        <v>1244</v>
      </c>
    </row>
    <row r="32" spans="1:1" ht="34.5" x14ac:dyDescent="0.25">
      <c r="A32" s="124" t="s">
        <v>1245</v>
      </c>
    </row>
    <row r="33" spans="1:1" ht="17.25" x14ac:dyDescent="0.25">
      <c r="A33" s="124"/>
    </row>
    <row r="34" spans="1:1" ht="18.75" x14ac:dyDescent="0.25">
      <c r="A34" s="120" t="s">
        <v>1246</v>
      </c>
    </row>
    <row r="35" spans="1:1" ht="17.25" x14ac:dyDescent="0.25">
      <c r="A35" s="123" t="s">
        <v>1247</v>
      </c>
    </row>
    <row r="36" spans="1:1" ht="34.5" x14ac:dyDescent="0.25">
      <c r="A36" s="124" t="s">
        <v>1248</v>
      </c>
    </row>
    <row r="37" spans="1:1" ht="34.5" x14ac:dyDescent="0.25">
      <c r="A37" s="124" t="s">
        <v>1249</v>
      </c>
    </row>
    <row r="38" spans="1:1" ht="34.5" x14ac:dyDescent="0.25">
      <c r="A38" s="124" t="s">
        <v>1250</v>
      </c>
    </row>
    <row r="39" spans="1:1" ht="17.25" x14ac:dyDescent="0.25">
      <c r="A39" s="124" t="s">
        <v>1251</v>
      </c>
    </row>
    <row r="40" spans="1:1" ht="34.5" x14ac:dyDescent="0.25">
      <c r="A40" s="124" t="s">
        <v>1252</v>
      </c>
    </row>
    <row r="41" spans="1:1" ht="17.25" x14ac:dyDescent="0.25">
      <c r="A41" s="123" t="s">
        <v>1253</v>
      </c>
    </row>
    <row r="42" spans="1:1" ht="17.25" x14ac:dyDescent="0.25">
      <c r="A42" s="124" t="s">
        <v>1254</v>
      </c>
    </row>
    <row r="43" spans="1:1" ht="17.25" x14ac:dyDescent="0.3">
      <c r="A43" s="125" t="s">
        <v>1255</v>
      </c>
    </row>
    <row r="44" spans="1:1" ht="17.25" x14ac:dyDescent="0.25">
      <c r="A44" s="123" t="s">
        <v>1256</v>
      </c>
    </row>
    <row r="45" spans="1:1" ht="34.5" x14ac:dyDescent="0.3">
      <c r="A45" s="125" t="s">
        <v>1257</v>
      </c>
    </row>
    <row r="46" spans="1:1" ht="34.5" x14ac:dyDescent="0.25">
      <c r="A46" s="124" t="s">
        <v>1258</v>
      </c>
    </row>
    <row r="47" spans="1:1" ht="34.5" x14ac:dyDescent="0.25">
      <c r="A47" s="124" t="s">
        <v>1259</v>
      </c>
    </row>
    <row r="48" spans="1:1" ht="17.25" x14ac:dyDescent="0.25">
      <c r="A48" s="124" t="s">
        <v>1260</v>
      </c>
    </row>
    <row r="49" spans="1:1" ht="17.25" x14ac:dyDescent="0.3">
      <c r="A49" s="125" t="s">
        <v>1261</v>
      </c>
    </row>
    <row r="50" spans="1:1" ht="17.25" x14ac:dyDescent="0.25">
      <c r="A50" s="123" t="s">
        <v>1262</v>
      </c>
    </row>
    <row r="51" spans="1:1" ht="34.5" x14ac:dyDescent="0.3">
      <c r="A51" s="125" t="s">
        <v>1263</v>
      </c>
    </row>
    <row r="52" spans="1:1" ht="17.25" x14ac:dyDescent="0.25">
      <c r="A52" s="124" t="s">
        <v>1264</v>
      </c>
    </row>
    <row r="53" spans="1:1" ht="34.5" x14ac:dyDescent="0.3">
      <c r="A53" s="125" t="s">
        <v>1265</v>
      </c>
    </row>
    <row r="54" spans="1:1" ht="17.25" x14ac:dyDescent="0.25">
      <c r="A54" s="123" t="s">
        <v>1266</v>
      </c>
    </row>
    <row r="55" spans="1:1" ht="17.25" x14ac:dyDescent="0.3">
      <c r="A55" s="125" t="s">
        <v>1267</v>
      </c>
    </row>
    <row r="56" spans="1:1" ht="34.5" x14ac:dyDescent="0.25">
      <c r="A56" s="124" t="s">
        <v>1268</v>
      </c>
    </row>
    <row r="57" spans="1:1" ht="17.25" x14ac:dyDescent="0.25">
      <c r="A57" s="124" t="s">
        <v>1269</v>
      </c>
    </row>
    <row r="58" spans="1:1" ht="17.25" x14ac:dyDescent="0.25">
      <c r="A58" s="124" t="s">
        <v>1270</v>
      </c>
    </row>
    <row r="59" spans="1:1" ht="17.25" x14ac:dyDescent="0.25">
      <c r="A59" s="123" t="s">
        <v>1271</v>
      </c>
    </row>
    <row r="60" spans="1:1" ht="34.5" x14ac:dyDescent="0.25">
      <c r="A60" s="124" t="s">
        <v>1272</v>
      </c>
    </row>
    <row r="61" spans="1:1" ht="17.25" x14ac:dyDescent="0.25">
      <c r="A61" s="126"/>
    </row>
    <row r="62" spans="1:1" ht="18.75" x14ac:dyDescent="0.25">
      <c r="A62" s="120" t="s">
        <v>1273</v>
      </c>
    </row>
    <row r="63" spans="1:1" ht="17.25" x14ac:dyDescent="0.25">
      <c r="A63" s="123" t="s">
        <v>1274</v>
      </c>
    </row>
    <row r="64" spans="1:1" ht="34.5" x14ac:dyDescent="0.25">
      <c r="A64" s="124" t="s">
        <v>1275</v>
      </c>
    </row>
    <row r="65" spans="1:1" ht="17.25" x14ac:dyDescent="0.25">
      <c r="A65" s="124" t="s">
        <v>1276</v>
      </c>
    </row>
    <row r="66" spans="1:1" ht="34.5" x14ac:dyDescent="0.25">
      <c r="A66" s="122" t="s">
        <v>1277</v>
      </c>
    </row>
    <row r="67" spans="1:1" ht="34.5" x14ac:dyDescent="0.25">
      <c r="A67" s="122" t="s">
        <v>1278</v>
      </c>
    </row>
    <row r="68" spans="1:1" ht="34.5" x14ac:dyDescent="0.25">
      <c r="A68" s="122" t="s">
        <v>1279</v>
      </c>
    </row>
    <row r="69" spans="1:1" ht="17.25" x14ac:dyDescent="0.25">
      <c r="A69" s="127" t="s">
        <v>1280</v>
      </c>
    </row>
    <row r="70" spans="1:1" ht="51.75" x14ac:dyDescent="0.25">
      <c r="A70" s="122" t="s">
        <v>1281</v>
      </c>
    </row>
    <row r="71" spans="1:1" ht="17.25" x14ac:dyDescent="0.25">
      <c r="A71" s="122" t="s">
        <v>1282</v>
      </c>
    </row>
    <row r="72" spans="1:1" ht="17.25" x14ac:dyDescent="0.25">
      <c r="A72" s="127" t="s">
        <v>1283</v>
      </c>
    </row>
    <row r="73" spans="1:1" ht="17.25" x14ac:dyDescent="0.25">
      <c r="A73" s="122" t="s">
        <v>1284</v>
      </c>
    </row>
    <row r="74" spans="1:1" ht="17.25" x14ac:dyDescent="0.25">
      <c r="A74" s="127" t="s">
        <v>1285</v>
      </c>
    </row>
    <row r="75" spans="1:1" ht="34.5" x14ac:dyDescent="0.25">
      <c r="A75" s="122" t="s">
        <v>1286</v>
      </c>
    </row>
    <row r="76" spans="1:1" ht="17.25" x14ac:dyDescent="0.25">
      <c r="A76" s="122" t="s">
        <v>1287</v>
      </c>
    </row>
    <row r="77" spans="1:1" ht="51.75" x14ac:dyDescent="0.25">
      <c r="A77" s="122" t="s">
        <v>1288</v>
      </c>
    </row>
    <row r="78" spans="1:1" ht="17.25" x14ac:dyDescent="0.25">
      <c r="A78" s="127" t="s">
        <v>1289</v>
      </c>
    </row>
    <row r="79" spans="1:1" ht="17.25" x14ac:dyDescent="0.3">
      <c r="A79" s="121" t="s">
        <v>1290</v>
      </c>
    </row>
    <row r="80" spans="1:1" ht="17.25" x14ac:dyDescent="0.25">
      <c r="A80" s="127" t="s">
        <v>1291</v>
      </c>
    </row>
    <row r="81" spans="1:1" ht="34.5" x14ac:dyDescent="0.25">
      <c r="A81" s="122" t="s">
        <v>1292</v>
      </c>
    </row>
    <row r="82" spans="1:1" ht="34.5" x14ac:dyDescent="0.25">
      <c r="A82" s="122" t="s">
        <v>1293</v>
      </c>
    </row>
    <row r="83" spans="1:1" ht="34.5" x14ac:dyDescent="0.25">
      <c r="A83" s="122" t="s">
        <v>1294</v>
      </c>
    </row>
    <row r="84" spans="1:1" ht="34.5" x14ac:dyDescent="0.25">
      <c r="A84" s="122" t="s">
        <v>1295</v>
      </c>
    </row>
    <row r="85" spans="1:1" ht="34.5" x14ac:dyDescent="0.25">
      <c r="A85" s="122" t="s">
        <v>1296</v>
      </c>
    </row>
    <row r="86" spans="1:1" ht="17.25" x14ac:dyDescent="0.25">
      <c r="A86" s="127" t="s">
        <v>1297</v>
      </c>
    </row>
    <row r="87" spans="1:1" ht="17.25" x14ac:dyDescent="0.25">
      <c r="A87" s="122" t="s">
        <v>1298</v>
      </c>
    </row>
    <row r="88" spans="1:1" ht="34.5" x14ac:dyDescent="0.25">
      <c r="A88" s="122" t="s">
        <v>1299</v>
      </c>
    </row>
    <row r="89" spans="1:1" ht="17.25" x14ac:dyDescent="0.25">
      <c r="A89" s="127" t="s">
        <v>1300</v>
      </c>
    </row>
    <row r="90" spans="1:1" ht="34.5" x14ac:dyDescent="0.25">
      <c r="A90" s="122" t="s">
        <v>1301</v>
      </c>
    </row>
    <row r="91" spans="1:1" ht="17.25" x14ac:dyDescent="0.25">
      <c r="A91" s="127" t="s">
        <v>1302</v>
      </c>
    </row>
    <row r="92" spans="1:1" ht="17.25" x14ac:dyDescent="0.3">
      <c r="A92" s="121" t="s">
        <v>1303</v>
      </c>
    </row>
    <row r="93" spans="1:1" ht="17.25" x14ac:dyDescent="0.25">
      <c r="A93" s="122" t="s">
        <v>1304</v>
      </c>
    </row>
    <row r="94" spans="1:1" ht="17.25" x14ac:dyDescent="0.25">
      <c r="A94" s="122"/>
    </row>
    <row r="95" spans="1:1" ht="18.75" x14ac:dyDescent="0.25">
      <c r="A95" s="120" t="s">
        <v>1305</v>
      </c>
    </row>
    <row r="96" spans="1:1" ht="34.5" x14ac:dyDescent="0.3">
      <c r="A96" s="121" t="s">
        <v>1306</v>
      </c>
    </row>
    <row r="97" spans="1:1" ht="17.25" x14ac:dyDescent="0.3">
      <c r="A97" s="121" t="s">
        <v>1307</v>
      </c>
    </row>
    <row r="98" spans="1:1" ht="17.25" x14ac:dyDescent="0.25">
      <c r="A98" s="127" t="s">
        <v>1308</v>
      </c>
    </row>
    <row r="99" spans="1:1" ht="17.25" x14ac:dyDescent="0.25">
      <c r="A99" s="119" t="s">
        <v>1309</v>
      </c>
    </row>
    <row r="100" spans="1:1" ht="17.25" x14ac:dyDescent="0.25">
      <c r="A100" s="122" t="s">
        <v>1310</v>
      </c>
    </row>
    <row r="101" spans="1:1" ht="17.25" x14ac:dyDescent="0.25">
      <c r="A101" s="122" t="s">
        <v>1311</v>
      </c>
    </row>
    <row r="102" spans="1:1" ht="17.25" x14ac:dyDescent="0.25">
      <c r="A102" s="122" t="s">
        <v>1312</v>
      </c>
    </row>
    <row r="103" spans="1:1" ht="17.25" x14ac:dyDescent="0.25">
      <c r="A103" s="122" t="s">
        <v>1313</v>
      </c>
    </row>
    <row r="104" spans="1:1" ht="34.5" x14ac:dyDescent="0.25">
      <c r="A104" s="122" t="s">
        <v>1314</v>
      </c>
    </row>
    <row r="105" spans="1:1" ht="17.25" x14ac:dyDescent="0.25">
      <c r="A105" s="119" t="s">
        <v>1315</v>
      </c>
    </row>
    <row r="106" spans="1:1" ht="17.25" x14ac:dyDescent="0.25">
      <c r="A106" s="122" t="s">
        <v>1316</v>
      </c>
    </row>
    <row r="107" spans="1:1" ht="17.25" x14ac:dyDescent="0.25">
      <c r="A107" s="122" t="s">
        <v>1317</v>
      </c>
    </row>
    <row r="108" spans="1:1" ht="17.25" x14ac:dyDescent="0.25">
      <c r="A108" s="122" t="s">
        <v>1318</v>
      </c>
    </row>
    <row r="109" spans="1:1" ht="17.25" x14ac:dyDescent="0.25">
      <c r="A109" s="122" t="s">
        <v>1319</v>
      </c>
    </row>
    <row r="110" spans="1:1" ht="17.25" x14ac:dyDescent="0.25">
      <c r="A110" s="122" t="s">
        <v>1320</v>
      </c>
    </row>
    <row r="111" spans="1:1" ht="17.25" x14ac:dyDescent="0.25">
      <c r="A111" s="122" t="s">
        <v>1321</v>
      </c>
    </row>
    <row r="112" spans="1:1" ht="17.25" x14ac:dyDescent="0.25">
      <c r="A112" s="127" t="s">
        <v>1322</v>
      </c>
    </row>
    <row r="113" spans="1:1" ht="17.25" x14ac:dyDescent="0.25">
      <c r="A113" s="122" t="s">
        <v>1323</v>
      </c>
    </row>
    <row r="114" spans="1:1" ht="17.25" x14ac:dyDescent="0.25">
      <c r="A114" s="119" t="s">
        <v>1324</v>
      </c>
    </row>
    <row r="115" spans="1:1" ht="17.25" x14ac:dyDescent="0.25">
      <c r="A115" s="122" t="s">
        <v>1325</v>
      </c>
    </row>
    <row r="116" spans="1:1" ht="17.25" x14ac:dyDescent="0.25">
      <c r="A116" s="122" t="s">
        <v>1326</v>
      </c>
    </row>
    <row r="117" spans="1:1" ht="17.25" x14ac:dyDescent="0.25">
      <c r="A117" s="119" t="s">
        <v>1327</v>
      </c>
    </row>
    <row r="118" spans="1:1" ht="17.25" x14ac:dyDescent="0.25">
      <c r="A118" s="122" t="s">
        <v>1328</v>
      </c>
    </row>
    <row r="119" spans="1:1" ht="17.25" x14ac:dyDescent="0.25">
      <c r="A119" s="122" t="s">
        <v>1329</v>
      </c>
    </row>
    <row r="120" spans="1:1" ht="17.25" x14ac:dyDescent="0.25">
      <c r="A120" s="122" t="s">
        <v>1330</v>
      </c>
    </row>
    <row r="121" spans="1:1" ht="17.25" x14ac:dyDescent="0.25">
      <c r="A121" s="127" t="s">
        <v>1331</v>
      </c>
    </row>
    <row r="122" spans="1:1" ht="17.25" x14ac:dyDescent="0.25">
      <c r="A122" s="119" t="s">
        <v>1332</v>
      </c>
    </row>
    <row r="123" spans="1:1" ht="17.25" x14ac:dyDescent="0.25">
      <c r="A123" s="119" t="s">
        <v>1333</v>
      </c>
    </row>
    <row r="124" spans="1:1" ht="17.25" x14ac:dyDescent="0.25">
      <c r="A124" s="122" t="s">
        <v>1334</v>
      </c>
    </row>
    <row r="125" spans="1:1" ht="17.25" x14ac:dyDescent="0.25">
      <c r="A125" s="122" t="s">
        <v>1335</v>
      </c>
    </row>
    <row r="126" spans="1:1" ht="17.25" x14ac:dyDescent="0.25">
      <c r="A126" s="122" t="s">
        <v>1336</v>
      </c>
    </row>
    <row r="127" spans="1:1" ht="17.25" x14ac:dyDescent="0.25">
      <c r="A127" s="122" t="s">
        <v>1337</v>
      </c>
    </row>
    <row r="128" spans="1:1" ht="17.25" x14ac:dyDescent="0.25">
      <c r="A128" s="122" t="s">
        <v>1338</v>
      </c>
    </row>
    <row r="129" spans="1:1" ht="17.25" x14ac:dyDescent="0.25">
      <c r="A129" s="127" t="s">
        <v>1339</v>
      </c>
    </row>
    <row r="130" spans="1:1" ht="34.5" x14ac:dyDescent="0.25">
      <c r="A130" s="122" t="s">
        <v>1340</v>
      </c>
    </row>
    <row r="131" spans="1:1" ht="69" x14ac:dyDescent="0.25">
      <c r="A131" s="122" t="s">
        <v>1341</v>
      </c>
    </row>
    <row r="132" spans="1:1" ht="34.5" x14ac:dyDescent="0.25">
      <c r="A132" s="122" t="s">
        <v>1342</v>
      </c>
    </row>
    <row r="133" spans="1:1" ht="17.25" x14ac:dyDescent="0.25">
      <c r="A133" s="127" t="s">
        <v>1343</v>
      </c>
    </row>
    <row r="134" spans="1:1" ht="34.5" x14ac:dyDescent="0.25">
      <c r="A134" s="119" t="s">
        <v>1344</v>
      </c>
    </row>
    <row r="135" spans="1:1" ht="17.25" x14ac:dyDescent="0.25">
      <c r="A135" s="119"/>
    </row>
    <row r="136" spans="1:1" ht="18.75" x14ac:dyDescent="0.25">
      <c r="A136" s="120" t="s">
        <v>1345</v>
      </c>
    </row>
    <row r="137" spans="1:1" ht="17.25" x14ac:dyDescent="0.25">
      <c r="A137" s="122" t="s">
        <v>1346</v>
      </c>
    </row>
    <row r="138" spans="1:1" ht="34.5" x14ac:dyDescent="0.25">
      <c r="A138" s="124" t="s">
        <v>1347</v>
      </c>
    </row>
    <row r="139" spans="1:1" ht="34.5" x14ac:dyDescent="0.25">
      <c r="A139" s="124" t="s">
        <v>1348</v>
      </c>
    </row>
    <row r="140" spans="1:1" ht="17.25" x14ac:dyDescent="0.25">
      <c r="A140" s="123" t="s">
        <v>1349</v>
      </c>
    </row>
    <row r="141" spans="1:1" ht="17.25" x14ac:dyDescent="0.25">
      <c r="A141" s="128" t="s">
        <v>1350</v>
      </c>
    </row>
    <row r="142" spans="1:1" ht="34.5" x14ac:dyDescent="0.3">
      <c r="A142" s="125" t="s">
        <v>1351</v>
      </c>
    </row>
    <row r="143" spans="1:1" ht="17.25" x14ac:dyDescent="0.25">
      <c r="A143" s="124" t="s">
        <v>1352</v>
      </c>
    </row>
    <row r="144" spans="1:1" ht="17.25" x14ac:dyDescent="0.25">
      <c r="A144" s="124" t="s">
        <v>1353</v>
      </c>
    </row>
    <row r="145" spans="1:1" ht="17.25" x14ac:dyDescent="0.25">
      <c r="A145" s="128" t="s">
        <v>1354</v>
      </c>
    </row>
    <row r="146" spans="1:1" ht="17.25" x14ac:dyDescent="0.25">
      <c r="A146" s="123" t="s">
        <v>1355</v>
      </c>
    </row>
    <row r="147" spans="1:1" ht="17.25" x14ac:dyDescent="0.25">
      <c r="A147" s="128" t="s">
        <v>1356</v>
      </c>
    </row>
    <row r="148" spans="1:1" ht="17.25" x14ac:dyDescent="0.25">
      <c r="A148" s="124" t="s">
        <v>1357</v>
      </c>
    </row>
    <row r="149" spans="1:1" ht="17.25" x14ac:dyDescent="0.25">
      <c r="A149" s="124" t="s">
        <v>1358</v>
      </c>
    </row>
    <row r="150" spans="1:1" ht="17.25" x14ac:dyDescent="0.25">
      <c r="A150" s="124" t="s">
        <v>1359</v>
      </c>
    </row>
    <row r="151" spans="1:1" ht="34.5" x14ac:dyDescent="0.25">
      <c r="A151" s="128" t="s">
        <v>1360</v>
      </c>
    </row>
    <row r="152" spans="1:1" ht="17.25" x14ac:dyDescent="0.25">
      <c r="A152" s="123" t="s">
        <v>1361</v>
      </c>
    </row>
    <row r="153" spans="1:1" ht="17.25" x14ac:dyDescent="0.25">
      <c r="A153" s="124" t="s">
        <v>1362</v>
      </c>
    </row>
    <row r="154" spans="1:1" ht="17.25" x14ac:dyDescent="0.25">
      <c r="A154" s="124" t="s">
        <v>1363</v>
      </c>
    </row>
    <row r="155" spans="1:1" ht="17.25" x14ac:dyDescent="0.25">
      <c r="A155" s="124" t="s">
        <v>1364</v>
      </c>
    </row>
    <row r="156" spans="1:1" ht="17.25" x14ac:dyDescent="0.25">
      <c r="A156" s="124" t="s">
        <v>1365</v>
      </c>
    </row>
    <row r="157" spans="1:1" ht="34.5" x14ac:dyDescent="0.25">
      <c r="A157" s="124" t="s">
        <v>1366</v>
      </c>
    </row>
    <row r="158" spans="1:1" ht="34.5" x14ac:dyDescent="0.25">
      <c r="A158" s="124" t="s">
        <v>1367</v>
      </c>
    </row>
    <row r="159" spans="1:1" ht="17.25" x14ac:dyDescent="0.25">
      <c r="A159" s="123" t="s">
        <v>1368</v>
      </c>
    </row>
    <row r="160" spans="1:1" ht="34.5" x14ac:dyDescent="0.25">
      <c r="A160" s="124" t="s">
        <v>1369</v>
      </c>
    </row>
    <row r="161" spans="1:1" ht="34.5" x14ac:dyDescent="0.25">
      <c r="A161" s="124" t="s">
        <v>1370</v>
      </c>
    </row>
    <row r="162" spans="1:1" ht="17.25" x14ac:dyDescent="0.25">
      <c r="A162" s="124" t="s">
        <v>1371</v>
      </c>
    </row>
    <row r="163" spans="1:1" ht="17.25" x14ac:dyDescent="0.25">
      <c r="A163" s="123" t="s">
        <v>1372</v>
      </c>
    </row>
    <row r="164" spans="1:1" ht="34.5" x14ac:dyDescent="0.3">
      <c r="A164" s="125" t="s">
        <v>1373</v>
      </c>
    </row>
    <row r="165" spans="1:1" ht="34.5" x14ac:dyDescent="0.25">
      <c r="A165" s="124" t="s">
        <v>1374</v>
      </c>
    </row>
    <row r="166" spans="1:1" ht="17.25" x14ac:dyDescent="0.25">
      <c r="A166" s="123" t="s">
        <v>1375</v>
      </c>
    </row>
    <row r="167" spans="1:1" ht="17.25" x14ac:dyDescent="0.25">
      <c r="A167" s="124" t="s">
        <v>1376</v>
      </c>
    </row>
    <row r="168" spans="1:1" ht="17.25" x14ac:dyDescent="0.25">
      <c r="A168" s="123" t="s">
        <v>1377</v>
      </c>
    </row>
    <row r="169" spans="1:1" ht="17.25" x14ac:dyDescent="0.3">
      <c r="A169" s="125" t="s">
        <v>1378</v>
      </c>
    </row>
    <row r="170" spans="1:1" ht="17.25" x14ac:dyDescent="0.3">
      <c r="A170" s="125"/>
    </row>
    <row r="171" spans="1:1" ht="17.25" x14ac:dyDescent="0.3">
      <c r="A171" s="125"/>
    </row>
    <row r="172" spans="1:1" ht="17.25" x14ac:dyDescent="0.3">
      <c r="A172" s="125"/>
    </row>
    <row r="173" spans="1:1" ht="17.25" x14ac:dyDescent="0.3">
      <c r="A173" s="125"/>
    </row>
    <row r="174" spans="1:1" ht="17.25" x14ac:dyDescent="0.3">
      <c r="A174" s="125"/>
    </row>
  </sheetData>
  <pageMargins left="0.70866141732283472" right="0.70866141732283472" top="0.74803149606299213" bottom="0.74803149606299213" header="0.31496062992125984" footer="0.31496062992125984"/>
  <pageSetup paperSize="9" scale="37" fitToHeight="0" orientation="landscape" r:id="rId1"/>
  <headerFooter>
    <oddHeader>&amp;R&amp;G</oddHeader>
    <oddFooter>&amp;R&amp;1#&amp;"Calibri"&amp;10&amp;K0000FFClassification : Internal</oddFooter>
  </headerFooter>
  <rowBreaks count="3" manualBreakCount="3">
    <brk id="14" man="1"/>
    <brk id="61" man="1"/>
    <brk id="120"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55"/>
  <sheetViews>
    <sheetView topLeftCell="A16" zoomScaleNormal="100" zoomScaleSheetLayoutView="100" workbookViewId="0"/>
  </sheetViews>
  <sheetFormatPr defaultRowHeight="15" x14ac:dyDescent="0.2"/>
  <cols>
    <col min="1" max="1" width="0.42578125" customWidth="1"/>
    <col min="2" max="2" width="17.28515625" customWidth="1"/>
    <col min="3" max="3" width="14.85546875" customWidth="1"/>
    <col min="4" max="4" width="14.5703125" customWidth="1"/>
    <col min="5" max="6" width="14.7109375" customWidth="1"/>
    <col min="7" max="7" width="8.7109375" customWidth="1"/>
    <col min="8" max="8" width="20.7109375" customWidth="1"/>
    <col min="9" max="9" width="4.7109375" customWidth="1"/>
  </cols>
  <sheetData>
    <row r="1" spans="2:7" s="1" customFormat="1" ht="9" customHeight="1" x14ac:dyDescent="0.15">
      <c r="B1" s="62"/>
    </row>
    <row r="2" spans="2:7" s="1" customFormat="1" ht="22.9" customHeight="1" x14ac:dyDescent="0.15">
      <c r="B2" s="62"/>
      <c r="D2" s="68" t="s">
        <v>907</v>
      </c>
      <c r="E2" s="68"/>
      <c r="F2" s="68"/>
      <c r="G2" s="68"/>
    </row>
    <row r="3" spans="2:7" s="1" customFormat="1" ht="5.85" customHeight="1" x14ac:dyDescent="0.15">
      <c r="B3" s="62"/>
    </row>
    <row r="4" spans="2:7" s="1" customFormat="1" ht="34.15" customHeight="1" x14ac:dyDescent="0.15">
      <c r="B4" s="64" t="s">
        <v>1052</v>
      </c>
      <c r="C4" s="64"/>
      <c r="D4" s="64"/>
      <c r="E4" s="64"/>
      <c r="F4" s="64"/>
    </row>
    <row r="5" spans="2:7" s="1" customFormat="1" ht="6.95" customHeight="1" x14ac:dyDescent="0.15"/>
    <row r="6" spans="2:7" s="1" customFormat="1" ht="21.95" customHeight="1" x14ac:dyDescent="0.15">
      <c r="B6" s="57" t="s">
        <v>1053</v>
      </c>
      <c r="C6" s="4">
        <v>44592</v>
      </c>
    </row>
    <row r="7" spans="2:7" s="1" customFormat="1" ht="2.1" customHeight="1" x14ac:dyDescent="0.15">
      <c r="B7" s="57"/>
    </row>
    <row r="8" spans="2:7" s="1" customFormat="1" ht="5.25" customHeight="1" x14ac:dyDescent="0.15"/>
    <row r="9" spans="2:7" s="1" customFormat="1" ht="19.149999999999999" customHeight="1" x14ac:dyDescent="0.15">
      <c r="B9" s="73" t="s">
        <v>1054</v>
      </c>
      <c r="C9" s="73"/>
      <c r="D9" s="73"/>
      <c r="E9" s="73"/>
      <c r="F9" s="73"/>
    </row>
    <row r="10" spans="2:7" s="1" customFormat="1" ht="5.25" customHeight="1" x14ac:dyDescent="0.15"/>
    <row r="11" spans="2:7" s="1" customFormat="1" ht="18.2" customHeight="1" x14ac:dyDescent="0.15">
      <c r="B11" s="84" t="s">
        <v>1055</v>
      </c>
      <c r="C11" s="84"/>
      <c r="D11" s="84"/>
    </row>
    <row r="12" spans="2:7" s="1" customFormat="1" ht="5.25" customHeight="1" x14ac:dyDescent="0.15"/>
    <row r="13" spans="2:7" s="1" customFormat="1" ht="17.100000000000001" customHeight="1" x14ac:dyDescent="0.2">
      <c r="B13" s="85" t="s">
        <v>1020</v>
      </c>
      <c r="C13" s="85"/>
      <c r="D13" s="85"/>
      <c r="E13" s="85"/>
      <c r="F13" s="88">
        <v>15241205612.239901</v>
      </c>
      <c r="G13" s="88"/>
    </row>
    <row r="14" spans="2:7" s="1" customFormat="1" ht="17.100000000000001" customHeight="1" x14ac:dyDescent="0.2">
      <c r="B14" s="86" t="s">
        <v>1021</v>
      </c>
      <c r="C14" s="86"/>
      <c r="D14" s="86"/>
      <c r="E14" s="86"/>
      <c r="F14" s="89">
        <v>15241205612.239901</v>
      </c>
      <c r="G14" s="89"/>
    </row>
    <row r="15" spans="2:7" s="1" customFormat="1" ht="17.100000000000001" customHeight="1" x14ac:dyDescent="0.2">
      <c r="B15" s="86" t="s">
        <v>1022</v>
      </c>
      <c r="C15" s="86"/>
      <c r="D15" s="86"/>
      <c r="E15" s="86"/>
      <c r="F15" s="89">
        <v>2033582846.7899699</v>
      </c>
      <c r="G15" s="89"/>
    </row>
    <row r="16" spans="2:7" s="1" customFormat="1" ht="17.100000000000001" customHeight="1" x14ac:dyDescent="0.2">
      <c r="B16" s="86" t="s">
        <v>455</v>
      </c>
      <c r="C16" s="86"/>
      <c r="D16" s="86"/>
      <c r="E16" s="86"/>
      <c r="F16" s="90">
        <v>108092</v>
      </c>
      <c r="G16" s="90"/>
    </row>
    <row r="17" spans="2:7" s="1" customFormat="1" ht="17.100000000000001" customHeight="1" x14ac:dyDescent="0.2">
      <c r="B17" s="86" t="s">
        <v>1023</v>
      </c>
      <c r="C17" s="86"/>
      <c r="D17" s="86"/>
      <c r="E17" s="86"/>
      <c r="F17" s="90">
        <v>225681</v>
      </c>
      <c r="G17" s="90"/>
    </row>
    <row r="18" spans="2:7" s="1" customFormat="1" ht="17.100000000000001" customHeight="1" x14ac:dyDescent="0.2">
      <c r="B18" s="86" t="s">
        <v>1024</v>
      </c>
      <c r="C18" s="86"/>
      <c r="D18" s="86"/>
      <c r="E18" s="86"/>
      <c r="F18" s="90">
        <v>141002.16123524401</v>
      </c>
      <c r="G18" s="90"/>
    </row>
    <row r="19" spans="2:7" s="1" customFormat="1" ht="17.100000000000001" customHeight="1" x14ac:dyDescent="0.2">
      <c r="B19" s="86" t="s">
        <v>1025</v>
      </c>
      <c r="C19" s="86"/>
      <c r="D19" s="86"/>
      <c r="E19" s="86"/>
      <c r="F19" s="90">
        <v>67534.287832116694</v>
      </c>
      <c r="G19" s="90"/>
    </row>
    <row r="20" spans="2:7" s="1" customFormat="1" ht="17.100000000000001" customHeight="1" x14ac:dyDescent="0.2">
      <c r="B20" s="86" t="s">
        <v>1026</v>
      </c>
      <c r="C20" s="86"/>
      <c r="D20" s="86"/>
      <c r="E20" s="86"/>
      <c r="F20" s="91">
        <v>0.52289696674028796</v>
      </c>
      <c r="G20" s="91"/>
    </row>
    <row r="21" spans="2:7" s="1" customFormat="1" ht="17.100000000000001" customHeight="1" x14ac:dyDescent="0.2">
      <c r="B21" s="86" t="s">
        <v>1027</v>
      </c>
      <c r="C21" s="86"/>
      <c r="D21" s="86"/>
      <c r="E21" s="86"/>
      <c r="F21" s="89">
        <v>3.7989552282291501</v>
      </c>
      <c r="G21" s="89"/>
    </row>
    <row r="22" spans="2:7" s="1" customFormat="1" ht="17.100000000000001" customHeight="1" x14ac:dyDescent="0.2">
      <c r="B22" s="86" t="s">
        <v>1028</v>
      </c>
      <c r="C22" s="86"/>
      <c r="D22" s="86"/>
      <c r="E22" s="86"/>
      <c r="F22" s="89">
        <v>14.9112147594719</v>
      </c>
      <c r="G22" s="89"/>
    </row>
    <row r="23" spans="2:7" s="1" customFormat="1" ht="17.100000000000001" customHeight="1" x14ac:dyDescent="0.2">
      <c r="B23" s="86" t="s">
        <v>1029</v>
      </c>
      <c r="C23" s="86"/>
      <c r="D23" s="86"/>
      <c r="E23" s="86"/>
      <c r="F23" s="89">
        <v>18.7101673133219</v>
      </c>
      <c r="G23" s="89"/>
    </row>
    <row r="24" spans="2:7" s="1" customFormat="1" ht="17.100000000000001" customHeight="1" x14ac:dyDescent="0.2">
      <c r="B24" s="86" t="s">
        <v>1030</v>
      </c>
      <c r="C24" s="86"/>
      <c r="D24" s="86"/>
      <c r="E24" s="86"/>
      <c r="F24" s="91">
        <v>0.83112745653905795</v>
      </c>
      <c r="G24" s="91"/>
    </row>
    <row r="25" spans="2:7" s="1" customFormat="1" ht="17.100000000000001" customHeight="1" x14ac:dyDescent="0.2">
      <c r="B25" s="86" t="s">
        <v>1031</v>
      </c>
      <c r="C25" s="86"/>
      <c r="D25" s="86"/>
      <c r="E25" s="86"/>
      <c r="F25" s="91">
        <v>0.168872543460932</v>
      </c>
      <c r="G25" s="91"/>
    </row>
    <row r="26" spans="2:7" s="1" customFormat="1" ht="17.100000000000001" customHeight="1" x14ac:dyDescent="0.2">
      <c r="B26" s="86" t="s">
        <v>1032</v>
      </c>
      <c r="C26" s="86"/>
      <c r="D26" s="86"/>
      <c r="E26" s="86"/>
      <c r="F26" s="91">
        <v>1.67314969973602E-2</v>
      </c>
      <c r="G26" s="91"/>
    </row>
    <row r="27" spans="2:7" s="1" customFormat="1" ht="17.100000000000001" customHeight="1" x14ac:dyDescent="0.2">
      <c r="B27" s="86" t="s">
        <v>1033</v>
      </c>
      <c r="C27" s="86"/>
      <c r="D27" s="86"/>
      <c r="E27" s="86"/>
      <c r="F27" s="91">
        <v>1.71975895860653E-2</v>
      </c>
      <c r="G27" s="91"/>
    </row>
    <row r="28" spans="2:7" s="1" customFormat="1" ht="17.100000000000001" customHeight="1" x14ac:dyDescent="0.2">
      <c r="B28" s="86" t="s">
        <v>1034</v>
      </c>
      <c r="C28" s="86"/>
      <c r="D28" s="86"/>
      <c r="E28" s="86"/>
      <c r="F28" s="91">
        <v>1.4437563715945701E-2</v>
      </c>
      <c r="G28" s="91"/>
    </row>
    <row r="29" spans="2:7" s="1" customFormat="1" ht="17.100000000000001" customHeight="1" x14ac:dyDescent="0.2">
      <c r="B29" s="86" t="s">
        <v>1035</v>
      </c>
      <c r="C29" s="86"/>
      <c r="D29" s="86"/>
      <c r="E29" s="86"/>
      <c r="F29" s="89">
        <v>7.7690321250805896</v>
      </c>
      <c r="G29" s="89"/>
    </row>
    <row r="30" spans="2:7" s="1" customFormat="1" ht="17.100000000000001" customHeight="1" x14ac:dyDescent="0.2">
      <c r="B30" s="87" t="s">
        <v>1036</v>
      </c>
      <c r="C30" s="87"/>
      <c r="D30" s="87"/>
      <c r="E30" s="87"/>
      <c r="F30" s="92">
        <v>6.6791385989161798</v>
      </c>
      <c r="G30" s="92"/>
    </row>
    <row r="31" spans="2:7" s="1" customFormat="1" ht="5.25" customHeight="1" x14ac:dyDescent="0.15"/>
    <row r="32" spans="2:7" s="1" customFormat="1" ht="19.149999999999999" customHeight="1" x14ac:dyDescent="0.15">
      <c r="B32" s="73" t="s">
        <v>1056</v>
      </c>
      <c r="C32" s="73"/>
      <c r="D32" s="73"/>
      <c r="E32" s="73"/>
      <c r="F32" s="73"/>
      <c r="G32" s="73"/>
    </row>
    <row r="33" spans="2:8" s="1" customFormat="1" ht="5.25" customHeight="1" x14ac:dyDescent="0.15"/>
    <row r="34" spans="2:8" s="1" customFormat="1" ht="19.7" customHeight="1" x14ac:dyDescent="0.2">
      <c r="B34" s="86" t="s">
        <v>1037</v>
      </c>
      <c r="C34" s="86"/>
      <c r="D34" s="86"/>
      <c r="E34" s="86"/>
      <c r="F34" s="90">
        <v>660097765.48000002</v>
      </c>
      <c r="G34" s="90"/>
    </row>
    <row r="35" spans="2:8" s="1" customFormat="1" ht="5.25" customHeight="1" x14ac:dyDescent="0.15"/>
    <row r="36" spans="2:8" s="1" customFormat="1" ht="19.149999999999999" customHeight="1" x14ac:dyDescent="0.15">
      <c r="B36" s="73" t="s">
        <v>1057</v>
      </c>
      <c r="C36" s="73"/>
      <c r="D36" s="73"/>
      <c r="E36" s="73"/>
      <c r="F36" s="73"/>
      <c r="G36" s="73"/>
    </row>
    <row r="37" spans="2:8" s="1" customFormat="1" ht="5.25" customHeight="1" x14ac:dyDescent="0.15"/>
    <row r="38" spans="2:8" s="1" customFormat="1" ht="13.35" customHeight="1" x14ac:dyDescent="0.15">
      <c r="B38" s="29"/>
      <c r="C38" s="30" t="s">
        <v>1038</v>
      </c>
      <c r="D38" s="30" t="s">
        <v>1038</v>
      </c>
      <c r="E38" s="30" t="s">
        <v>1038</v>
      </c>
      <c r="F38" s="30" t="s">
        <v>1038</v>
      </c>
      <c r="G38" s="30" t="s">
        <v>1038</v>
      </c>
      <c r="H38" s="30" t="s">
        <v>1038</v>
      </c>
    </row>
    <row r="39" spans="2:8" s="1" customFormat="1" ht="10.7" customHeight="1" x14ac:dyDescent="0.15">
      <c r="B39" s="31" t="s">
        <v>912</v>
      </c>
      <c r="C39" s="32" t="s">
        <v>1039</v>
      </c>
      <c r="D39" s="32" t="s">
        <v>1039</v>
      </c>
      <c r="E39" s="32" t="s">
        <v>1039</v>
      </c>
      <c r="F39" s="32" t="s">
        <v>1039</v>
      </c>
      <c r="G39" s="32" t="s">
        <v>1040</v>
      </c>
      <c r="H39" s="32" t="s">
        <v>1040</v>
      </c>
    </row>
    <row r="40" spans="2:8" s="1" customFormat="1" ht="14.45" customHeight="1" x14ac:dyDescent="0.15">
      <c r="B40" s="33" t="s">
        <v>10</v>
      </c>
      <c r="C40" s="12" t="s">
        <v>1041</v>
      </c>
      <c r="D40" s="12" t="s">
        <v>1041</v>
      </c>
      <c r="E40" s="12" t="s">
        <v>1041</v>
      </c>
      <c r="F40" s="12" t="s">
        <v>1041</v>
      </c>
      <c r="G40" s="12" t="s">
        <v>1041</v>
      </c>
      <c r="H40" s="12" t="s">
        <v>1041</v>
      </c>
    </row>
    <row r="41" spans="2:8" s="1" customFormat="1" ht="12.75" customHeight="1" x14ac:dyDescent="0.15">
      <c r="B41" s="34" t="s">
        <v>911</v>
      </c>
      <c r="C41" s="35" t="s">
        <v>1042</v>
      </c>
      <c r="D41" s="35" t="s">
        <v>1042</v>
      </c>
      <c r="E41" s="35" t="s">
        <v>1042</v>
      </c>
      <c r="F41" s="35" t="s">
        <v>1042</v>
      </c>
      <c r="G41" s="35" t="s">
        <v>1043</v>
      </c>
      <c r="H41" s="35" t="s">
        <v>1043</v>
      </c>
    </row>
    <row r="42" spans="2:8" s="1" customFormat="1" ht="12.75" customHeight="1" x14ac:dyDescent="0.15">
      <c r="B42" s="33" t="s">
        <v>916</v>
      </c>
      <c r="C42" s="12" t="s">
        <v>1</v>
      </c>
      <c r="D42" s="12" t="s">
        <v>1</v>
      </c>
      <c r="E42" s="12" t="s">
        <v>1</v>
      </c>
      <c r="F42" s="12" t="s">
        <v>1</v>
      </c>
      <c r="G42" s="12" t="s">
        <v>1</v>
      </c>
      <c r="H42" s="12" t="s">
        <v>1</v>
      </c>
    </row>
    <row r="43" spans="2:8" s="1" customFormat="1" ht="12.75" customHeight="1" x14ac:dyDescent="0.15">
      <c r="B43" s="34" t="s">
        <v>1044</v>
      </c>
      <c r="C43" s="13">
        <v>5000000</v>
      </c>
      <c r="D43" s="13">
        <v>5000000</v>
      </c>
      <c r="E43" s="13">
        <v>10000000</v>
      </c>
      <c r="F43" s="13">
        <v>25000000</v>
      </c>
      <c r="G43" s="13">
        <v>11500000</v>
      </c>
      <c r="H43" s="13">
        <v>35000000</v>
      </c>
    </row>
    <row r="44" spans="2:8" s="1" customFormat="1" ht="12.75" customHeight="1" x14ac:dyDescent="0.15">
      <c r="B44" s="34" t="s">
        <v>914</v>
      </c>
      <c r="C44" s="14">
        <v>43483</v>
      </c>
      <c r="D44" s="14">
        <v>43497</v>
      </c>
      <c r="E44" s="14">
        <v>43489</v>
      </c>
      <c r="F44" s="14">
        <v>43490</v>
      </c>
      <c r="G44" s="14">
        <v>43928</v>
      </c>
      <c r="H44" s="14">
        <v>43955</v>
      </c>
    </row>
    <row r="45" spans="2:8" s="1" customFormat="1" ht="12.75" customHeight="1" x14ac:dyDescent="0.15">
      <c r="B45" s="34" t="s">
        <v>915</v>
      </c>
      <c r="C45" s="14">
        <v>46560</v>
      </c>
      <c r="D45" s="14">
        <v>46560</v>
      </c>
      <c r="E45" s="14">
        <v>46560</v>
      </c>
      <c r="F45" s="14">
        <v>46560</v>
      </c>
      <c r="G45" s="14">
        <v>46682</v>
      </c>
      <c r="H45" s="14">
        <v>46682</v>
      </c>
    </row>
    <row r="46" spans="2:8" s="1" customFormat="1" ht="12.75" customHeight="1" x14ac:dyDescent="0.15">
      <c r="B46" s="34" t="s">
        <v>917</v>
      </c>
      <c r="C46" s="12" t="s">
        <v>1045</v>
      </c>
      <c r="D46" s="12" t="s">
        <v>1045</v>
      </c>
      <c r="E46" s="12" t="s">
        <v>1045</v>
      </c>
      <c r="F46" s="12" t="s">
        <v>1045</v>
      </c>
      <c r="G46" s="12" t="s">
        <v>1045</v>
      </c>
      <c r="H46" s="12" t="s">
        <v>1045</v>
      </c>
    </row>
    <row r="47" spans="2:8" s="1" customFormat="1" ht="12.75" customHeight="1" x14ac:dyDescent="0.15">
      <c r="B47" s="33" t="s">
        <v>918</v>
      </c>
      <c r="C47" s="15">
        <v>8.0000000000000002E-3</v>
      </c>
      <c r="D47" s="15">
        <v>8.0000000000000002E-3</v>
      </c>
      <c r="E47" s="15">
        <v>8.0000000000000002E-3</v>
      </c>
      <c r="F47" s="15">
        <v>8.0000000000000002E-3</v>
      </c>
      <c r="G47" s="15">
        <v>0</v>
      </c>
      <c r="H47" s="15">
        <v>0</v>
      </c>
    </row>
    <row r="48" spans="2:8" s="1" customFormat="1" ht="12.2" customHeight="1" x14ac:dyDescent="0.15">
      <c r="B48" s="33" t="s">
        <v>1046</v>
      </c>
      <c r="C48" s="12" t="s">
        <v>1047</v>
      </c>
      <c r="D48" s="12" t="s">
        <v>1047</v>
      </c>
      <c r="E48" s="12" t="s">
        <v>1047</v>
      </c>
      <c r="F48" s="12" t="s">
        <v>1047</v>
      </c>
      <c r="G48" s="12" t="s">
        <v>1047</v>
      </c>
      <c r="H48" s="12" t="s">
        <v>1047</v>
      </c>
    </row>
    <row r="49" spans="2:8" s="1" customFormat="1" ht="10.7" customHeight="1" x14ac:dyDescent="0.15">
      <c r="B49" s="33" t="s">
        <v>1048</v>
      </c>
      <c r="C49" s="12" t="s">
        <v>1049</v>
      </c>
      <c r="D49" s="12" t="s">
        <v>1049</v>
      </c>
      <c r="E49" s="12" t="s">
        <v>1049</v>
      </c>
      <c r="F49" s="12" t="s">
        <v>1049</v>
      </c>
      <c r="G49" s="12" t="s">
        <v>1049</v>
      </c>
      <c r="H49" s="12" t="s">
        <v>1049</v>
      </c>
    </row>
    <row r="50" spans="2:8" s="1" customFormat="1" ht="14.85" customHeight="1" x14ac:dyDescent="0.15">
      <c r="B50" s="33" t="s">
        <v>1050</v>
      </c>
      <c r="C50" s="12" t="s">
        <v>1051</v>
      </c>
      <c r="D50" s="12" t="s">
        <v>1051</v>
      </c>
      <c r="E50" s="12" t="s">
        <v>1051</v>
      </c>
      <c r="F50" s="12" t="s">
        <v>1051</v>
      </c>
      <c r="G50" s="12" t="s">
        <v>1051</v>
      </c>
      <c r="H50" s="12" t="s">
        <v>1051</v>
      </c>
    </row>
    <row r="51" spans="2:8" s="1" customFormat="1" ht="26.1" customHeight="1" x14ac:dyDescent="0.15"/>
    <row r="52" spans="2:8" s="1" customFormat="1" ht="19.149999999999999" customHeight="1" x14ac:dyDescent="0.15">
      <c r="B52" s="73" t="s">
        <v>1058</v>
      </c>
      <c r="C52" s="73"/>
      <c r="D52" s="73"/>
      <c r="E52" s="73"/>
      <c r="F52" s="73"/>
      <c r="G52" s="73"/>
    </row>
    <row r="53" spans="2:8" s="1" customFormat="1" ht="5.25" customHeight="1" x14ac:dyDescent="0.15"/>
    <row r="54" spans="2:8" s="1" customFormat="1" ht="19.149999999999999" customHeight="1" x14ac:dyDescent="0.15">
      <c r="B54" s="8" t="s">
        <v>1059</v>
      </c>
    </row>
    <row r="55" spans="2:8" s="1" customFormat="1" ht="28.7" customHeight="1" x14ac:dyDescent="0.15"/>
  </sheetData>
  <mergeCells count="47">
    <mergeCell ref="F27:G27"/>
    <mergeCell ref="F28:G28"/>
    <mergeCell ref="F29:G29"/>
    <mergeCell ref="F30:G30"/>
    <mergeCell ref="F34:G34"/>
    <mergeCell ref="F22:G22"/>
    <mergeCell ref="F23:G23"/>
    <mergeCell ref="F24:G24"/>
    <mergeCell ref="F25:G25"/>
    <mergeCell ref="F26:G26"/>
    <mergeCell ref="B32:G32"/>
    <mergeCell ref="B34:E34"/>
    <mergeCell ref="B36:G36"/>
    <mergeCell ref="B4:F4"/>
    <mergeCell ref="B52:G52"/>
    <mergeCell ref="B6:B7"/>
    <mergeCell ref="B9:F9"/>
    <mergeCell ref="F13:G13"/>
    <mergeCell ref="F14:G14"/>
    <mergeCell ref="F15:G15"/>
    <mergeCell ref="F16:G16"/>
    <mergeCell ref="F17:G17"/>
    <mergeCell ref="F18:G18"/>
    <mergeCell ref="F19:G19"/>
    <mergeCell ref="F20:G20"/>
    <mergeCell ref="F21:G21"/>
    <mergeCell ref="B26:E26"/>
    <mergeCell ref="B27:E27"/>
    <mergeCell ref="B28:E28"/>
    <mergeCell ref="B29:E29"/>
    <mergeCell ref="B30:E30"/>
    <mergeCell ref="B21:E21"/>
    <mergeCell ref="B22:E22"/>
    <mergeCell ref="B23:E23"/>
    <mergeCell ref="B24:E24"/>
    <mergeCell ref="B25:E25"/>
    <mergeCell ref="B16:E16"/>
    <mergeCell ref="B17:E17"/>
    <mergeCell ref="B18:E18"/>
    <mergeCell ref="B19:E19"/>
    <mergeCell ref="B20:E20"/>
    <mergeCell ref="B1:B3"/>
    <mergeCell ref="B11:D11"/>
    <mergeCell ref="B13:E13"/>
    <mergeCell ref="B14:E14"/>
    <mergeCell ref="B15:E15"/>
    <mergeCell ref="D2:G2"/>
  </mergeCells>
  <pageMargins left="0.7" right="0.7" top="0.75" bottom="0.75" header="0.3" footer="0.3"/>
  <pageSetup paperSize="9" scale="84" orientation="portrait" r:id="rId1"/>
  <headerFooter alignWithMargins="0">
    <oddFooter>&amp;R&amp;1#&amp;"Calibri"&amp;10&amp;K0000FFClassification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O329"/>
  <sheetViews>
    <sheetView zoomScaleNormal="100" zoomScaleSheetLayoutView="96" workbookViewId="0"/>
  </sheetViews>
  <sheetFormatPr defaultRowHeight="15" x14ac:dyDescent="0.2"/>
  <cols>
    <col min="1" max="1" width="0.7109375" customWidth="1"/>
    <col min="2" max="2" width="11.7109375" customWidth="1"/>
    <col min="3" max="3" width="0.42578125" customWidth="1"/>
    <col min="4" max="4" width="0.7109375" customWidth="1"/>
    <col min="5" max="6" width="0.28515625" customWidth="1"/>
    <col min="7" max="8" width="0.5703125" customWidth="1"/>
    <col min="9" max="9" width="0.7109375" customWidth="1"/>
    <col min="10" max="10" width="0.42578125" customWidth="1"/>
    <col min="11" max="11" width="6" customWidth="1"/>
    <col min="12" max="12" width="7.42578125" customWidth="1"/>
    <col min="13" max="13" width="0.42578125" customWidth="1"/>
    <col min="14" max="14" width="0.7109375" customWidth="1"/>
    <col min="15" max="16" width="0.28515625" customWidth="1"/>
    <col min="17" max="18" width="0.5703125" customWidth="1"/>
    <col min="19" max="20" width="0.7109375" customWidth="1"/>
    <col min="21" max="21" width="7.42578125" customWidth="1"/>
    <col min="22" max="22" width="0.42578125" customWidth="1"/>
    <col min="23" max="23" width="0.7109375" customWidth="1"/>
    <col min="24" max="25" width="0.28515625" customWidth="1"/>
    <col min="26" max="27" width="0.5703125" customWidth="1"/>
    <col min="28" max="28" width="0.7109375" customWidth="1"/>
    <col min="29" max="29" width="15.28515625" customWidth="1"/>
    <col min="30" max="31" width="0.42578125" customWidth="1"/>
    <col min="32" max="33" width="0.28515625" customWidth="1"/>
    <col min="34" max="34" width="0.140625" customWidth="1"/>
    <col min="35" max="35" width="0.5703125" customWidth="1"/>
    <col min="36" max="36" width="0.28515625" customWidth="1"/>
    <col min="37" max="37" width="1" customWidth="1"/>
    <col min="38" max="38" width="9" customWidth="1"/>
    <col min="39" max="40" width="0.28515625" customWidth="1"/>
    <col min="41" max="41" width="0.7109375" customWidth="1"/>
    <col min="42" max="42" width="0.28515625" customWidth="1"/>
    <col min="43" max="43" width="4.7109375" customWidth="1"/>
  </cols>
  <sheetData>
    <row r="1" spans="2:41" s="1" customFormat="1" ht="9" customHeight="1" x14ac:dyDescent="0.15">
      <c r="B1" s="62"/>
      <c r="C1" s="62"/>
      <c r="D1" s="62"/>
      <c r="E1" s="62"/>
      <c r="F1" s="62"/>
      <c r="G1" s="62"/>
      <c r="H1" s="62"/>
      <c r="I1" s="62"/>
      <c r="J1" s="62"/>
      <c r="K1" s="62"/>
    </row>
    <row r="2" spans="2:41" s="1" customFormat="1" ht="22.9" customHeight="1" x14ac:dyDescent="0.15">
      <c r="B2" s="62"/>
      <c r="C2" s="62"/>
      <c r="D2" s="62"/>
      <c r="E2" s="62"/>
      <c r="F2" s="62"/>
      <c r="G2" s="62"/>
      <c r="H2" s="62"/>
      <c r="I2" s="62"/>
      <c r="J2" s="62"/>
      <c r="K2" s="62"/>
      <c r="L2" s="68" t="s">
        <v>907</v>
      </c>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row>
    <row r="3" spans="2:41" s="1" customFormat="1" ht="6.4" customHeight="1" x14ac:dyDescent="0.15">
      <c r="B3" s="62"/>
      <c r="C3" s="62"/>
      <c r="D3" s="62"/>
      <c r="E3" s="62"/>
      <c r="F3" s="62"/>
      <c r="G3" s="62"/>
      <c r="H3" s="62"/>
      <c r="I3" s="62"/>
      <c r="J3" s="62"/>
      <c r="K3" s="62"/>
    </row>
    <row r="4" spans="2:41" s="1" customFormat="1" ht="2.65" customHeight="1" x14ac:dyDescent="0.15"/>
    <row r="5" spans="2:41" s="1" customFormat="1" ht="33" customHeight="1" x14ac:dyDescent="0.15">
      <c r="B5" s="64" t="s">
        <v>1182</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row>
    <row r="6" spans="2:41" s="1" customFormat="1" ht="6.95" customHeight="1" x14ac:dyDescent="0.15"/>
    <row r="7" spans="2:41" s="1" customFormat="1" ht="2.65" customHeight="1" x14ac:dyDescent="0.15">
      <c r="B7" s="57" t="s">
        <v>1053</v>
      </c>
      <c r="C7" s="57"/>
      <c r="D7" s="57"/>
      <c r="E7" s="57"/>
      <c r="F7" s="57"/>
      <c r="G7" s="57"/>
      <c r="H7" s="57"/>
      <c r="I7" s="57"/>
      <c r="J7" s="57"/>
    </row>
    <row r="8" spans="2:41" s="1" customFormat="1" ht="21.4" customHeight="1" x14ac:dyDescent="0.15">
      <c r="B8" s="57"/>
      <c r="C8" s="57"/>
      <c r="D8" s="57"/>
      <c r="E8" s="57"/>
      <c r="F8" s="57"/>
      <c r="G8" s="57"/>
      <c r="H8" s="57"/>
      <c r="I8" s="57"/>
      <c r="J8" s="57"/>
      <c r="L8" s="65">
        <v>44592</v>
      </c>
      <c r="M8" s="65"/>
      <c r="N8" s="65"/>
      <c r="O8" s="65"/>
      <c r="P8" s="65"/>
      <c r="Q8" s="65"/>
      <c r="R8" s="65"/>
      <c r="S8" s="65"/>
      <c r="T8" s="65"/>
    </row>
    <row r="9" spans="2:41" s="1" customFormat="1" ht="5.25" customHeight="1" x14ac:dyDescent="0.15">
      <c r="B9" s="57"/>
      <c r="C9" s="57"/>
      <c r="D9" s="57"/>
      <c r="E9" s="57"/>
      <c r="F9" s="57"/>
      <c r="G9" s="57"/>
      <c r="H9" s="57"/>
      <c r="I9" s="57"/>
      <c r="J9" s="57"/>
    </row>
    <row r="10" spans="2:41" s="1" customFormat="1" ht="2.1" customHeight="1" x14ac:dyDescent="0.15"/>
    <row r="11" spans="2:41" s="1" customFormat="1" ht="19.149999999999999" customHeight="1" x14ac:dyDescent="0.15">
      <c r="B11" s="73" t="s">
        <v>1183</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row>
    <row r="12" spans="2:41" s="1" customFormat="1" ht="5.25" customHeight="1" x14ac:dyDescent="0.15"/>
    <row r="13" spans="2:41" s="1" customFormat="1" ht="14.85" customHeight="1" x14ac:dyDescent="0.15">
      <c r="B13" s="98"/>
      <c r="C13" s="98"/>
      <c r="D13" s="98"/>
      <c r="E13" s="98"/>
      <c r="F13" s="98"/>
      <c r="G13" s="98"/>
      <c r="H13" s="98"/>
      <c r="I13" s="98"/>
      <c r="J13" s="71" t="s">
        <v>1060</v>
      </c>
      <c r="K13" s="71"/>
      <c r="L13" s="71"/>
      <c r="M13" s="71"/>
      <c r="N13" s="71"/>
      <c r="O13" s="71"/>
      <c r="P13" s="71"/>
      <c r="Q13" s="71"/>
      <c r="R13" s="71"/>
      <c r="S13" s="71"/>
      <c r="T13" s="71" t="s">
        <v>1061</v>
      </c>
      <c r="U13" s="71"/>
      <c r="V13" s="71"/>
      <c r="W13" s="71"/>
      <c r="X13" s="71"/>
      <c r="Y13" s="71"/>
      <c r="Z13" s="71"/>
      <c r="AA13" s="71"/>
      <c r="AB13" s="71"/>
      <c r="AC13" s="71" t="s">
        <v>1062</v>
      </c>
      <c r="AD13" s="71"/>
      <c r="AE13" s="71"/>
      <c r="AF13" s="71"/>
      <c r="AG13" s="71"/>
      <c r="AH13" s="71"/>
      <c r="AI13" s="71"/>
      <c r="AJ13" s="71"/>
      <c r="AK13" s="71"/>
      <c r="AL13" s="10" t="s">
        <v>1061</v>
      </c>
    </row>
    <row r="14" spans="2:41" s="1" customFormat="1" ht="12.2" customHeight="1" x14ac:dyDescent="0.15">
      <c r="B14" s="99" t="s">
        <v>559</v>
      </c>
      <c r="C14" s="99"/>
      <c r="D14" s="99"/>
      <c r="E14" s="99"/>
      <c r="F14" s="99"/>
      <c r="G14" s="99"/>
      <c r="H14" s="99"/>
      <c r="I14" s="99"/>
      <c r="J14" s="102">
        <v>2391487569.8299999</v>
      </c>
      <c r="K14" s="102"/>
      <c r="L14" s="102"/>
      <c r="M14" s="102"/>
      <c r="N14" s="102"/>
      <c r="O14" s="102"/>
      <c r="P14" s="102"/>
      <c r="Q14" s="102"/>
      <c r="R14" s="102"/>
      <c r="S14" s="102"/>
      <c r="T14" s="95">
        <v>0.156909343701094</v>
      </c>
      <c r="U14" s="95"/>
      <c r="V14" s="95"/>
      <c r="W14" s="95"/>
      <c r="X14" s="95"/>
      <c r="Y14" s="95"/>
      <c r="Z14" s="95"/>
      <c r="AA14" s="95"/>
      <c r="AB14" s="95"/>
      <c r="AC14" s="93">
        <v>34646</v>
      </c>
      <c r="AD14" s="93"/>
      <c r="AE14" s="93"/>
      <c r="AF14" s="93"/>
      <c r="AG14" s="93"/>
      <c r="AH14" s="93"/>
      <c r="AI14" s="93"/>
      <c r="AJ14" s="93"/>
      <c r="AK14" s="93"/>
      <c r="AL14" s="15">
        <v>0.15351757569312399</v>
      </c>
    </row>
    <row r="15" spans="2:41" s="1" customFormat="1" ht="12.2" customHeight="1" x14ac:dyDescent="0.15">
      <c r="B15" s="99" t="s">
        <v>563</v>
      </c>
      <c r="C15" s="99"/>
      <c r="D15" s="99"/>
      <c r="E15" s="99"/>
      <c r="F15" s="99"/>
      <c r="G15" s="99"/>
      <c r="H15" s="99"/>
      <c r="I15" s="99"/>
      <c r="J15" s="102">
        <v>2352155792.24998</v>
      </c>
      <c r="K15" s="102"/>
      <c r="L15" s="102"/>
      <c r="M15" s="102"/>
      <c r="N15" s="102"/>
      <c r="O15" s="102"/>
      <c r="P15" s="102"/>
      <c r="Q15" s="102"/>
      <c r="R15" s="102"/>
      <c r="S15" s="102"/>
      <c r="T15" s="95">
        <v>0.15432872254941599</v>
      </c>
      <c r="U15" s="95"/>
      <c r="V15" s="95"/>
      <c r="W15" s="95"/>
      <c r="X15" s="95"/>
      <c r="Y15" s="95"/>
      <c r="Z15" s="95"/>
      <c r="AA15" s="95"/>
      <c r="AB15" s="95"/>
      <c r="AC15" s="93">
        <v>36544</v>
      </c>
      <c r="AD15" s="93"/>
      <c r="AE15" s="93"/>
      <c r="AF15" s="93"/>
      <c r="AG15" s="93"/>
      <c r="AH15" s="93"/>
      <c r="AI15" s="93"/>
      <c r="AJ15" s="93"/>
      <c r="AK15" s="93"/>
      <c r="AL15" s="15">
        <v>0.16192767667637101</v>
      </c>
    </row>
    <row r="16" spans="2:41" s="1" customFormat="1" ht="12.2" customHeight="1" x14ac:dyDescent="0.15">
      <c r="B16" s="99" t="s">
        <v>561</v>
      </c>
      <c r="C16" s="99"/>
      <c r="D16" s="99"/>
      <c r="E16" s="99"/>
      <c r="F16" s="99"/>
      <c r="G16" s="99"/>
      <c r="H16" s="99"/>
      <c r="I16" s="99"/>
      <c r="J16" s="102">
        <v>2186212598.5299902</v>
      </c>
      <c r="K16" s="102"/>
      <c r="L16" s="102"/>
      <c r="M16" s="102"/>
      <c r="N16" s="102"/>
      <c r="O16" s="102"/>
      <c r="P16" s="102"/>
      <c r="Q16" s="102"/>
      <c r="R16" s="102"/>
      <c r="S16" s="102"/>
      <c r="T16" s="95">
        <v>0.14344092286074001</v>
      </c>
      <c r="U16" s="95"/>
      <c r="V16" s="95"/>
      <c r="W16" s="95"/>
      <c r="X16" s="95"/>
      <c r="Y16" s="95"/>
      <c r="Z16" s="95"/>
      <c r="AA16" s="95"/>
      <c r="AB16" s="95"/>
      <c r="AC16" s="93">
        <v>31003</v>
      </c>
      <c r="AD16" s="93"/>
      <c r="AE16" s="93"/>
      <c r="AF16" s="93"/>
      <c r="AG16" s="93"/>
      <c r="AH16" s="93"/>
      <c r="AI16" s="93"/>
      <c r="AJ16" s="93"/>
      <c r="AK16" s="93"/>
      <c r="AL16" s="15">
        <v>0.13737532180378501</v>
      </c>
    </row>
    <row r="17" spans="2:41" s="1" customFormat="1" ht="12.2" customHeight="1" x14ac:dyDescent="0.15">
      <c r="B17" s="99" t="s">
        <v>567</v>
      </c>
      <c r="C17" s="99"/>
      <c r="D17" s="99"/>
      <c r="E17" s="99"/>
      <c r="F17" s="99"/>
      <c r="G17" s="99"/>
      <c r="H17" s="99"/>
      <c r="I17" s="99"/>
      <c r="J17" s="102">
        <v>1670437840.6199999</v>
      </c>
      <c r="K17" s="102"/>
      <c r="L17" s="102"/>
      <c r="M17" s="102"/>
      <c r="N17" s="102"/>
      <c r="O17" s="102"/>
      <c r="P17" s="102"/>
      <c r="Q17" s="102"/>
      <c r="R17" s="102"/>
      <c r="S17" s="102"/>
      <c r="T17" s="95">
        <v>0.10960011190181</v>
      </c>
      <c r="U17" s="95"/>
      <c r="V17" s="95"/>
      <c r="W17" s="95"/>
      <c r="X17" s="95"/>
      <c r="Y17" s="95"/>
      <c r="Z17" s="95"/>
      <c r="AA17" s="95"/>
      <c r="AB17" s="95"/>
      <c r="AC17" s="93">
        <v>27905</v>
      </c>
      <c r="AD17" s="93"/>
      <c r="AE17" s="93"/>
      <c r="AF17" s="93"/>
      <c r="AG17" s="93"/>
      <c r="AH17" s="93"/>
      <c r="AI17" s="93"/>
      <c r="AJ17" s="93"/>
      <c r="AK17" s="93"/>
      <c r="AL17" s="15">
        <v>0.12364798099973</v>
      </c>
    </row>
    <row r="18" spans="2:41" s="1" customFormat="1" ht="12.2" customHeight="1" x14ac:dyDescent="0.15">
      <c r="B18" s="99" t="s">
        <v>565</v>
      </c>
      <c r="C18" s="99"/>
      <c r="D18" s="99"/>
      <c r="E18" s="99"/>
      <c r="F18" s="99"/>
      <c r="G18" s="99"/>
      <c r="H18" s="99"/>
      <c r="I18" s="99"/>
      <c r="J18" s="102">
        <v>1306622574.22001</v>
      </c>
      <c r="K18" s="102"/>
      <c r="L18" s="102"/>
      <c r="M18" s="102"/>
      <c r="N18" s="102"/>
      <c r="O18" s="102"/>
      <c r="P18" s="102"/>
      <c r="Q18" s="102"/>
      <c r="R18" s="102"/>
      <c r="S18" s="102"/>
      <c r="T18" s="95">
        <v>8.5729607451176804E-2</v>
      </c>
      <c r="U18" s="95"/>
      <c r="V18" s="95"/>
      <c r="W18" s="95"/>
      <c r="X18" s="95"/>
      <c r="Y18" s="95"/>
      <c r="Z18" s="95"/>
      <c r="AA18" s="95"/>
      <c r="AB18" s="95"/>
      <c r="AC18" s="93">
        <v>12553</v>
      </c>
      <c r="AD18" s="93"/>
      <c r="AE18" s="93"/>
      <c r="AF18" s="93"/>
      <c r="AG18" s="93"/>
      <c r="AH18" s="93"/>
      <c r="AI18" s="93"/>
      <c r="AJ18" s="93"/>
      <c r="AK18" s="93"/>
      <c r="AL18" s="15">
        <v>5.5622759558846303E-2</v>
      </c>
    </row>
    <row r="19" spans="2:41" s="1" customFormat="1" ht="12.2" customHeight="1" x14ac:dyDescent="0.15">
      <c r="B19" s="99" t="s">
        <v>569</v>
      </c>
      <c r="C19" s="99"/>
      <c r="D19" s="99"/>
      <c r="E19" s="99"/>
      <c r="F19" s="99"/>
      <c r="G19" s="99"/>
      <c r="H19" s="99"/>
      <c r="I19" s="99"/>
      <c r="J19" s="102">
        <v>1230965314.3199899</v>
      </c>
      <c r="K19" s="102"/>
      <c r="L19" s="102"/>
      <c r="M19" s="102"/>
      <c r="N19" s="102"/>
      <c r="O19" s="102"/>
      <c r="P19" s="102"/>
      <c r="Q19" s="102"/>
      <c r="R19" s="102"/>
      <c r="S19" s="102"/>
      <c r="T19" s="95">
        <v>8.0765613012360501E-2</v>
      </c>
      <c r="U19" s="95"/>
      <c r="V19" s="95"/>
      <c r="W19" s="95"/>
      <c r="X19" s="95"/>
      <c r="Y19" s="95"/>
      <c r="Z19" s="95"/>
      <c r="AA19" s="95"/>
      <c r="AB19" s="95"/>
      <c r="AC19" s="93">
        <v>21192</v>
      </c>
      <c r="AD19" s="93"/>
      <c r="AE19" s="93"/>
      <c r="AF19" s="93"/>
      <c r="AG19" s="93"/>
      <c r="AH19" s="93"/>
      <c r="AI19" s="93"/>
      <c r="AJ19" s="93"/>
      <c r="AK19" s="93"/>
      <c r="AL19" s="15">
        <v>9.3902455235487306E-2</v>
      </c>
    </row>
    <row r="20" spans="2:41" s="1" customFormat="1" ht="12.2" customHeight="1" x14ac:dyDescent="0.15">
      <c r="B20" s="99" t="s">
        <v>571</v>
      </c>
      <c r="C20" s="99"/>
      <c r="D20" s="99"/>
      <c r="E20" s="99"/>
      <c r="F20" s="99"/>
      <c r="G20" s="99"/>
      <c r="H20" s="99"/>
      <c r="I20" s="99"/>
      <c r="J20" s="102">
        <v>1130421510.29</v>
      </c>
      <c r="K20" s="102"/>
      <c r="L20" s="102"/>
      <c r="M20" s="102"/>
      <c r="N20" s="102"/>
      <c r="O20" s="102"/>
      <c r="P20" s="102"/>
      <c r="Q20" s="102"/>
      <c r="R20" s="102"/>
      <c r="S20" s="102"/>
      <c r="T20" s="95">
        <v>7.4168772408803194E-2</v>
      </c>
      <c r="U20" s="95"/>
      <c r="V20" s="95"/>
      <c r="W20" s="95"/>
      <c r="X20" s="95"/>
      <c r="Y20" s="95"/>
      <c r="Z20" s="95"/>
      <c r="AA20" s="95"/>
      <c r="AB20" s="95"/>
      <c r="AC20" s="93">
        <v>17585</v>
      </c>
      <c r="AD20" s="93"/>
      <c r="AE20" s="93"/>
      <c r="AF20" s="93"/>
      <c r="AG20" s="93"/>
      <c r="AH20" s="93"/>
      <c r="AI20" s="93"/>
      <c r="AJ20" s="93"/>
      <c r="AK20" s="93"/>
      <c r="AL20" s="15">
        <v>7.7919718540772204E-2</v>
      </c>
    </row>
    <row r="21" spans="2:41" s="1" customFormat="1" ht="12.2" customHeight="1" x14ac:dyDescent="0.15">
      <c r="B21" s="99" t="s">
        <v>573</v>
      </c>
      <c r="C21" s="99"/>
      <c r="D21" s="99"/>
      <c r="E21" s="99"/>
      <c r="F21" s="99"/>
      <c r="G21" s="99"/>
      <c r="H21" s="99"/>
      <c r="I21" s="99"/>
      <c r="J21" s="102">
        <v>1065628393.75</v>
      </c>
      <c r="K21" s="102"/>
      <c r="L21" s="102"/>
      <c r="M21" s="102"/>
      <c r="N21" s="102"/>
      <c r="O21" s="102"/>
      <c r="P21" s="102"/>
      <c r="Q21" s="102"/>
      <c r="R21" s="102"/>
      <c r="S21" s="102"/>
      <c r="T21" s="95">
        <v>6.9917591879622001E-2</v>
      </c>
      <c r="U21" s="95"/>
      <c r="V21" s="95"/>
      <c r="W21" s="95"/>
      <c r="X21" s="95"/>
      <c r="Y21" s="95"/>
      <c r="Z21" s="95"/>
      <c r="AA21" s="95"/>
      <c r="AB21" s="95"/>
      <c r="AC21" s="93">
        <v>17247</v>
      </c>
      <c r="AD21" s="93"/>
      <c r="AE21" s="93"/>
      <c r="AF21" s="93"/>
      <c r="AG21" s="93"/>
      <c r="AH21" s="93"/>
      <c r="AI21" s="93"/>
      <c r="AJ21" s="93"/>
      <c r="AK21" s="93"/>
      <c r="AL21" s="15">
        <v>7.6422029324577603E-2</v>
      </c>
    </row>
    <row r="22" spans="2:41" s="1" customFormat="1" ht="12.2" customHeight="1" x14ac:dyDescent="0.15">
      <c r="B22" s="99" t="s">
        <v>575</v>
      </c>
      <c r="C22" s="99"/>
      <c r="D22" s="99"/>
      <c r="E22" s="99"/>
      <c r="F22" s="99"/>
      <c r="G22" s="99"/>
      <c r="H22" s="99"/>
      <c r="I22" s="99"/>
      <c r="J22" s="102">
        <v>786075098.13000202</v>
      </c>
      <c r="K22" s="102"/>
      <c r="L22" s="102"/>
      <c r="M22" s="102"/>
      <c r="N22" s="102"/>
      <c r="O22" s="102"/>
      <c r="P22" s="102"/>
      <c r="Q22" s="102"/>
      <c r="R22" s="102"/>
      <c r="S22" s="102"/>
      <c r="T22" s="95">
        <v>5.1575650780455097E-2</v>
      </c>
      <c r="U22" s="95"/>
      <c r="V22" s="95"/>
      <c r="W22" s="95"/>
      <c r="X22" s="95"/>
      <c r="Y22" s="95"/>
      <c r="Z22" s="95"/>
      <c r="AA22" s="95"/>
      <c r="AB22" s="95"/>
      <c r="AC22" s="93">
        <v>9626</v>
      </c>
      <c r="AD22" s="93"/>
      <c r="AE22" s="93"/>
      <c r="AF22" s="93"/>
      <c r="AG22" s="93"/>
      <c r="AH22" s="93"/>
      <c r="AI22" s="93"/>
      <c r="AJ22" s="93"/>
      <c r="AK22" s="93"/>
      <c r="AL22" s="15">
        <v>4.2653125429256297E-2</v>
      </c>
    </row>
    <row r="23" spans="2:41" s="1" customFormat="1" ht="12.2" customHeight="1" x14ac:dyDescent="0.15">
      <c r="B23" s="99" t="s">
        <v>577</v>
      </c>
      <c r="C23" s="99"/>
      <c r="D23" s="99"/>
      <c r="E23" s="99"/>
      <c r="F23" s="99"/>
      <c r="G23" s="99"/>
      <c r="H23" s="99"/>
      <c r="I23" s="99"/>
      <c r="J23" s="102">
        <v>662915238.68000603</v>
      </c>
      <c r="K23" s="102"/>
      <c r="L23" s="102"/>
      <c r="M23" s="102"/>
      <c r="N23" s="102"/>
      <c r="O23" s="102"/>
      <c r="P23" s="102"/>
      <c r="Q23" s="102"/>
      <c r="R23" s="102"/>
      <c r="S23" s="102"/>
      <c r="T23" s="95">
        <v>4.3494934426160398E-2</v>
      </c>
      <c r="U23" s="95"/>
      <c r="V23" s="95"/>
      <c r="W23" s="95"/>
      <c r="X23" s="95"/>
      <c r="Y23" s="95"/>
      <c r="Z23" s="95"/>
      <c r="AA23" s="95"/>
      <c r="AB23" s="95"/>
      <c r="AC23" s="93">
        <v>10474</v>
      </c>
      <c r="AD23" s="93"/>
      <c r="AE23" s="93"/>
      <c r="AF23" s="93"/>
      <c r="AG23" s="93"/>
      <c r="AH23" s="93"/>
      <c r="AI23" s="93"/>
      <c r="AJ23" s="93"/>
      <c r="AK23" s="93"/>
      <c r="AL23" s="15">
        <v>4.6410641569294697E-2</v>
      </c>
    </row>
    <row r="24" spans="2:41" s="1" customFormat="1" ht="12.2" customHeight="1" x14ac:dyDescent="0.15">
      <c r="B24" s="99" t="s">
        <v>511</v>
      </c>
      <c r="C24" s="99"/>
      <c r="D24" s="99"/>
      <c r="E24" s="99"/>
      <c r="F24" s="99"/>
      <c r="G24" s="99"/>
      <c r="H24" s="99"/>
      <c r="I24" s="99"/>
      <c r="J24" s="102">
        <v>417330401.61000001</v>
      </c>
      <c r="K24" s="102"/>
      <c r="L24" s="102"/>
      <c r="M24" s="102"/>
      <c r="N24" s="102"/>
      <c r="O24" s="102"/>
      <c r="P24" s="102"/>
      <c r="Q24" s="102"/>
      <c r="R24" s="102"/>
      <c r="S24" s="102"/>
      <c r="T24" s="95">
        <v>2.7381718495736802E-2</v>
      </c>
      <c r="U24" s="95"/>
      <c r="V24" s="95"/>
      <c r="W24" s="95"/>
      <c r="X24" s="95"/>
      <c r="Y24" s="95"/>
      <c r="Z24" s="95"/>
      <c r="AA24" s="95"/>
      <c r="AB24" s="95"/>
      <c r="AC24" s="93">
        <v>6187</v>
      </c>
      <c r="AD24" s="93"/>
      <c r="AE24" s="93"/>
      <c r="AF24" s="93"/>
      <c r="AG24" s="93"/>
      <c r="AH24" s="93"/>
      <c r="AI24" s="93"/>
      <c r="AJ24" s="93"/>
      <c r="AK24" s="93"/>
      <c r="AL24" s="15">
        <v>2.7414802309454499E-2</v>
      </c>
    </row>
    <row r="25" spans="2:41" s="1" customFormat="1" ht="12.2" customHeight="1" x14ac:dyDescent="0.15">
      <c r="B25" s="99" t="s">
        <v>65</v>
      </c>
      <c r="C25" s="99"/>
      <c r="D25" s="99"/>
      <c r="E25" s="99"/>
      <c r="F25" s="99"/>
      <c r="G25" s="99"/>
      <c r="H25" s="99"/>
      <c r="I25" s="99"/>
      <c r="J25" s="102">
        <v>40953280.009999998</v>
      </c>
      <c r="K25" s="102"/>
      <c r="L25" s="102"/>
      <c r="M25" s="102"/>
      <c r="N25" s="102"/>
      <c r="O25" s="102"/>
      <c r="P25" s="102"/>
      <c r="Q25" s="102"/>
      <c r="R25" s="102"/>
      <c r="S25" s="102"/>
      <c r="T25" s="95">
        <v>2.6870105326255102E-3</v>
      </c>
      <c r="U25" s="95"/>
      <c r="V25" s="95"/>
      <c r="W25" s="95"/>
      <c r="X25" s="95"/>
      <c r="Y25" s="95"/>
      <c r="Z25" s="95"/>
      <c r="AA25" s="95"/>
      <c r="AB25" s="95"/>
      <c r="AC25" s="93">
        <v>719</v>
      </c>
      <c r="AD25" s="93"/>
      <c r="AE25" s="93"/>
      <c r="AF25" s="93"/>
      <c r="AG25" s="93"/>
      <c r="AH25" s="93"/>
      <c r="AI25" s="93"/>
      <c r="AJ25" s="93"/>
      <c r="AK25" s="93"/>
      <c r="AL25" s="15">
        <v>3.1859128593013999E-3</v>
      </c>
    </row>
    <row r="26" spans="2:41" s="1" customFormat="1" ht="13.35" customHeight="1" x14ac:dyDescent="0.15">
      <c r="B26" s="98"/>
      <c r="C26" s="98"/>
      <c r="D26" s="98"/>
      <c r="E26" s="98"/>
      <c r="F26" s="98"/>
      <c r="G26" s="98"/>
      <c r="H26" s="98"/>
      <c r="I26" s="98"/>
      <c r="J26" s="103">
        <v>15241205612.24</v>
      </c>
      <c r="K26" s="103"/>
      <c r="L26" s="103"/>
      <c r="M26" s="103"/>
      <c r="N26" s="103"/>
      <c r="O26" s="103"/>
      <c r="P26" s="103"/>
      <c r="Q26" s="103"/>
      <c r="R26" s="103"/>
      <c r="S26" s="103"/>
      <c r="T26" s="96">
        <v>1</v>
      </c>
      <c r="U26" s="96"/>
      <c r="V26" s="96"/>
      <c r="W26" s="96"/>
      <c r="X26" s="96"/>
      <c r="Y26" s="96"/>
      <c r="Z26" s="96"/>
      <c r="AA26" s="96"/>
      <c r="AB26" s="96"/>
      <c r="AC26" s="94">
        <v>225681</v>
      </c>
      <c r="AD26" s="94"/>
      <c r="AE26" s="94"/>
      <c r="AF26" s="94"/>
      <c r="AG26" s="94"/>
      <c r="AH26" s="94"/>
      <c r="AI26" s="94"/>
      <c r="AJ26" s="94"/>
      <c r="AK26" s="94"/>
      <c r="AL26" s="36">
        <v>1</v>
      </c>
    </row>
    <row r="27" spans="2:41" s="1" customFormat="1" ht="9" customHeight="1" x14ac:dyDescent="0.15"/>
    <row r="28" spans="2:41" s="1" customFormat="1" ht="19.149999999999999" customHeight="1" x14ac:dyDescent="0.15">
      <c r="B28" s="73" t="s">
        <v>1184</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row>
    <row r="29" spans="2:41" s="1" customFormat="1" ht="7.9" customHeight="1" x14ac:dyDescent="0.15"/>
    <row r="30" spans="2:41" s="1" customFormat="1" ht="13.35" customHeight="1" x14ac:dyDescent="0.15">
      <c r="B30" s="71" t="s">
        <v>1063</v>
      </c>
      <c r="C30" s="71"/>
      <c r="D30" s="71"/>
      <c r="E30" s="71"/>
      <c r="F30" s="71"/>
      <c r="G30" s="71"/>
      <c r="H30" s="71"/>
      <c r="I30" s="71"/>
      <c r="J30" s="71" t="s">
        <v>1060</v>
      </c>
      <c r="K30" s="71"/>
      <c r="L30" s="71"/>
      <c r="M30" s="71"/>
      <c r="N30" s="71"/>
      <c r="O30" s="71"/>
      <c r="P30" s="71"/>
      <c r="Q30" s="71"/>
      <c r="R30" s="71"/>
      <c r="S30" s="71"/>
      <c r="T30" s="71" t="s">
        <v>1061</v>
      </c>
      <c r="U30" s="71"/>
      <c r="V30" s="71"/>
      <c r="W30" s="71"/>
      <c r="X30" s="71"/>
      <c r="Y30" s="71"/>
      <c r="Z30" s="71"/>
      <c r="AA30" s="71"/>
      <c r="AB30" s="71"/>
      <c r="AC30" s="71" t="s">
        <v>1062</v>
      </c>
      <c r="AD30" s="71"/>
      <c r="AE30" s="71"/>
      <c r="AF30" s="71"/>
      <c r="AG30" s="71"/>
      <c r="AH30" s="71"/>
      <c r="AI30" s="71"/>
      <c r="AJ30" s="71"/>
      <c r="AK30" s="71" t="s">
        <v>1061</v>
      </c>
      <c r="AL30" s="71"/>
    </row>
    <row r="31" spans="2:41" s="1" customFormat="1" ht="12.75" customHeight="1" x14ac:dyDescent="0.15">
      <c r="B31" s="97" t="s">
        <v>1064</v>
      </c>
      <c r="C31" s="97"/>
      <c r="D31" s="97"/>
      <c r="E31" s="97"/>
      <c r="F31" s="97"/>
      <c r="G31" s="97"/>
      <c r="H31" s="97"/>
      <c r="I31" s="97"/>
      <c r="J31" s="102">
        <v>835696341.80999899</v>
      </c>
      <c r="K31" s="102"/>
      <c r="L31" s="102"/>
      <c r="M31" s="102"/>
      <c r="N31" s="102"/>
      <c r="O31" s="102"/>
      <c r="P31" s="102"/>
      <c r="Q31" s="102"/>
      <c r="R31" s="102"/>
      <c r="S31" s="102"/>
      <c r="T31" s="95">
        <v>5.4831380342960603E-2</v>
      </c>
      <c r="U31" s="95"/>
      <c r="V31" s="95"/>
      <c r="W31" s="95"/>
      <c r="X31" s="95"/>
      <c r="Y31" s="95"/>
      <c r="Z31" s="95"/>
      <c r="AA31" s="95"/>
      <c r="AB31" s="95"/>
      <c r="AC31" s="93">
        <v>7825</v>
      </c>
      <c r="AD31" s="93"/>
      <c r="AE31" s="93"/>
      <c r="AF31" s="93"/>
      <c r="AG31" s="93"/>
      <c r="AH31" s="93"/>
      <c r="AI31" s="93"/>
      <c r="AJ31" s="93"/>
      <c r="AK31" s="95">
        <v>3.46728346648588E-2</v>
      </c>
      <c r="AL31" s="95"/>
    </row>
    <row r="32" spans="2:41" s="1" customFormat="1" ht="12.75" customHeight="1" x14ac:dyDescent="0.15">
      <c r="B32" s="97" t="s">
        <v>1065</v>
      </c>
      <c r="C32" s="97"/>
      <c r="D32" s="97"/>
      <c r="E32" s="97"/>
      <c r="F32" s="97"/>
      <c r="G32" s="97"/>
      <c r="H32" s="97"/>
      <c r="I32" s="97"/>
      <c r="J32" s="102">
        <v>2311729460.0100002</v>
      </c>
      <c r="K32" s="102"/>
      <c r="L32" s="102"/>
      <c r="M32" s="102"/>
      <c r="N32" s="102"/>
      <c r="O32" s="102"/>
      <c r="P32" s="102"/>
      <c r="Q32" s="102"/>
      <c r="R32" s="102"/>
      <c r="S32" s="102"/>
      <c r="T32" s="95">
        <v>0.151676285907033</v>
      </c>
      <c r="U32" s="95"/>
      <c r="V32" s="95"/>
      <c r="W32" s="95"/>
      <c r="X32" s="95"/>
      <c r="Y32" s="95"/>
      <c r="Z32" s="95"/>
      <c r="AA32" s="95"/>
      <c r="AB32" s="95"/>
      <c r="AC32" s="93">
        <v>24139</v>
      </c>
      <c r="AD32" s="93"/>
      <c r="AE32" s="93"/>
      <c r="AF32" s="93"/>
      <c r="AG32" s="93"/>
      <c r="AH32" s="93"/>
      <c r="AI32" s="93"/>
      <c r="AJ32" s="93"/>
      <c r="AK32" s="95">
        <v>0.106960710028757</v>
      </c>
      <c r="AL32" s="95"/>
    </row>
    <row r="33" spans="2:38" s="1" customFormat="1" ht="12.75" customHeight="1" x14ac:dyDescent="0.15">
      <c r="B33" s="97" t="s">
        <v>1066</v>
      </c>
      <c r="C33" s="97"/>
      <c r="D33" s="97"/>
      <c r="E33" s="97"/>
      <c r="F33" s="97"/>
      <c r="G33" s="97"/>
      <c r="H33" s="97"/>
      <c r="I33" s="97"/>
      <c r="J33" s="102">
        <v>4608377875.5500202</v>
      </c>
      <c r="K33" s="102"/>
      <c r="L33" s="102"/>
      <c r="M33" s="102"/>
      <c r="N33" s="102"/>
      <c r="O33" s="102"/>
      <c r="P33" s="102"/>
      <c r="Q33" s="102"/>
      <c r="R33" s="102"/>
      <c r="S33" s="102"/>
      <c r="T33" s="95">
        <v>0.302363080244065</v>
      </c>
      <c r="U33" s="95"/>
      <c r="V33" s="95"/>
      <c r="W33" s="95"/>
      <c r="X33" s="95"/>
      <c r="Y33" s="95"/>
      <c r="Z33" s="95"/>
      <c r="AA33" s="95"/>
      <c r="AB33" s="95"/>
      <c r="AC33" s="93">
        <v>54731</v>
      </c>
      <c r="AD33" s="93"/>
      <c r="AE33" s="93"/>
      <c r="AF33" s="93"/>
      <c r="AG33" s="93"/>
      <c r="AH33" s="93"/>
      <c r="AI33" s="93"/>
      <c r="AJ33" s="93"/>
      <c r="AK33" s="95">
        <v>0.24251487719391501</v>
      </c>
      <c r="AL33" s="95"/>
    </row>
    <row r="34" spans="2:38" s="1" customFormat="1" ht="12.75" customHeight="1" x14ac:dyDescent="0.15">
      <c r="B34" s="97" t="s">
        <v>1067</v>
      </c>
      <c r="C34" s="97"/>
      <c r="D34" s="97"/>
      <c r="E34" s="97"/>
      <c r="F34" s="97"/>
      <c r="G34" s="97"/>
      <c r="H34" s="97"/>
      <c r="I34" s="97"/>
      <c r="J34" s="102">
        <v>2152363691.6600199</v>
      </c>
      <c r="K34" s="102"/>
      <c r="L34" s="102"/>
      <c r="M34" s="102"/>
      <c r="N34" s="102"/>
      <c r="O34" s="102"/>
      <c r="P34" s="102"/>
      <c r="Q34" s="102"/>
      <c r="R34" s="102"/>
      <c r="S34" s="102"/>
      <c r="T34" s="95">
        <v>0.14122004166989799</v>
      </c>
      <c r="U34" s="95"/>
      <c r="V34" s="95"/>
      <c r="W34" s="95"/>
      <c r="X34" s="95"/>
      <c r="Y34" s="95"/>
      <c r="Z34" s="95"/>
      <c r="AA34" s="95"/>
      <c r="AB34" s="95"/>
      <c r="AC34" s="93">
        <v>29403</v>
      </c>
      <c r="AD34" s="93"/>
      <c r="AE34" s="93"/>
      <c r="AF34" s="93"/>
      <c r="AG34" s="93"/>
      <c r="AH34" s="93"/>
      <c r="AI34" s="93"/>
      <c r="AJ34" s="93"/>
      <c r="AK34" s="95">
        <v>0.130285668709373</v>
      </c>
      <c r="AL34" s="95"/>
    </row>
    <row r="35" spans="2:38" s="1" customFormat="1" ht="12.75" customHeight="1" x14ac:dyDescent="0.15">
      <c r="B35" s="97" t="s">
        <v>1068</v>
      </c>
      <c r="C35" s="97"/>
      <c r="D35" s="97"/>
      <c r="E35" s="97"/>
      <c r="F35" s="97"/>
      <c r="G35" s="97"/>
      <c r="H35" s="97"/>
      <c r="I35" s="97"/>
      <c r="J35" s="102">
        <v>1337311186.1900001</v>
      </c>
      <c r="K35" s="102"/>
      <c r="L35" s="102"/>
      <c r="M35" s="102"/>
      <c r="N35" s="102"/>
      <c r="O35" s="102"/>
      <c r="P35" s="102"/>
      <c r="Q35" s="102"/>
      <c r="R35" s="102"/>
      <c r="S35" s="102"/>
      <c r="T35" s="95">
        <v>8.7743136613550904E-2</v>
      </c>
      <c r="U35" s="95"/>
      <c r="V35" s="95"/>
      <c r="W35" s="95"/>
      <c r="X35" s="95"/>
      <c r="Y35" s="95"/>
      <c r="Z35" s="95"/>
      <c r="AA35" s="95"/>
      <c r="AB35" s="95"/>
      <c r="AC35" s="93">
        <v>19652</v>
      </c>
      <c r="AD35" s="93"/>
      <c r="AE35" s="93"/>
      <c r="AF35" s="93"/>
      <c r="AG35" s="93"/>
      <c r="AH35" s="93"/>
      <c r="AI35" s="93"/>
      <c r="AJ35" s="93"/>
      <c r="AK35" s="95">
        <v>8.7078664132115693E-2</v>
      </c>
      <c r="AL35" s="95"/>
    </row>
    <row r="36" spans="2:38" s="1" customFormat="1" ht="12.75" customHeight="1" x14ac:dyDescent="0.15">
      <c r="B36" s="97" t="s">
        <v>1069</v>
      </c>
      <c r="C36" s="97"/>
      <c r="D36" s="97"/>
      <c r="E36" s="97"/>
      <c r="F36" s="97"/>
      <c r="G36" s="97"/>
      <c r="H36" s="97"/>
      <c r="I36" s="97"/>
      <c r="J36" s="102">
        <v>1956555347.8299999</v>
      </c>
      <c r="K36" s="102"/>
      <c r="L36" s="102"/>
      <c r="M36" s="102"/>
      <c r="N36" s="102"/>
      <c r="O36" s="102"/>
      <c r="P36" s="102"/>
      <c r="Q36" s="102"/>
      <c r="R36" s="102"/>
      <c r="S36" s="102"/>
      <c r="T36" s="95">
        <v>0.12837274147517</v>
      </c>
      <c r="U36" s="95"/>
      <c r="V36" s="95"/>
      <c r="W36" s="95"/>
      <c r="X36" s="95"/>
      <c r="Y36" s="95"/>
      <c r="Z36" s="95"/>
      <c r="AA36" s="95"/>
      <c r="AB36" s="95"/>
      <c r="AC36" s="93">
        <v>35429</v>
      </c>
      <c r="AD36" s="93"/>
      <c r="AE36" s="93"/>
      <c r="AF36" s="93"/>
      <c r="AG36" s="93"/>
      <c r="AH36" s="93"/>
      <c r="AI36" s="93"/>
      <c r="AJ36" s="93"/>
      <c r="AK36" s="95">
        <v>0.15698707467620199</v>
      </c>
      <c r="AL36" s="95"/>
    </row>
    <row r="37" spans="2:38" s="1" customFormat="1" ht="12.75" customHeight="1" x14ac:dyDescent="0.15">
      <c r="B37" s="97" t="s">
        <v>1070</v>
      </c>
      <c r="C37" s="97"/>
      <c r="D37" s="97"/>
      <c r="E37" s="97"/>
      <c r="F37" s="97"/>
      <c r="G37" s="97"/>
      <c r="H37" s="97"/>
      <c r="I37" s="97"/>
      <c r="J37" s="102">
        <v>845092422.76999998</v>
      </c>
      <c r="K37" s="102"/>
      <c r="L37" s="102"/>
      <c r="M37" s="102"/>
      <c r="N37" s="102"/>
      <c r="O37" s="102"/>
      <c r="P37" s="102"/>
      <c r="Q37" s="102"/>
      <c r="R37" s="102"/>
      <c r="S37" s="102"/>
      <c r="T37" s="95">
        <v>5.5447872318664701E-2</v>
      </c>
      <c r="U37" s="95"/>
      <c r="V37" s="95"/>
      <c r="W37" s="95"/>
      <c r="X37" s="95"/>
      <c r="Y37" s="95"/>
      <c r="Z37" s="95"/>
      <c r="AA37" s="95"/>
      <c r="AB37" s="95"/>
      <c r="AC37" s="93">
        <v>17909</v>
      </c>
      <c r="AD37" s="93"/>
      <c r="AE37" s="93"/>
      <c r="AF37" s="93"/>
      <c r="AG37" s="93"/>
      <c r="AH37" s="93"/>
      <c r="AI37" s="93"/>
      <c r="AJ37" s="93"/>
      <c r="AK37" s="95">
        <v>7.9355373292390605E-2</v>
      </c>
      <c r="AL37" s="95"/>
    </row>
    <row r="38" spans="2:38" s="1" customFormat="1" ht="12.75" customHeight="1" x14ac:dyDescent="0.15">
      <c r="B38" s="97" t="s">
        <v>1071</v>
      </c>
      <c r="C38" s="97"/>
      <c r="D38" s="97"/>
      <c r="E38" s="97"/>
      <c r="F38" s="97"/>
      <c r="G38" s="97"/>
      <c r="H38" s="97"/>
      <c r="I38" s="97"/>
      <c r="J38" s="102">
        <v>263843765.21000001</v>
      </c>
      <c r="K38" s="102"/>
      <c r="L38" s="102"/>
      <c r="M38" s="102"/>
      <c r="N38" s="102"/>
      <c r="O38" s="102"/>
      <c r="P38" s="102"/>
      <c r="Q38" s="102"/>
      <c r="R38" s="102"/>
      <c r="S38" s="102"/>
      <c r="T38" s="95">
        <v>1.7311213556367899E-2</v>
      </c>
      <c r="U38" s="95"/>
      <c r="V38" s="95"/>
      <c r="W38" s="95"/>
      <c r="X38" s="95"/>
      <c r="Y38" s="95"/>
      <c r="Z38" s="95"/>
      <c r="AA38" s="95"/>
      <c r="AB38" s="95"/>
      <c r="AC38" s="93">
        <v>6175</v>
      </c>
      <c r="AD38" s="93"/>
      <c r="AE38" s="93"/>
      <c r="AF38" s="93"/>
      <c r="AG38" s="93"/>
      <c r="AH38" s="93"/>
      <c r="AI38" s="93"/>
      <c r="AJ38" s="93"/>
      <c r="AK38" s="95">
        <v>2.73616299112464E-2</v>
      </c>
      <c r="AL38" s="95"/>
    </row>
    <row r="39" spans="2:38" s="1" customFormat="1" ht="12.75" customHeight="1" x14ac:dyDescent="0.15">
      <c r="B39" s="97" t="s">
        <v>1072</v>
      </c>
      <c r="C39" s="97"/>
      <c r="D39" s="97"/>
      <c r="E39" s="97"/>
      <c r="F39" s="97"/>
      <c r="G39" s="97"/>
      <c r="H39" s="97"/>
      <c r="I39" s="97"/>
      <c r="J39" s="102">
        <v>82076165.909999996</v>
      </c>
      <c r="K39" s="102"/>
      <c r="L39" s="102"/>
      <c r="M39" s="102"/>
      <c r="N39" s="102"/>
      <c r="O39" s="102"/>
      <c r="P39" s="102"/>
      <c r="Q39" s="102"/>
      <c r="R39" s="102"/>
      <c r="S39" s="102"/>
      <c r="T39" s="95">
        <v>5.3851491803302998E-3</v>
      </c>
      <c r="U39" s="95"/>
      <c r="V39" s="95"/>
      <c r="W39" s="95"/>
      <c r="X39" s="95"/>
      <c r="Y39" s="95"/>
      <c r="Z39" s="95"/>
      <c r="AA39" s="95"/>
      <c r="AB39" s="95"/>
      <c r="AC39" s="93">
        <v>2175</v>
      </c>
      <c r="AD39" s="93"/>
      <c r="AE39" s="93"/>
      <c r="AF39" s="93"/>
      <c r="AG39" s="93"/>
      <c r="AH39" s="93"/>
      <c r="AI39" s="93"/>
      <c r="AJ39" s="93"/>
      <c r="AK39" s="95">
        <v>9.6374971752163502E-3</v>
      </c>
      <c r="AL39" s="95"/>
    </row>
    <row r="40" spans="2:38" s="1" customFormat="1" ht="12.75" customHeight="1" x14ac:dyDescent="0.15">
      <c r="B40" s="97" t="s">
        <v>1073</v>
      </c>
      <c r="C40" s="97"/>
      <c r="D40" s="97"/>
      <c r="E40" s="97"/>
      <c r="F40" s="97"/>
      <c r="G40" s="97"/>
      <c r="H40" s="97"/>
      <c r="I40" s="97"/>
      <c r="J40" s="102">
        <v>51768366.469999999</v>
      </c>
      <c r="K40" s="102"/>
      <c r="L40" s="102"/>
      <c r="M40" s="102"/>
      <c r="N40" s="102"/>
      <c r="O40" s="102"/>
      <c r="P40" s="102"/>
      <c r="Q40" s="102"/>
      <c r="R40" s="102"/>
      <c r="S40" s="102"/>
      <c r="T40" s="95">
        <v>3.39660574019325E-3</v>
      </c>
      <c r="U40" s="95"/>
      <c r="V40" s="95"/>
      <c r="W40" s="95"/>
      <c r="X40" s="95"/>
      <c r="Y40" s="95"/>
      <c r="Z40" s="95"/>
      <c r="AA40" s="95"/>
      <c r="AB40" s="95"/>
      <c r="AC40" s="93">
        <v>1797</v>
      </c>
      <c r="AD40" s="93"/>
      <c r="AE40" s="93"/>
      <c r="AF40" s="93"/>
      <c r="AG40" s="93"/>
      <c r="AH40" s="93"/>
      <c r="AI40" s="93"/>
      <c r="AJ40" s="93"/>
      <c r="AK40" s="95">
        <v>7.9625666316615103E-3</v>
      </c>
      <c r="AL40" s="95"/>
    </row>
    <row r="41" spans="2:38" s="1" customFormat="1" ht="12.75" customHeight="1" x14ac:dyDescent="0.15">
      <c r="B41" s="97" t="s">
        <v>1074</v>
      </c>
      <c r="C41" s="97"/>
      <c r="D41" s="97"/>
      <c r="E41" s="97"/>
      <c r="F41" s="97"/>
      <c r="G41" s="97"/>
      <c r="H41" s="97"/>
      <c r="I41" s="97"/>
      <c r="J41" s="102">
        <v>160499286.640001</v>
      </c>
      <c r="K41" s="102"/>
      <c r="L41" s="102"/>
      <c r="M41" s="102"/>
      <c r="N41" s="102"/>
      <c r="O41" s="102"/>
      <c r="P41" s="102"/>
      <c r="Q41" s="102"/>
      <c r="R41" s="102"/>
      <c r="S41" s="102"/>
      <c r="T41" s="95">
        <v>1.0530616194240301E-2</v>
      </c>
      <c r="U41" s="95"/>
      <c r="V41" s="95"/>
      <c r="W41" s="95"/>
      <c r="X41" s="95"/>
      <c r="Y41" s="95"/>
      <c r="Z41" s="95"/>
      <c r="AA41" s="95"/>
      <c r="AB41" s="95"/>
      <c r="AC41" s="93">
        <v>7508</v>
      </c>
      <c r="AD41" s="93"/>
      <c r="AE41" s="93"/>
      <c r="AF41" s="93"/>
      <c r="AG41" s="93"/>
      <c r="AH41" s="93"/>
      <c r="AI41" s="93"/>
      <c r="AJ41" s="93"/>
      <c r="AK41" s="95">
        <v>3.3268197145528401E-2</v>
      </c>
      <c r="AL41" s="95"/>
    </row>
    <row r="42" spans="2:38" s="1" customFormat="1" ht="12.75" customHeight="1" x14ac:dyDescent="0.15">
      <c r="B42" s="97" t="s">
        <v>1075</v>
      </c>
      <c r="C42" s="97"/>
      <c r="D42" s="97"/>
      <c r="E42" s="97"/>
      <c r="F42" s="97"/>
      <c r="G42" s="97"/>
      <c r="H42" s="97"/>
      <c r="I42" s="97"/>
      <c r="J42" s="102">
        <v>277323110.06000102</v>
      </c>
      <c r="K42" s="102"/>
      <c r="L42" s="102"/>
      <c r="M42" s="102"/>
      <c r="N42" s="102"/>
      <c r="O42" s="102"/>
      <c r="P42" s="102"/>
      <c r="Q42" s="102"/>
      <c r="R42" s="102"/>
      <c r="S42" s="102"/>
      <c r="T42" s="95">
        <v>1.8195615039619101E-2</v>
      </c>
      <c r="U42" s="95"/>
      <c r="V42" s="95"/>
      <c r="W42" s="95"/>
      <c r="X42" s="95"/>
      <c r="Y42" s="95"/>
      <c r="Z42" s="95"/>
      <c r="AA42" s="95"/>
      <c r="AB42" s="95"/>
      <c r="AC42" s="93">
        <v>6734</v>
      </c>
      <c r="AD42" s="93"/>
      <c r="AE42" s="93"/>
      <c r="AF42" s="93"/>
      <c r="AG42" s="93"/>
      <c r="AH42" s="93"/>
      <c r="AI42" s="93"/>
      <c r="AJ42" s="93"/>
      <c r="AK42" s="95">
        <v>2.9838577461106599E-2</v>
      </c>
      <c r="AL42" s="95"/>
    </row>
    <row r="43" spans="2:38" s="1" customFormat="1" ht="12.75" customHeight="1" x14ac:dyDescent="0.15">
      <c r="B43" s="97" t="s">
        <v>1076</v>
      </c>
      <c r="C43" s="97"/>
      <c r="D43" s="97"/>
      <c r="E43" s="97"/>
      <c r="F43" s="97"/>
      <c r="G43" s="97"/>
      <c r="H43" s="97"/>
      <c r="I43" s="97"/>
      <c r="J43" s="102">
        <v>175242889.88</v>
      </c>
      <c r="K43" s="102"/>
      <c r="L43" s="102"/>
      <c r="M43" s="102"/>
      <c r="N43" s="102"/>
      <c r="O43" s="102"/>
      <c r="P43" s="102"/>
      <c r="Q43" s="102"/>
      <c r="R43" s="102"/>
      <c r="S43" s="102"/>
      <c r="T43" s="95">
        <v>1.14979677027167E-2</v>
      </c>
      <c r="U43" s="95"/>
      <c r="V43" s="95"/>
      <c r="W43" s="95"/>
      <c r="X43" s="95"/>
      <c r="Y43" s="95"/>
      <c r="Z43" s="95"/>
      <c r="AA43" s="95"/>
      <c r="AB43" s="95"/>
      <c r="AC43" s="93">
        <v>4258</v>
      </c>
      <c r="AD43" s="93"/>
      <c r="AE43" s="93"/>
      <c r="AF43" s="93"/>
      <c r="AG43" s="93"/>
      <c r="AH43" s="93"/>
      <c r="AI43" s="93"/>
      <c r="AJ43" s="93"/>
      <c r="AK43" s="95">
        <v>1.8867339297504001E-2</v>
      </c>
      <c r="AL43" s="95"/>
    </row>
    <row r="44" spans="2:38" s="1" customFormat="1" ht="12.75" customHeight="1" x14ac:dyDescent="0.15">
      <c r="B44" s="97" t="s">
        <v>1077</v>
      </c>
      <c r="C44" s="97"/>
      <c r="D44" s="97"/>
      <c r="E44" s="97"/>
      <c r="F44" s="97"/>
      <c r="G44" s="97"/>
      <c r="H44" s="97"/>
      <c r="I44" s="97"/>
      <c r="J44" s="102">
        <v>24701423.050000001</v>
      </c>
      <c r="K44" s="102"/>
      <c r="L44" s="102"/>
      <c r="M44" s="102"/>
      <c r="N44" s="102"/>
      <c r="O44" s="102"/>
      <c r="P44" s="102"/>
      <c r="Q44" s="102"/>
      <c r="R44" s="102"/>
      <c r="S44" s="102"/>
      <c r="T44" s="95">
        <v>1.6207000731072499E-3</v>
      </c>
      <c r="U44" s="95"/>
      <c r="V44" s="95"/>
      <c r="W44" s="95"/>
      <c r="X44" s="95"/>
      <c r="Y44" s="95"/>
      <c r="Z44" s="95"/>
      <c r="AA44" s="95"/>
      <c r="AB44" s="95"/>
      <c r="AC44" s="93">
        <v>767</v>
      </c>
      <c r="AD44" s="93"/>
      <c r="AE44" s="93"/>
      <c r="AF44" s="93"/>
      <c r="AG44" s="93"/>
      <c r="AH44" s="93"/>
      <c r="AI44" s="93"/>
      <c r="AJ44" s="93"/>
      <c r="AK44" s="95">
        <v>3.3986024521337598E-3</v>
      </c>
      <c r="AL44" s="95"/>
    </row>
    <row r="45" spans="2:38" s="1" customFormat="1" ht="12.75" customHeight="1" x14ac:dyDescent="0.15">
      <c r="B45" s="97" t="s">
        <v>1078</v>
      </c>
      <c r="C45" s="97"/>
      <c r="D45" s="97"/>
      <c r="E45" s="97"/>
      <c r="F45" s="97"/>
      <c r="G45" s="97"/>
      <c r="H45" s="97"/>
      <c r="I45" s="97"/>
      <c r="J45" s="102">
        <v>17751540.129999999</v>
      </c>
      <c r="K45" s="102"/>
      <c r="L45" s="102"/>
      <c r="M45" s="102"/>
      <c r="N45" s="102"/>
      <c r="O45" s="102"/>
      <c r="P45" s="102"/>
      <c r="Q45" s="102"/>
      <c r="R45" s="102"/>
      <c r="S45" s="102"/>
      <c r="T45" s="95">
        <v>1.16470708299768E-3</v>
      </c>
      <c r="U45" s="95"/>
      <c r="V45" s="95"/>
      <c r="W45" s="95"/>
      <c r="X45" s="95"/>
      <c r="Y45" s="95"/>
      <c r="Z45" s="95"/>
      <c r="AA45" s="95"/>
      <c r="AB45" s="95"/>
      <c r="AC45" s="93">
        <v>422</v>
      </c>
      <c r="AD45" s="93"/>
      <c r="AE45" s="93"/>
      <c r="AF45" s="93"/>
      <c r="AG45" s="93"/>
      <c r="AH45" s="93"/>
      <c r="AI45" s="93"/>
      <c r="AJ45" s="93"/>
      <c r="AK45" s="95">
        <v>1.8698960036511701E-3</v>
      </c>
      <c r="AL45" s="95"/>
    </row>
    <row r="46" spans="2:38" s="1" customFormat="1" ht="12.75" customHeight="1" x14ac:dyDescent="0.15">
      <c r="B46" s="97" t="s">
        <v>1079</v>
      </c>
      <c r="C46" s="97"/>
      <c r="D46" s="97"/>
      <c r="E46" s="97"/>
      <c r="F46" s="97"/>
      <c r="G46" s="97"/>
      <c r="H46" s="97"/>
      <c r="I46" s="97"/>
      <c r="J46" s="102">
        <v>19096327.18</v>
      </c>
      <c r="K46" s="102"/>
      <c r="L46" s="102"/>
      <c r="M46" s="102"/>
      <c r="N46" s="102"/>
      <c r="O46" s="102"/>
      <c r="P46" s="102"/>
      <c r="Q46" s="102"/>
      <c r="R46" s="102"/>
      <c r="S46" s="102"/>
      <c r="T46" s="95">
        <v>1.2529407230530401E-3</v>
      </c>
      <c r="U46" s="95"/>
      <c r="V46" s="95"/>
      <c r="W46" s="95"/>
      <c r="X46" s="95"/>
      <c r="Y46" s="95"/>
      <c r="Z46" s="95"/>
      <c r="AA46" s="95"/>
      <c r="AB46" s="95"/>
      <c r="AC46" s="93">
        <v>613</v>
      </c>
      <c r="AD46" s="93"/>
      <c r="AE46" s="93"/>
      <c r="AF46" s="93"/>
      <c r="AG46" s="93"/>
      <c r="AH46" s="93"/>
      <c r="AI46" s="93"/>
      <c r="AJ46" s="93"/>
      <c r="AK46" s="95">
        <v>2.7162233417966099E-3</v>
      </c>
      <c r="AL46" s="95"/>
    </row>
    <row r="47" spans="2:38" s="1" customFormat="1" ht="12.75" customHeight="1" x14ac:dyDescent="0.15">
      <c r="B47" s="97" t="s">
        <v>1080</v>
      </c>
      <c r="C47" s="97"/>
      <c r="D47" s="97"/>
      <c r="E47" s="97"/>
      <c r="F47" s="97"/>
      <c r="G47" s="97"/>
      <c r="H47" s="97"/>
      <c r="I47" s="97"/>
      <c r="J47" s="102">
        <v>67487892.620000005</v>
      </c>
      <c r="K47" s="102"/>
      <c r="L47" s="102"/>
      <c r="M47" s="102"/>
      <c r="N47" s="102"/>
      <c r="O47" s="102"/>
      <c r="P47" s="102"/>
      <c r="Q47" s="102"/>
      <c r="R47" s="102"/>
      <c r="S47" s="102"/>
      <c r="T47" s="95">
        <v>4.4279891195615996E-3</v>
      </c>
      <c r="U47" s="95"/>
      <c r="V47" s="95"/>
      <c r="W47" s="95"/>
      <c r="X47" s="95"/>
      <c r="Y47" s="95"/>
      <c r="Z47" s="95"/>
      <c r="AA47" s="95"/>
      <c r="AB47" s="95"/>
      <c r="AC47" s="93">
        <v>2457</v>
      </c>
      <c r="AD47" s="93"/>
      <c r="AE47" s="93"/>
      <c r="AF47" s="93"/>
      <c r="AG47" s="93"/>
      <c r="AH47" s="93"/>
      <c r="AI47" s="93"/>
      <c r="AJ47" s="93"/>
      <c r="AK47" s="95">
        <v>1.08870485331065E-2</v>
      </c>
      <c r="AL47" s="95"/>
    </row>
    <row r="48" spans="2:38" s="1" customFormat="1" ht="12.75" customHeight="1" x14ac:dyDescent="0.15">
      <c r="B48" s="97" t="s">
        <v>1081</v>
      </c>
      <c r="C48" s="97"/>
      <c r="D48" s="97"/>
      <c r="E48" s="97"/>
      <c r="F48" s="97"/>
      <c r="G48" s="97"/>
      <c r="H48" s="97"/>
      <c r="I48" s="97"/>
      <c r="J48" s="102">
        <v>35537838.68</v>
      </c>
      <c r="K48" s="102"/>
      <c r="L48" s="102"/>
      <c r="M48" s="102"/>
      <c r="N48" s="102"/>
      <c r="O48" s="102"/>
      <c r="P48" s="102"/>
      <c r="Q48" s="102"/>
      <c r="R48" s="102"/>
      <c r="S48" s="102"/>
      <c r="T48" s="95">
        <v>2.3316947218046799E-3</v>
      </c>
      <c r="U48" s="95"/>
      <c r="V48" s="95"/>
      <c r="W48" s="95"/>
      <c r="X48" s="95"/>
      <c r="Y48" s="95"/>
      <c r="Z48" s="95"/>
      <c r="AA48" s="95"/>
      <c r="AB48" s="95"/>
      <c r="AC48" s="93">
        <v>2032</v>
      </c>
      <c r="AD48" s="93"/>
      <c r="AE48" s="93"/>
      <c r="AF48" s="93"/>
      <c r="AG48" s="93"/>
      <c r="AH48" s="93"/>
      <c r="AI48" s="93"/>
      <c r="AJ48" s="93"/>
      <c r="AK48" s="95">
        <v>9.0038594299032704E-3</v>
      </c>
      <c r="AL48" s="95"/>
    </row>
    <row r="49" spans="2:41" s="1" customFormat="1" ht="12.75" customHeight="1" x14ac:dyDescent="0.15">
      <c r="B49" s="97" t="s">
        <v>1082</v>
      </c>
      <c r="C49" s="97"/>
      <c r="D49" s="97"/>
      <c r="E49" s="97"/>
      <c r="F49" s="97"/>
      <c r="G49" s="97"/>
      <c r="H49" s="97"/>
      <c r="I49" s="97"/>
      <c r="J49" s="102">
        <v>12390547.630000001</v>
      </c>
      <c r="K49" s="102"/>
      <c r="L49" s="102"/>
      <c r="M49" s="102"/>
      <c r="N49" s="102"/>
      <c r="O49" s="102"/>
      <c r="P49" s="102"/>
      <c r="Q49" s="102"/>
      <c r="R49" s="102"/>
      <c r="S49" s="102"/>
      <c r="T49" s="95">
        <v>8.1296374743801804E-4</v>
      </c>
      <c r="U49" s="95"/>
      <c r="V49" s="95"/>
      <c r="W49" s="95"/>
      <c r="X49" s="95"/>
      <c r="Y49" s="95"/>
      <c r="Z49" s="95"/>
      <c r="AA49" s="95"/>
      <c r="AB49" s="95"/>
      <c r="AC49" s="93">
        <v>1235</v>
      </c>
      <c r="AD49" s="93"/>
      <c r="AE49" s="93"/>
      <c r="AF49" s="93"/>
      <c r="AG49" s="93"/>
      <c r="AH49" s="93"/>
      <c r="AI49" s="93"/>
      <c r="AJ49" s="93"/>
      <c r="AK49" s="95">
        <v>5.4723259822492803E-3</v>
      </c>
      <c r="AL49" s="95"/>
    </row>
    <row r="50" spans="2:41" s="1" customFormat="1" ht="12.75" customHeight="1" x14ac:dyDescent="0.15">
      <c r="B50" s="97" t="s">
        <v>1083</v>
      </c>
      <c r="C50" s="97"/>
      <c r="D50" s="97"/>
      <c r="E50" s="97"/>
      <c r="F50" s="97"/>
      <c r="G50" s="97"/>
      <c r="H50" s="97"/>
      <c r="I50" s="97"/>
      <c r="J50" s="102">
        <v>3418534.69</v>
      </c>
      <c r="K50" s="102"/>
      <c r="L50" s="102"/>
      <c r="M50" s="102"/>
      <c r="N50" s="102"/>
      <c r="O50" s="102"/>
      <c r="P50" s="102"/>
      <c r="Q50" s="102"/>
      <c r="R50" s="102"/>
      <c r="S50" s="102"/>
      <c r="T50" s="95">
        <v>2.2429555620289099E-4</v>
      </c>
      <c r="U50" s="95"/>
      <c r="V50" s="95"/>
      <c r="W50" s="95"/>
      <c r="X50" s="95"/>
      <c r="Y50" s="95"/>
      <c r="Z50" s="95"/>
      <c r="AA50" s="95"/>
      <c r="AB50" s="95"/>
      <c r="AC50" s="93">
        <v>178</v>
      </c>
      <c r="AD50" s="93"/>
      <c r="AE50" s="93"/>
      <c r="AF50" s="93"/>
      <c r="AG50" s="93"/>
      <c r="AH50" s="93"/>
      <c r="AI50" s="93"/>
      <c r="AJ50" s="93"/>
      <c r="AK50" s="95">
        <v>7.8872390675333796E-4</v>
      </c>
      <c r="AL50" s="95"/>
    </row>
    <row r="51" spans="2:41" s="1" customFormat="1" ht="12.75" customHeight="1" x14ac:dyDescent="0.15">
      <c r="B51" s="97" t="s">
        <v>1084</v>
      </c>
      <c r="C51" s="97"/>
      <c r="D51" s="97"/>
      <c r="E51" s="97"/>
      <c r="F51" s="97"/>
      <c r="G51" s="97"/>
      <c r="H51" s="97"/>
      <c r="I51" s="97"/>
      <c r="J51" s="102">
        <v>400151.62</v>
      </c>
      <c r="K51" s="102"/>
      <c r="L51" s="102"/>
      <c r="M51" s="102"/>
      <c r="N51" s="102"/>
      <c r="O51" s="102"/>
      <c r="P51" s="102"/>
      <c r="Q51" s="102"/>
      <c r="R51" s="102"/>
      <c r="S51" s="102"/>
      <c r="T51" s="95">
        <v>2.6254591019928401E-5</v>
      </c>
      <c r="U51" s="95"/>
      <c r="V51" s="95"/>
      <c r="W51" s="95"/>
      <c r="X51" s="95"/>
      <c r="Y51" s="95"/>
      <c r="Z51" s="95"/>
      <c r="AA51" s="95"/>
      <c r="AB51" s="95"/>
      <c r="AC51" s="93">
        <v>35</v>
      </c>
      <c r="AD51" s="93"/>
      <c r="AE51" s="93"/>
      <c r="AF51" s="93"/>
      <c r="AG51" s="93"/>
      <c r="AH51" s="93"/>
      <c r="AI51" s="93"/>
      <c r="AJ51" s="93"/>
      <c r="AK51" s="95">
        <v>1.5508616144026301E-4</v>
      </c>
      <c r="AL51" s="95"/>
    </row>
    <row r="52" spans="2:41" s="1" customFormat="1" ht="12.75" customHeight="1" x14ac:dyDescent="0.15">
      <c r="B52" s="97" t="s">
        <v>1085</v>
      </c>
      <c r="C52" s="97"/>
      <c r="D52" s="97"/>
      <c r="E52" s="97"/>
      <c r="F52" s="97"/>
      <c r="G52" s="97"/>
      <c r="H52" s="97"/>
      <c r="I52" s="97"/>
      <c r="J52" s="102">
        <v>595335.03</v>
      </c>
      <c r="K52" s="102"/>
      <c r="L52" s="102"/>
      <c r="M52" s="102"/>
      <c r="N52" s="102"/>
      <c r="O52" s="102"/>
      <c r="P52" s="102"/>
      <c r="Q52" s="102"/>
      <c r="R52" s="102"/>
      <c r="S52" s="102"/>
      <c r="T52" s="95">
        <v>3.9060888301506403E-5</v>
      </c>
      <c r="U52" s="95"/>
      <c r="V52" s="95"/>
      <c r="W52" s="95"/>
      <c r="X52" s="95"/>
      <c r="Y52" s="95"/>
      <c r="Z52" s="95"/>
      <c r="AA52" s="95"/>
      <c r="AB52" s="95"/>
      <c r="AC52" s="93">
        <v>38</v>
      </c>
      <c r="AD52" s="93"/>
      <c r="AE52" s="93"/>
      <c r="AF52" s="93"/>
      <c r="AG52" s="93"/>
      <c r="AH52" s="93"/>
      <c r="AI52" s="93"/>
      <c r="AJ52" s="93"/>
      <c r="AK52" s="95">
        <v>1.6837926099228599E-4</v>
      </c>
      <c r="AL52" s="95"/>
    </row>
    <row r="53" spans="2:41" s="1" customFormat="1" ht="12.75" customHeight="1" x14ac:dyDescent="0.15">
      <c r="B53" s="97" t="s">
        <v>1086</v>
      </c>
      <c r="C53" s="97"/>
      <c r="D53" s="97"/>
      <c r="E53" s="97"/>
      <c r="F53" s="97"/>
      <c r="G53" s="97"/>
      <c r="H53" s="97"/>
      <c r="I53" s="97"/>
      <c r="J53" s="102">
        <v>1385743.09</v>
      </c>
      <c r="K53" s="102"/>
      <c r="L53" s="102"/>
      <c r="M53" s="102"/>
      <c r="N53" s="102"/>
      <c r="O53" s="102"/>
      <c r="P53" s="102"/>
      <c r="Q53" s="102"/>
      <c r="R53" s="102"/>
      <c r="S53" s="102"/>
      <c r="T53" s="95">
        <v>9.0920831675358197E-5</v>
      </c>
      <c r="U53" s="95"/>
      <c r="V53" s="95"/>
      <c r="W53" s="95"/>
      <c r="X53" s="95"/>
      <c r="Y53" s="95"/>
      <c r="Z53" s="95"/>
      <c r="AA53" s="95"/>
      <c r="AB53" s="95"/>
      <c r="AC53" s="93">
        <v>114</v>
      </c>
      <c r="AD53" s="93"/>
      <c r="AE53" s="93"/>
      <c r="AF53" s="93"/>
      <c r="AG53" s="93"/>
      <c r="AH53" s="93"/>
      <c r="AI53" s="93"/>
      <c r="AJ53" s="93"/>
      <c r="AK53" s="95">
        <v>5.0513778297685697E-4</v>
      </c>
      <c r="AL53" s="95"/>
    </row>
    <row r="54" spans="2:41" s="1" customFormat="1" ht="12.75" customHeight="1" x14ac:dyDescent="0.15">
      <c r="B54" s="97" t="s">
        <v>1087</v>
      </c>
      <c r="C54" s="97"/>
      <c r="D54" s="97"/>
      <c r="E54" s="97"/>
      <c r="F54" s="97"/>
      <c r="G54" s="97"/>
      <c r="H54" s="97"/>
      <c r="I54" s="97"/>
      <c r="J54" s="102">
        <v>165817.72</v>
      </c>
      <c r="K54" s="102"/>
      <c r="L54" s="102"/>
      <c r="M54" s="102"/>
      <c r="N54" s="102"/>
      <c r="O54" s="102"/>
      <c r="P54" s="102"/>
      <c r="Q54" s="102"/>
      <c r="R54" s="102"/>
      <c r="S54" s="102"/>
      <c r="T54" s="95">
        <v>1.0879567156211999E-5</v>
      </c>
      <c r="U54" s="95"/>
      <c r="V54" s="95"/>
      <c r="W54" s="95"/>
      <c r="X54" s="95"/>
      <c r="Y54" s="95"/>
      <c r="Z54" s="95"/>
      <c r="AA54" s="95"/>
      <c r="AB54" s="95"/>
      <c r="AC54" s="93">
        <v>16</v>
      </c>
      <c r="AD54" s="93"/>
      <c r="AE54" s="93"/>
      <c r="AF54" s="93"/>
      <c r="AG54" s="93"/>
      <c r="AH54" s="93"/>
      <c r="AI54" s="93"/>
      <c r="AJ54" s="93"/>
      <c r="AK54" s="95">
        <v>7.0896530944120301E-5</v>
      </c>
      <c r="AL54" s="95"/>
    </row>
    <row r="55" spans="2:41" s="1" customFormat="1" ht="12.75" customHeight="1" x14ac:dyDescent="0.15">
      <c r="B55" s="97" t="s">
        <v>1088</v>
      </c>
      <c r="C55" s="97"/>
      <c r="D55" s="97"/>
      <c r="E55" s="97"/>
      <c r="F55" s="97"/>
      <c r="G55" s="97"/>
      <c r="H55" s="97"/>
      <c r="I55" s="97"/>
      <c r="J55" s="102">
        <v>212251.78</v>
      </c>
      <c r="K55" s="102"/>
      <c r="L55" s="102"/>
      <c r="M55" s="102"/>
      <c r="N55" s="102"/>
      <c r="O55" s="102"/>
      <c r="P55" s="102"/>
      <c r="Q55" s="102"/>
      <c r="R55" s="102"/>
      <c r="S55" s="102"/>
      <c r="T55" s="95">
        <v>1.39261804741708E-5</v>
      </c>
      <c r="U55" s="95"/>
      <c r="V55" s="95"/>
      <c r="W55" s="95"/>
      <c r="X55" s="95"/>
      <c r="Y55" s="95"/>
      <c r="Z55" s="95"/>
      <c r="AA55" s="95"/>
      <c r="AB55" s="95"/>
      <c r="AC55" s="93">
        <v>20</v>
      </c>
      <c r="AD55" s="93"/>
      <c r="AE55" s="93"/>
      <c r="AF55" s="93"/>
      <c r="AG55" s="93"/>
      <c r="AH55" s="93"/>
      <c r="AI55" s="93"/>
      <c r="AJ55" s="93"/>
      <c r="AK55" s="95">
        <v>8.8620663680150295E-5</v>
      </c>
      <c r="AL55" s="95"/>
    </row>
    <row r="56" spans="2:41" s="1" customFormat="1" ht="12.75" customHeight="1" x14ac:dyDescent="0.15">
      <c r="B56" s="97" t="s">
        <v>1089</v>
      </c>
      <c r="C56" s="97"/>
      <c r="D56" s="97"/>
      <c r="E56" s="97"/>
      <c r="F56" s="97"/>
      <c r="G56" s="97"/>
      <c r="H56" s="97"/>
      <c r="I56" s="97"/>
      <c r="J56" s="102">
        <v>83093.91</v>
      </c>
      <c r="K56" s="102"/>
      <c r="L56" s="102"/>
      <c r="M56" s="102"/>
      <c r="N56" s="102"/>
      <c r="O56" s="102"/>
      <c r="P56" s="102"/>
      <c r="Q56" s="102"/>
      <c r="R56" s="102"/>
      <c r="S56" s="102"/>
      <c r="T56" s="95">
        <v>5.4519250060683002E-6</v>
      </c>
      <c r="U56" s="95"/>
      <c r="V56" s="95"/>
      <c r="W56" s="95"/>
      <c r="X56" s="95"/>
      <c r="Y56" s="95"/>
      <c r="Z56" s="95"/>
      <c r="AA56" s="95"/>
      <c r="AB56" s="95"/>
      <c r="AC56" s="93">
        <v>6</v>
      </c>
      <c r="AD56" s="93"/>
      <c r="AE56" s="93"/>
      <c r="AF56" s="93"/>
      <c r="AG56" s="93"/>
      <c r="AH56" s="93"/>
      <c r="AI56" s="93"/>
      <c r="AJ56" s="93"/>
      <c r="AK56" s="95">
        <v>2.6586199104045099E-5</v>
      </c>
      <c r="AL56" s="95"/>
    </row>
    <row r="57" spans="2:41" s="1" customFormat="1" ht="12.75" customHeight="1" x14ac:dyDescent="0.15">
      <c r="B57" s="97" t="s">
        <v>1090</v>
      </c>
      <c r="C57" s="97"/>
      <c r="D57" s="97"/>
      <c r="E57" s="97"/>
      <c r="F57" s="97"/>
      <c r="G57" s="97"/>
      <c r="H57" s="97"/>
      <c r="I57" s="97"/>
      <c r="J57" s="102">
        <v>5597.32</v>
      </c>
      <c r="K57" s="102"/>
      <c r="L57" s="102"/>
      <c r="M57" s="102"/>
      <c r="N57" s="102"/>
      <c r="O57" s="102"/>
      <c r="P57" s="102"/>
      <c r="Q57" s="102"/>
      <c r="R57" s="102"/>
      <c r="S57" s="102"/>
      <c r="T57" s="95">
        <v>3.6724916272403401E-7</v>
      </c>
      <c r="U57" s="95"/>
      <c r="V57" s="95"/>
      <c r="W57" s="95"/>
      <c r="X57" s="95"/>
      <c r="Y57" s="95"/>
      <c r="Z57" s="95"/>
      <c r="AA57" s="95"/>
      <c r="AB57" s="95"/>
      <c r="AC57" s="93">
        <v>4</v>
      </c>
      <c r="AD57" s="93"/>
      <c r="AE57" s="93"/>
      <c r="AF57" s="93"/>
      <c r="AG57" s="93"/>
      <c r="AH57" s="93"/>
      <c r="AI57" s="93"/>
      <c r="AJ57" s="93"/>
      <c r="AK57" s="95">
        <v>1.7724132736030099E-5</v>
      </c>
      <c r="AL57" s="95"/>
    </row>
    <row r="58" spans="2:41" s="1" customFormat="1" ht="12.75" customHeight="1" x14ac:dyDescent="0.15">
      <c r="B58" s="97" t="s">
        <v>1091</v>
      </c>
      <c r="C58" s="97"/>
      <c r="D58" s="97"/>
      <c r="E58" s="97"/>
      <c r="F58" s="97"/>
      <c r="G58" s="97"/>
      <c r="H58" s="97"/>
      <c r="I58" s="97"/>
      <c r="J58" s="102">
        <v>51565.06</v>
      </c>
      <c r="K58" s="102"/>
      <c r="L58" s="102"/>
      <c r="M58" s="102"/>
      <c r="N58" s="102"/>
      <c r="O58" s="102"/>
      <c r="P58" s="102"/>
      <c r="Q58" s="102"/>
      <c r="R58" s="102"/>
      <c r="S58" s="102"/>
      <c r="T58" s="95">
        <v>3.3832664758874901E-6</v>
      </c>
      <c r="U58" s="95"/>
      <c r="V58" s="95"/>
      <c r="W58" s="95"/>
      <c r="X58" s="95"/>
      <c r="Y58" s="95"/>
      <c r="Z58" s="95"/>
      <c r="AA58" s="95"/>
      <c r="AB58" s="95"/>
      <c r="AC58" s="93">
        <v>7</v>
      </c>
      <c r="AD58" s="93"/>
      <c r="AE58" s="93"/>
      <c r="AF58" s="93"/>
      <c r="AG58" s="93"/>
      <c r="AH58" s="93"/>
      <c r="AI58" s="93"/>
      <c r="AJ58" s="93"/>
      <c r="AK58" s="95">
        <v>3.1017232288052601E-5</v>
      </c>
      <c r="AL58" s="95"/>
    </row>
    <row r="59" spans="2:41" s="1" customFormat="1" ht="12.75" customHeight="1" x14ac:dyDescent="0.15">
      <c r="B59" s="97" t="s">
        <v>1092</v>
      </c>
      <c r="C59" s="97"/>
      <c r="D59" s="97"/>
      <c r="E59" s="97"/>
      <c r="F59" s="97"/>
      <c r="G59" s="97"/>
      <c r="H59" s="97"/>
      <c r="I59" s="97"/>
      <c r="J59" s="102">
        <v>42042.74</v>
      </c>
      <c r="K59" s="102"/>
      <c r="L59" s="102"/>
      <c r="M59" s="102"/>
      <c r="N59" s="102"/>
      <c r="O59" s="102"/>
      <c r="P59" s="102"/>
      <c r="Q59" s="102"/>
      <c r="R59" s="102"/>
      <c r="S59" s="102"/>
      <c r="T59" s="95">
        <v>2.7584917538436702E-6</v>
      </c>
      <c r="U59" s="95"/>
      <c r="V59" s="95"/>
      <c r="W59" s="95"/>
      <c r="X59" s="95"/>
      <c r="Y59" s="95"/>
      <c r="Z59" s="95"/>
      <c r="AA59" s="95"/>
      <c r="AB59" s="95"/>
      <c r="AC59" s="93">
        <v>2</v>
      </c>
      <c r="AD59" s="93"/>
      <c r="AE59" s="93"/>
      <c r="AF59" s="93"/>
      <c r="AG59" s="93"/>
      <c r="AH59" s="93"/>
      <c r="AI59" s="93"/>
      <c r="AJ59" s="93"/>
      <c r="AK59" s="95">
        <v>8.8620663680150308E-6</v>
      </c>
      <c r="AL59" s="95"/>
    </row>
    <row r="60" spans="2:41" s="1" customFormat="1" ht="12.75" customHeight="1" x14ac:dyDescent="0.15">
      <c r="B60" s="100"/>
      <c r="C60" s="100"/>
      <c r="D60" s="100"/>
      <c r="E60" s="100"/>
      <c r="F60" s="100"/>
      <c r="G60" s="100"/>
      <c r="H60" s="100"/>
      <c r="I60" s="100"/>
      <c r="J60" s="103">
        <v>15241205612.24</v>
      </c>
      <c r="K60" s="103"/>
      <c r="L60" s="103"/>
      <c r="M60" s="103"/>
      <c r="N60" s="103"/>
      <c r="O60" s="103"/>
      <c r="P60" s="103"/>
      <c r="Q60" s="103"/>
      <c r="R60" s="103"/>
      <c r="S60" s="103"/>
      <c r="T60" s="96">
        <v>1</v>
      </c>
      <c r="U60" s="96"/>
      <c r="V60" s="96"/>
      <c r="W60" s="96"/>
      <c r="X60" s="96"/>
      <c r="Y60" s="96"/>
      <c r="Z60" s="96"/>
      <c r="AA60" s="96"/>
      <c r="AB60" s="96"/>
      <c r="AC60" s="94">
        <v>225681</v>
      </c>
      <c r="AD60" s="94"/>
      <c r="AE60" s="94"/>
      <c r="AF60" s="94"/>
      <c r="AG60" s="94"/>
      <c r="AH60" s="94"/>
      <c r="AI60" s="94"/>
      <c r="AJ60" s="94"/>
      <c r="AK60" s="96">
        <v>1</v>
      </c>
      <c r="AL60" s="96"/>
    </row>
    <row r="61" spans="2:41" s="1" customFormat="1" ht="7.9" customHeight="1" x14ac:dyDescent="0.15"/>
    <row r="62" spans="2:41" s="1" customFormat="1" ht="19.149999999999999" customHeight="1" x14ac:dyDescent="0.15">
      <c r="B62" s="73" t="s">
        <v>1185</v>
      </c>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row>
    <row r="63" spans="2:41" s="1" customFormat="1" ht="9.6" customHeight="1" x14ac:dyDescent="0.15"/>
    <row r="64" spans="2:41" s="1" customFormat="1" ht="13.35" customHeight="1" x14ac:dyDescent="0.15">
      <c r="B64" s="71" t="s">
        <v>1063</v>
      </c>
      <c r="C64" s="71"/>
      <c r="D64" s="71"/>
      <c r="E64" s="71"/>
      <c r="F64" s="71"/>
      <c r="G64" s="71"/>
      <c r="H64" s="71"/>
      <c r="I64" s="71"/>
      <c r="J64" s="71"/>
      <c r="K64" s="71" t="s">
        <v>1060</v>
      </c>
      <c r="L64" s="71"/>
      <c r="M64" s="71"/>
      <c r="N64" s="71"/>
      <c r="O64" s="71"/>
      <c r="P64" s="71"/>
      <c r="Q64" s="71"/>
      <c r="R64" s="71"/>
      <c r="S64" s="71"/>
      <c r="T64" s="71" t="s">
        <v>1061</v>
      </c>
      <c r="U64" s="71"/>
      <c r="V64" s="71"/>
      <c r="W64" s="71"/>
      <c r="X64" s="71"/>
      <c r="Y64" s="71"/>
      <c r="Z64" s="71"/>
      <c r="AA64" s="71"/>
      <c r="AB64" s="71"/>
      <c r="AC64" s="71" t="s">
        <v>1062</v>
      </c>
      <c r="AD64" s="71"/>
      <c r="AE64" s="71"/>
      <c r="AF64" s="71"/>
      <c r="AG64" s="71"/>
      <c r="AH64" s="71" t="s">
        <v>1061</v>
      </c>
      <c r="AI64" s="71"/>
      <c r="AJ64" s="71"/>
      <c r="AK64" s="71"/>
      <c r="AL64" s="71"/>
      <c r="AM64" s="71"/>
      <c r="AN64" s="71"/>
    </row>
    <row r="65" spans="2:40" s="1" customFormat="1" ht="10.7" customHeight="1" x14ac:dyDescent="0.15">
      <c r="B65" s="97" t="s">
        <v>1093</v>
      </c>
      <c r="C65" s="97"/>
      <c r="D65" s="97"/>
      <c r="E65" s="97"/>
      <c r="F65" s="97"/>
      <c r="G65" s="97"/>
      <c r="H65" s="97"/>
      <c r="I65" s="97"/>
      <c r="J65" s="97"/>
      <c r="K65" s="102">
        <v>567099.93000000005</v>
      </c>
      <c r="L65" s="102"/>
      <c r="M65" s="102"/>
      <c r="N65" s="102"/>
      <c r="O65" s="102"/>
      <c r="P65" s="102"/>
      <c r="Q65" s="102"/>
      <c r="R65" s="102"/>
      <c r="S65" s="102"/>
      <c r="T65" s="95">
        <v>3.720833800343E-5</v>
      </c>
      <c r="U65" s="95"/>
      <c r="V65" s="95"/>
      <c r="W65" s="95"/>
      <c r="X65" s="95"/>
      <c r="Y65" s="95"/>
      <c r="Z65" s="95"/>
      <c r="AA65" s="95"/>
      <c r="AB65" s="95"/>
      <c r="AC65" s="93">
        <v>3344</v>
      </c>
      <c r="AD65" s="93"/>
      <c r="AE65" s="93"/>
      <c r="AF65" s="93"/>
      <c r="AG65" s="93"/>
      <c r="AH65" s="95">
        <v>1.4817374967321099E-2</v>
      </c>
      <c r="AI65" s="95"/>
      <c r="AJ65" s="95"/>
      <c r="AK65" s="95"/>
      <c r="AL65" s="95"/>
      <c r="AM65" s="95"/>
      <c r="AN65" s="95"/>
    </row>
    <row r="66" spans="2:40" s="1" customFormat="1" ht="10.7" customHeight="1" x14ac:dyDescent="0.15">
      <c r="B66" s="97" t="s">
        <v>1064</v>
      </c>
      <c r="C66" s="97"/>
      <c r="D66" s="97"/>
      <c r="E66" s="97"/>
      <c r="F66" s="97"/>
      <c r="G66" s="97"/>
      <c r="H66" s="97"/>
      <c r="I66" s="97"/>
      <c r="J66" s="97"/>
      <c r="K66" s="102">
        <v>106634254.75</v>
      </c>
      <c r="L66" s="102"/>
      <c r="M66" s="102"/>
      <c r="N66" s="102"/>
      <c r="O66" s="102"/>
      <c r="P66" s="102"/>
      <c r="Q66" s="102"/>
      <c r="R66" s="102"/>
      <c r="S66" s="102"/>
      <c r="T66" s="95">
        <v>6.9964448655140104E-3</v>
      </c>
      <c r="U66" s="95"/>
      <c r="V66" s="95"/>
      <c r="W66" s="95"/>
      <c r="X66" s="95"/>
      <c r="Y66" s="95"/>
      <c r="Z66" s="95"/>
      <c r="AA66" s="95"/>
      <c r="AB66" s="95"/>
      <c r="AC66" s="93">
        <v>3407</v>
      </c>
      <c r="AD66" s="93"/>
      <c r="AE66" s="93"/>
      <c r="AF66" s="93"/>
      <c r="AG66" s="93"/>
      <c r="AH66" s="95">
        <v>1.50965300579136E-2</v>
      </c>
      <c r="AI66" s="95"/>
      <c r="AJ66" s="95"/>
      <c r="AK66" s="95"/>
      <c r="AL66" s="95"/>
      <c r="AM66" s="95"/>
      <c r="AN66" s="95"/>
    </row>
    <row r="67" spans="2:40" s="1" customFormat="1" ht="10.7" customHeight="1" x14ac:dyDescent="0.15">
      <c r="B67" s="97" t="s">
        <v>1065</v>
      </c>
      <c r="C67" s="97"/>
      <c r="D67" s="97"/>
      <c r="E67" s="97"/>
      <c r="F67" s="97"/>
      <c r="G67" s="97"/>
      <c r="H67" s="97"/>
      <c r="I67" s="97"/>
      <c r="J67" s="97"/>
      <c r="K67" s="102">
        <v>142513233.00999999</v>
      </c>
      <c r="L67" s="102"/>
      <c r="M67" s="102"/>
      <c r="N67" s="102"/>
      <c r="O67" s="102"/>
      <c r="P67" s="102"/>
      <c r="Q67" s="102"/>
      <c r="R67" s="102"/>
      <c r="S67" s="102"/>
      <c r="T67" s="95">
        <v>9.3505223035341596E-3</v>
      </c>
      <c r="U67" s="95"/>
      <c r="V67" s="95"/>
      <c r="W67" s="95"/>
      <c r="X67" s="95"/>
      <c r="Y67" s="95"/>
      <c r="Z67" s="95"/>
      <c r="AA67" s="95"/>
      <c r="AB67" s="95"/>
      <c r="AC67" s="93">
        <v>5138</v>
      </c>
      <c r="AD67" s="93"/>
      <c r="AE67" s="93"/>
      <c r="AF67" s="93"/>
      <c r="AG67" s="93"/>
      <c r="AH67" s="95">
        <v>2.2766648499430601E-2</v>
      </c>
      <c r="AI67" s="95"/>
      <c r="AJ67" s="95"/>
      <c r="AK67" s="95"/>
      <c r="AL67" s="95"/>
      <c r="AM67" s="95"/>
      <c r="AN67" s="95"/>
    </row>
    <row r="68" spans="2:40" s="1" customFormat="1" ht="10.7" customHeight="1" x14ac:dyDescent="0.15">
      <c r="B68" s="97" t="s">
        <v>1066</v>
      </c>
      <c r="C68" s="97"/>
      <c r="D68" s="97"/>
      <c r="E68" s="97"/>
      <c r="F68" s="97"/>
      <c r="G68" s="97"/>
      <c r="H68" s="97"/>
      <c r="I68" s="97"/>
      <c r="J68" s="97"/>
      <c r="K68" s="102">
        <v>218512920.55000001</v>
      </c>
      <c r="L68" s="102"/>
      <c r="M68" s="102"/>
      <c r="N68" s="102"/>
      <c r="O68" s="102"/>
      <c r="P68" s="102"/>
      <c r="Q68" s="102"/>
      <c r="R68" s="102"/>
      <c r="S68" s="102"/>
      <c r="T68" s="95">
        <v>1.4336983970252E-2</v>
      </c>
      <c r="U68" s="95"/>
      <c r="V68" s="95"/>
      <c r="W68" s="95"/>
      <c r="X68" s="95"/>
      <c r="Y68" s="95"/>
      <c r="Z68" s="95"/>
      <c r="AA68" s="95"/>
      <c r="AB68" s="95"/>
      <c r="AC68" s="93">
        <v>6676</v>
      </c>
      <c r="AD68" s="93"/>
      <c r="AE68" s="93"/>
      <c r="AF68" s="93"/>
      <c r="AG68" s="93"/>
      <c r="AH68" s="95">
        <v>2.95815775364342E-2</v>
      </c>
      <c r="AI68" s="95"/>
      <c r="AJ68" s="95"/>
      <c r="AK68" s="95"/>
      <c r="AL68" s="95"/>
      <c r="AM68" s="95"/>
      <c r="AN68" s="95"/>
    </row>
    <row r="69" spans="2:40" s="1" customFormat="1" ht="10.7" customHeight="1" x14ac:dyDescent="0.15">
      <c r="B69" s="97" t="s">
        <v>1067</v>
      </c>
      <c r="C69" s="97"/>
      <c r="D69" s="97"/>
      <c r="E69" s="97"/>
      <c r="F69" s="97"/>
      <c r="G69" s="97"/>
      <c r="H69" s="97"/>
      <c r="I69" s="97"/>
      <c r="J69" s="97"/>
      <c r="K69" s="102">
        <v>271649754.83999997</v>
      </c>
      <c r="L69" s="102"/>
      <c r="M69" s="102"/>
      <c r="N69" s="102"/>
      <c r="O69" s="102"/>
      <c r="P69" s="102"/>
      <c r="Q69" s="102"/>
      <c r="R69" s="102"/>
      <c r="S69" s="102"/>
      <c r="T69" s="95">
        <v>1.78233770838865E-2</v>
      </c>
      <c r="U69" s="95"/>
      <c r="V69" s="95"/>
      <c r="W69" s="95"/>
      <c r="X69" s="95"/>
      <c r="Y69" s="95"/>
      <c r="Z69" s="95"/>
      <c r="AA69" s="95"/>
      <c r="AB69" s="95"/>
      <c r="AC69" s="93">
        <v>8695</v>
      </c>
      <c r="AD69" s="93"/>
      <c r="AE69" s="93"/>
      <c r="AF69" s="93"/>
      <c r="AG69" s="93"/>
      <c r="AH69" s="95">
        <v>3.8527833534945301E-2</v>
      </c>
      <c r="AI69" s="95"/>
      <c r="AJ69" s="95"/>
      <c r="AK69" s="95"/>
      <c r="AL69" s="95"/>
      <c r="AM69" s="95"/>
      <c r="AN69" s="95"/>
    </row>
    <row r="70" spans="2:40" s="1" customFormat="1" ht="10.7" customHeight="1" x14ac:dyDescent="0.15">
      <c r="B70" s="97" t="s">
        <v>1068</v>
      </c>
      <c r="C70" s="97"/>
      <c r="D70" s="97"/>
      <c r="E70" s="97"/>
      <c r="F70" s="97"/>
      <c r="G70" s="97"/>
      <c r="H70" s="97"/>
      <c r="I70" s="97"/>
      <c r="J70" s="97"/>
      <c r="K70" s="102">
        <v>339641913.94</v>
      </c>
      <c r="L70" s="102"/>
      <c r="M70" s="102"/>
      <c r="N70" s="102"/>
      <c r="O70" s="102"/>
      <c r="P70" s="102"/>
      <c r="Q70" s="102"/>
      <c r="R70" s="102"/>
      <c r="S70" s="102"/>
      <c r="T70" s="95">
        <v>2.22844519377941E-2</v>
      </c>
      <c r="U70" s="95"/>
      <c r="V70" s="95"/>
      <c r="W70" s="95"/>
      <c r="X70" s="95"/>
      <c r="Y70" s="95"/>
      <c r="Z70" s="95"/>
      <c r="AA70" s="95"/>
      <c r="AB70" s="95"/>
      <c r="AC70" s="93">
        <v>11253</v>
      </c>
      <c r="AD70" s="93"/>
      <c r="AE70" s="93"/>
      <c r="AF70" s="93"/>
      <c r="AG70" s="93"/>
      <c r="AH70" s="95">
        <v>4.9862416419636603E-2</v>
      </c>
      <c r="AI70" s="95"/>
      <c r="AJ70" s="95"/>
      <c r="AK70" s="95"/>
      <c r="AL70" s="95"/>
      <c r="AM70" s="95"/>
      <c r="AN70" s="95"/>
    </row>
    <row r="71" spans="2:40" s="1" customFormat="1" ht="10.7" customHeight="1" x14ac:dyDescent="0.15">
      <c r="B71" s="97" t="s">
        <v>1069</v>
      </c>
      <c r="C71" s="97"/>
      <c r="D71" s="97"/>
      <c r="E71" s="97"/>
      <c r="F71" s="97"/>
      <c r="G71" s="97"/>
      <c r="H71" s="97"/>
      <c r="I71" s="97"/>
      <c r="J71" s="97"/>
      <c r="K71" s="102">
        <v>282181541.74000001</v>
      </c>
      <c r="L71" s="102"/>
      <c r="M71" s="102"/>
      <c r="N71" s="102"/>
      <c r="O71" s="102"/>
      <c r="P71" s="102"/>
      <c r="Q71" s="102"/>
      <c r="R71" s="102"/>
      <c r="S71" s="102"/>
      <c r="T71" s="95">
        <v>1.85143845519271E-2</v>
      </c>
      <c r="U71" s="95"/>
      <c r="V71" s="95"/>
      <c r="W71" s="95"/>
      <c r="X71" s="95"/>
      <c r="Y71" s="95"/>
      <c r="Z71" s="95"/>
      <c r="AA71" s="95"/>
      <c r="AB71" s="95"/>
      <c r="AC71" s="93">
        <v>7890</v>
      </c>
      <c r="AD71" s="93"/>
      <c r="AE71" s="93"/>
      <c r="AF71" s="93"/>
      <c r="AG71" s="93"/>
      <c r="AH71" s="95">
        <v>3.4960851821819301E-2</v>
      </c>
      <c r="AI71" s="95"/>
      <c r="AJ71" s="95"/>
      <c r="AK71" s="95"/>
      <c r="AL71" s="95"/>
      <c r="AM71" s="95"/>
      <c r="AN71" s="95"/>
    </row>
    <row r="72" spans="2:40" s="1" customFormat="1" ht="10.7" customHeight="1" x14ac:dyDescent="0.15">
      <c r="B72" s="97" t="s">
        <v>1070</v>
      </c>
      <c r="C72" s="97"/>
      <c r="D72" s="97"/>
      <c r="E72" s="97"/>
      <c r="F72" s="97"/>
      <c r="G72" s="97"/>
      <c r="H72" s="97"/>
      <c r="I72" s="97"/>
      <c r="J72" s="97"/>
      <c r="K72" s="102">
        <v>443830629.03999901</v>
      </c>
      <c r="L72" s="102"/>
      <c r="M72" s="102"/>
      <c r="N72" s="102"/>
      <c r="O72" s="102"/>
      <c r="P72" s="102"/>
      <c r="Q72" s="102"/>
      <c r="R72" s="102"/>
      <c r="S72" s="102"/>
      <c r="T72" s="95">
        <v>2.9120441015739899E-2</v>
      </c>
      <c r="U72" s="95"/>
      <c r="V72" s="95"/>
      <c r="W72" s="95"/>
      <c r="X72" s="95"/>
      <c r="Y72" s="95"/>
      <c r="Z72" s="95"/>
      <c r="AA72" s="95"/>
      <c r="AB72" s="95"/>
      <c r="AC72" s="93">
        <v>11157</v>
      </c>
      <c r="AD72" s="93"/>
      <c r="AE72" s="93"/>
      <c r="AF72" s="93"/>
      <c r="AG72" s="93"/>
      <c r="AH72" s="95">
        <v>4.9437037233971901E-2</v>
      </c>
      <c r="AI72" s="95"/>
      <c r="AJ72" s="95"/>
      <c r="AK72" s="95"/>
      <c r="AL72" s="95"/>
      <c r="AM72" s="95"/>
      <c r="AN72" s="95"/>
    </row>
    <row r="73" spans="2:40" s="1" customFormat="1" ht="10.7" customHeight="1" x14ac:dyDescent="0.15">
      <c r="B73" s="97" t="s">
        <v>1071</v>
      </c>
      <c r="C73" s="97"/>
      <c r="D73" s="97"/>
      <c r="E73" s="97"/>
      <c r="F73" s="97"/>
      <c r="G73" s="97"/>
      <c r="H73" s="97"/>
      <c r="I73" s="97"/>
      <c r="J73" s="97"/>
      <c r="K73" s="102">
        <v>663163023.27999997</v>
      </c>
      <c r="L73" s="102"/>
      <c r="M73" s="102"/>
      <c r="N73" s="102"/>
      <c r="O73" s="102"/>
      <c r="P73" s="102"/>
      <c r="Q73" s="102"/>
      <c r="R73" s="102"/>
      <c r="S73" s="102"/>
      <c r="T73" s="95">
        <v>4.3511191972072302E-2</v>
      </c>
      <c r="U73" s="95"/>
      <c r="V73" s="95"/>
      <c r="W73" s="95"/>
      <c r="X73" s="95"/>
      <c r="Y73" s="95"/>
      <c r="Z73" s="95"/>
      <c r="AA73" s="95"/>
      <c r="AB73" s="95"/>
      <c r="AC73" s="93">
        <v>14704</v>
      </c>
      <c r="AD73" s="93"/>
      <c r="AE73" s="93"/>
      <c r="AF73" s="93"/>
      <c r="AG73" s="93"/>
      <c r="AH73" s="95">
        <v>6.5153911937646497E-2</v>
      </c>
      <c r="AI73" s="95"/>
      <c r="AJ73" s="95"/>
      <c r="AK73" s="95"/>
      <c r="AL73" s="95"/>
      <c r="AM73" s="95"/>
      <c r="AN73" s="95"/>
    </row>
    <row r="74" spans="2:40" s="1" customFormat="1" ht="10.7" customHeight="1" x14ac:dyDescent="0.15">
      <c r="B74" s="97" t="s">
        <v>1072</v>
      </c>
      <c r="C74" s="97"/>
      <c r="D74" s="97"/>
      <c r="E74" s="97"/>
      <c r="F74" s="97"/>
      <c r="G74" s="97"/>
      <c r="H74" s="97"/>
      <c r="I74" s="97"/>
      <c r="J74" s="97"/>
      <c r="K74" s="102">
        <v>474344053.39999902</v>
      </c>
      <c r="L74" s="102"/>
      <c r="M74" s="102"/>
      <c r="N74" s="102"/>
      <c r="O74" s="102"/>
      <c r="P74" s="102"/>
      <c r="Q74" s="102"/>
      <c r="R74" s="102"/>
      <c r="S74" s="102"/>
      <c r="T74" s="95">
        <v>3.11224758374141E-2</v>
      </c>
      <c r="U74" s="95"/>
      <c r="V74" s="95"/>
      <c r="W74" s="95"/>
      <c r="X74" s="95"/>
      <c r="Y74" s="95"/>
      <c r="Z74" s="95"/>
      <c r="AA74" s="95"/>
      <c r="AB74" s="95"/>
      <c r="AC74" s="93">
        <v>9797</v>
      </c>
      <c r="AD74" s="93"/>
      <c r="AE74" s="93"/>
      <c r="AF74" s="93"/>
      <c r="AG74" s="93"/>
      <c r="AH74" s="95">
        <v>4.3410832103721597E-2</v>
      </c>
      <c r="AI74" s="95"/>
      <c r="AJ74" s="95"/>
      <c r="AK74" s="95"/>
      <c r="AL74" s="95"/>
      <c r="AM74" s="95"/>
      <c r="AN74" s="95"/>
    </row>
    <row r="75" spans="2:40" s="1" customFormat="1" ht="10.7" customHeight="1" x14ac:dyDescent="0.15">
      <c r="B75" s="97" t="s">
        <v>1073</v>
      </c>
      <c r="C75" s="97"/>
      <c r="D75" s="97"/>
      <c r="E75" s="97"/>
      <c r="F75" s="97"/>
      <c r="G75" s="97"/>
      <c r="H75" s="97"/>
      <c r="I75" s="97"/>
      <c r="J75" s="97"/>
      <c r="K75" s="102">
        <v>561872146.469998</v>
      </c>
      <c r="L75" s="102"/>
      <c r="M75" s="102"/>
      <c r="N75" s="102"/>
      <c r="O75" s="102"/>
      <c r="P75" s="102"/>
      <c r="Q75" s="102"/>
      <c r="R75" s="102"/>
      <c r="S75" s="102"/>
      <c r="T75" s="95">
        <v>3.6865334722521299E-2</v>
      </c>
      <c r="U75" s="95"/>
      <c r="V75" s="95"/>
      <c r="W75" s="95"/>
      <c r="X75" s="95"/>
      <c r="Y75" s="95"/>
      <c r="Z75" s="95"/>
      <c r="AA75" s="95"/>
      <c r="AB75" s="95"/>
      <c r="AC75" s="93">
        <v>10912</v>
      </c>
      <c r="AD75" s="93"/>
      <c r="AE75" s="93"/>
      <c r="AF75" s="93"/>
      <c r="AG75" s="93"/>
      <c r="AH75" s="95">
        <v>4.8351434103889999E-2</v>
      </c>
      <c r="AI75" s="95"/>
      <c r="AJ75" s="95"/>
      <c r="AK75" s="95"/>
      <c r="AL75" s="95"/>
      <c r="AM75" s="95"/>
      <c r="AN75" s="95"/>
    </row>
    <row r="76" spans="2:40" s="1" customFormat="1" ht="10.7" customHeight="1" x14ac:dyDescent="0.15">
      <c r="B76" s="97" t="s">
        <v>1074</v>
      </c>
      <c r="C76" s="97"/>
      <c r="D76" s="97"/>
      <c r="E76" s="97"/>
      <c r="F76" s="97"/>
      <c r="G76" s="97"/>
      <c r="H76" s="97"/>
      <c r="I76" s="97"/>
      <c r="J76" s="97"/>
      <c r="K76" s="102">
        <v>574112023.73999906</v>
      </c>
      <c r="L76" s="102"/>
      <c r="M76" s="102"/>
      <c r="N76" s="102"/>
      <c r="O76" s="102"/>
      <c r="P76" s="102"/>
      <c r="Q76" s="102"/>
      <c r="R76" s="102"/>
      <c r="S76" s="102"/>
      <c r="T76" s="95">
        <v>3.76684127454417E-2</v>
      </c>
      <c r="U76" s="95"/>
      <c r="V76" s="95"/>
      <c r="W76" s="95"/>
      <c r="X76" s="95"/>
      <c r="Y76" s="95"/>
      <c r="Z76" s="95"/>
      <c r="AA76" s="95"/>
      <c r="AB76" s="95"/>
      <c r="AC76" s="93">
        <v>9271</v>
      </c>
      <c r="AD76" s="93"/>
      <c r="AE76" s="93"/>
      <c r="AF76" s="93"/>
      <c r="AG76" s="93"/>
      <c r="AH76" s="95">
        <v>4.1080108648933703E-2</v>
      </c>
      <c r="AI76" s="95"/>
      <c r="AJ76" s="95"/>
      <c r="AK76" s="95"/>
      <c r="AL76" s="95"/>
      <c r="AM76" s="95"/>
      <c r="AN76" s="95"/>
    </row>
    <row r="77" spans="2:40" s="1" customFormat="1" ht="10.7" customHeight="1" x14ac:dyDescent="0.15">
      <c r="B77" s="97" t="s">
        <v>1075</v>
      </c>
      <c r="C77" s="97"/>
      <c r="D77" s="97"/>
      <c r="E77" s="97"/>
      <c r="F77" s="97"/>
      <c r="G77" s="97"/>
      <c r="H77" s="97"/>
      <c r="I77" s="97"/>
      <c r="J77" s="97"/>
      <c r="K77" s="102">
        <v>633217748.21000099</v>
      </c>
      <c r="L77" s="102"/>
      <c r="M77" s="102"/>
      <c r="N77" s="102"/>
      <c r="O77" s="102"/>
      <c r="P77" s="102"/>
      <c r="Q77" s="102"/>
      <c r="R77" s="102"/>
      <c r="S77" s="102"/>
      <c r="T77" s="95">
        <v>4.1546434338597997E-2</v>
      </c>
      <c r="U77" s="95"/>
      <c r="V77" s="95"/>
      <c r="W77" s="95"/>
      <c r="X77" s="95"/>
      <c r="Y77" s="95"/>
      <c r="Z77" s="95"/>
      <c r="AA77" s="95"/>
      <c r="AB77" s="95"/>
      <c r="AC77" s="93">
        <v>9581</v>
      </c>
      <c r="AD77" s="93"/>
      <c r="AE77" s="93"/>
      <c r="AF77" s="93"/>
      <c r="AG77" s="93"/>
      <c r="AH77" s="95">
        <v>4.2453728935976001E-2</v>
      </c>
      <c r="AI77" s="95"/>
      <c r="AJ77" s="95"/>
      <c r="AK77" s="95"/>
      <c r="AL77" s="95"/>
      <c r="AM77" s="95"/>
      <c r="AN77" s="95"/>
    </row>
    <row r="78" spans="2:40" s="1" customFormat="1" ht="10.7" customHeight="1" x14ac:dyDescent="0.15">
      <c r="B78" s="97" t="s">
        <v>1076</v>
      </c>
      <c r="C78" s="97"/>
      <c r="D78" s="97"/>
      <c r="E78" s="97"/>
      <c r="F78" s="97"/>
      <c r="G78" s="97"/>
      <c r="H78" s="97"/>
      <c r="I78" s="97"/>
      <c r="J78" s="97"/>
      <c r="K78" s="102">
        <v>913023533.91000104</v>
      </c>
      <c r="L78" s="102"/>
      <c r="M78" s="102"/>
      <c r="N78" s="102"/>
      <c r="O78" s="102"/>
      <c r="P78" s="102"/>
      <c r="Q78" s="102"/>
      <c r="R78" s="102"/>
      <c r="S78" s="102"/>
      <c r="T78" s="95">
        <v>5.9904941717784099E-2</v>
      </c>
      <c r="U78" s="95"/>
      <c r="V78" s="95"/>
      <c r="W78" s="95"/>
      <c r="X78" s="95"/>
      <c r="Y78" s="95"/>
      <c r="Z78" s="95"/>
      <c r="AA78" s="95"/>
      <c r="AB78" s="95"/>
      <c r="AC78" s="93">
        <v>12985</v>
      </c>
      <c r="AD78" s="93"/>
      <c r="AE78" s="93"/>
      <c r="AF78" s="93"/>
      <c r="AG78" s="93"/>
      <c r="AH78" s="95">
        <v>5.7536965894337599E-2</v>
      </c>
      <c r="AI78" s="95"/>
      <c r="AJ78" s="95"/>
      <c r="AK78" s="95"/>
      <c r="AL78" s="95"/>
      <c r="AM78" s="95"/>
      <c r="AN78" s="95"/>
    </row>
    <row r="79" spans="2:40" s="1" customFormat="1" ht="10.7" customHeight="1" x14ac:dyDescent="0.15">
      <c r="B79" s="97" t="s">
        <v>1077</v>
      </c>
      <c r="C79" s="97"/>
      <c r="D79" s="97"/>
      <c r="E79" s="97"/>
      <c r="F79" s="97"/>
      <c r="G79" s="97"/>
      <c r="H79" s="97"/>
      <c r="I79" s="97"/>
      <c r="J79" s="97"/>
      <c r="K79" s="102">
        <v>664361792.22000396</v>
      </c>
      <c r="L79" s="102"/>
      <c r="M79" s="102"/>
      <c r="N79" s="102"/>
      <c r="O79" s="102"/>
      <c r="P79" s="102"/>
      <c r="Q79" s="102"/>
      <c r="R79" s="102"/>
      <c r="S79" s="102"/>
      <c r="T79" s="95">
        <v>4.3589845129210998E-2</v>
      </c>
      <c r="U79" s="95"/>
      <c r="V79" s="95"/>
      <c r="W79" s="95"/>
      <c r="X79" s="95"/>
      <c r="Y79" s="95"/>
      <c r="Z79" s="95"/>
      <c r="AA79" s="95"/>
      <c r="AB79" s="95"/>
      <c r="AC79" s="93">
        <v>9146</v>
      </c>
      <c r="AD79" s="93"/>
      <c r="AE79" s="93"/>
      <c r="AF79" s="93"/>
      <c r="AG79" s="93"/>
      <c r="AH79" s="95">
        <v>4.0526229500932702E-2</v>
      </c>
      <c r="AI79" s="95"/>
      <c r="AJ79" s="95"/>
      <c r="AK79" s="95"/>
      <c r="AL79" s="95"/>
      <c r="AM79" s="95"/>
      <c r="AN79" s="95"/>
    </row>
    <row r="80" spans="2:40" s="1" customFormat="1" ht="10.7" customHeight="1" x14ac:dyDescent="0.15">
      <c r="B80" s="97" t="s">
        <v>1078</v>
      </c>
      <c r="C80" s="97"/>
      <c r="D80" s="97"/>
      <c r="E80" s="97"/>
      <c r="F80" s="97"/>
      <c r="G80" s="97"/>
      <c r="H80" s="97"/>
      <c r="I80" s="97"/>
      <c r="J80" s="97"/>
      <c r="K80" s="102">
        <v>778996454.82000005</v>
      </c>
      <c r="L80" s="102"/>
      <c r="M80" s="102"/>
      <c r="N80" s="102"/>
      <c r="O80" s="102"/>
      <c r="P80" s="102"/>
      <c r="Q80" s="102"/>
      <c r="R80" s="102"/>
      <c r="S80" s="102"/>
      <c r="T80" s="95">
        <v>5.1111209614178997E-2</v>
      </c>
      <c r="U80" s="95"/>
      <c r="V80" s="95"/>
      <c r="W80" s="95"/>
      <c r="X80" s="95"/>
      <c r="Y80" s="95"/>
      <c r="Z80" s="95"/>
      <c r="AA80" s="95"/>
      <c r="AB80" s="95"/>
      <c r="AC80" s="93">
        <v>9932</v>
      </c>
      <c r="AD80" s="93"/>
      <c r="AE80" s="93"/>
      <c r="AF80" s="93"/>
      <c r="AG80" s="93"/>
      <c r="AH80" s="95">
        <v>4.4009021583562603E-2</v>
      </c>
      <c r="AI80" s="95"/>
      <c r="AJ80" s="95"/>
      <c r="AK80" s="95"/>
      <c r="AL80" s="95"/>
      <c r="AM80" s="95"/>
      <c r="AN80" s="95"/>
    </row>
    <row r="81" spans="2:40" s="1" customFormat="1" ht="10.7" customHeight="1" x14ac:dyDescent="0.15">
      <c r="B81" s="97" t="s">
        <v>1079</v>
      </c>
      <c r="C81" s="97"/>
      <c r="D81" s="97"/>
      <c r="E81" s="97"/>
      <c r="F81" s="97"/>
      <c r="G81" s="97"/>
      <c r="H81" s="97"/>
      <c r="I81" s="97"/>
      <c r="J81" s="97"/>
      <c r="K81" s="102">
        <v>689859757.67999804</v>
      </c>
      <c r="L81" s="102"/>
      <c r="M81" s="102"/>
      <c r="N81" s="102"/>
      <c r="O81" s="102"/>
      <c r="P81" s="102"/>
      <c r="Q81" s="102"/>
      <c r="R81" s="102"/>
      <c r="S81" s="102"/>
      <c r="T81" s="95">
        <v>4.5262807630256002E-2</v>
      </c>
      <c r="U81" s="95"/>
      <c r="V81" s="95"/>
      <c r="W81" s="95"/>
      <c r="X81" s="95"/>
      <c r="Y81" s="95"/>
      <c r="Z81" s="95"/>
      <c r="AA81" s="95"/>
      <c r="AB81" s="95"/>
      <c r="AC81" s="93">
        <v>8442</v>
      </c>
      <c r="AD81" s="93"/>
      <c r="AE81" s="93"/>
      <c r="AF81" s="93"/>
      <c r="AG81" s="93"/>
      <c r="AH81" s="95">
        <v>3.7406782139391401E-2</v>
      </c>
      <c r="AI81" s="95"/>
      <c r="AJ81" s="95"/>
      <c r="AK81" s="95"/>
      <c r="AL81" s="95"/>
      <c r="AM81" s="95"/>
      <c r="AN81" s="95"/>
    </row>
    <row r="82" spans="2:40" s="1" customFormat="1" ht="10.7" customHeight="1" x14ac:dyDescent="0.15">
      <c r="B82" s="97" t="s">
        <v>1080</v>
      </c>
      <c r="C82" s="97"/>
      <c r="D82" s="97"/>
      <c r="E82" s="97"/>
      <c r="F82" s="97"/>
      <c r="G82" s="97"/>
      <c r="H82" s="97"/>
      <c r="I82" s="97"/>
      <c r="J82" s="97"/>
      <c r="K82" s="102">
        <v>881441613.44000006</v>
      </c>
      <c r="L82" s="102"/>
      <c r="M82" s="102"/>
      <c r="N82" s="102"/>
      <c r="O82" s="102"/>
      <c r="P82" s="102"/>
      <c r="Q82" s="102"/>
      <c r="R82" s="102"/>
      <c r="S82" s="102"/>
      <c r="T82" s="95">
        <v>5.7832801148757301E-2</v>
      </c>
      <c r="U82" s="95"/>
      <c r="V82" s="95"/>
      <c r="W82" s="95"/>
      <c r="X82" s="95"/>
      <c r="Y82" s="95"/>
      <c r="Z82" s="95"/>
      <c r="AA82" s="95"/>
      <c r="AB82" s="95"/>
      <c r="AC82" s="93">
        <v>10321</v>
      </c>
      <c r="AD82" s="93"/>
      <c r="AE82" s="93"/>
      <c r="AF82" s="93"/>
      <c r="AG82" s="93"/>
      <c r="AH82" s="95">
        <v>4.5732693492141603E-2</v>
      </c>
      <c r="AI82" s="95"/>
      <c r="AJ82" s="95"/>
      <c r="AK82" s="95"/>
      <c r="AL82" s="95"/>
      <c r="AM82" s="95"/>
      <c r="AN82" s="95"/>
    </row>
    <row r="83" spans="2:40" s="1" customFormat="1" ht="10.7" customHeight="1" x14ac:dyDescent="0.15">
      <c r="B83" s="97" t="s">
        <v>1081</v>
      </c>
      <c r="C83" s="97"/>
      <c r="D83" s="97"/>
      <c r="E83" s="97"/>
      <c r="F83" s="97"/>
      <c r="G83" s="97"/>
      <c r="H83" s="97"/>
      <c r="I83" s="97"/>
      <c r="J83" s="97"/>
      <c r="K83" s="102">
        <v>1406929681.56001</v>
      </c>
      <c r="L83" s="102"/>
      <c r="M83" s="102"/>
      <c r="N83" s="102"/>
      <c r="O83" s="102"/>
      <c r="P83" s="102"/>
      <c r="Q83" s="102"/>
      <c r="R83" s="102"/>
      <c r="S83" s="102"/>
      <c r="T83" s="95">
        <v>9.2310918004420997E-2</v>
      </c>
      <c r="U83" s="95"/>
      <c r="V83" s="95"/>
      <c r="W83" s="95"/>
      <c r="X83" s="95"/>
      <c r="Y83" s="95"/>
      <c r="Z83" s="95"/>
      <c r="AA83" s="95"/>
      <c r="AB83" s="95"/>
      <c r="AC83" s="93">
        <v>15245</v>
      </c>
      <c r="AD83" s="93"/>
      <c r="AE83" s="93"/>
      <c r="AF83" s="93"/>
      <c r="AG83" s="93"/>
      <c r="AH83" s="95">
        <v>6.7551100890194601E-2</v>
      </c>
      <c r="AI83" s="95"/>
      <c r="AJ83" s="95"/>
      <c r="AK83" s="95"/>
      <c r="AL83" s="95"/>
      <c r="AM83" s="95"/>
      <c r="AN83" s="95"/>
    </row>
    <row r="84" spans="2:40" s="1" customFormat="1" ht="10.7" customHeight="1" x14ac:dyDescent="0.15">
      <c r="B84" s="97" t="s">
        <v>1082</v>
      </c>
      <c r="C84" s="97"/>
      <c r="D84" s="97"/>
      <c r="E84" s="97"/>
      <c r="F84" s="97"/>
      <c r="G84" s="97"/>
      <c r="H84" s="97"/>
      <c r="I84" s="97"/>
      <c r="J84" s="97"/>
      <c r="K84" s="102">
        <v>975035509.13</v>
      </c>
      <c r="L84" s="102"/>
      <c r="M84" s="102"/>
      <c r="N84" s="102"/>
      <c r="O84" s="102"/>
      <c r="P84" s="102"/>
      <c r="Q84" s="102"/>
      <c r="R84" s="102"/>
      <c r="S84" s="102"/>
      <c r="T84" s="95">
        <v>6.3973647094358599E-2</v>
      </c>
      <c r="U84" s="95"/>
      <c r="V84" s="95"/>
      <c r="W84" s="95"/>
      <c r="X84" s="95"/>
      <c r="Y84" s="95"/>
      <c r="Z84" s="95"/>
      <c r="AA84" s="95"/>
      <c r="AB84" s="95"/>
      <c r="AC84" s="93">
        <v>10567</v>
      </c>
      <c r="AD84" s="93"/>
      <c r="AE84" s="93"/>
      <c r="AF84" s="93"/>
      <c r="AG84" s="93"/>
      <c r="AH84" s="95">
        <v>4.6822727655407403E-2</v>
      </c>
      <c r="AI84" s="95"/>
      <c r="AJ84" s="95"/>
      <c r="AK84" s="95"/>
      <c r="AL84" s="95"/>
      <c r="AM84" s="95"/>
      <c r="AN84" s="95"/>
    </row>
    <row r="85" spans="2:40" s="1" customFormat="1" ht="10.7" customHeight="1" x14ac:dyDescent="0.15">
      <c r="B85" s="97" t="s">
        <v>1083</v>
      </c>
      <c r="C85" s="97"/>
      <c r="D85" s="97"/>
      <c r="E85" s="97"/>
      <c r="F85" s="97"/>
      <c r="G85" s="97"/>
      <c r="H85" s="97"/>
      <c r="I85" s="97"/>
      <c r="J85" s="97"/>
      <c r="K85" s="102">
        <v>766530585.98999798</v>
      </c>
      <c r="L85" s="102"/>
      <c r="M85" s="102"/>
      <c r="N85" s="102"/>
      <c r="O85" s="102"/>
      <c r="P85" s="102"/>
      <c r="Q85" s="102"/>
      <c r="R85" s="102"/>
      <c r="S85" s="102"/>
      <c r="T85" s="95">
        <v>5.0293303921732299E-2</v>
      </c>
      <c r="U85" s="95"/>
      <c r="V85" s="95"/>
      <c r="W85" s="95"/>
      <c r="X85" s="95"/>
      <c r="Y85" s="95"/>
      <c r="Z85" s="95"/>
      <c r="AA85" s="95"/>
      <c r="AB85" s="95"/>
      <c r="AC85" s="93">
        <v>7886</v>
      </c>
      <c r="AD85" s="93"/>
      <c r="AE85" s="93"/>
      <c r="AF85" s="93"/>
      <c r="AG85" s="93"/>
      <c r="AH85" s="95">
        <v>3.4943127689083302E-2</v>
      </c>
      <c r="AI85" s="95"/>
      <c r="AJ85" s="95"/>
      <c r="AK85" s="95"/>
      <c r="AL85" s="95"/>
      <c r="AM85" s="95"/>
      <c r="AN85" s="95"/>
    </row>
    <row r="86" spans="2:40" s="1" customFormat="1" ht="10.7" customHeight="1" x14ac:dyDescent="0.15">
      <c r="B86" s="97" t="s">
        <v>1084</v>
      </c>
      <c r="C86" s="97"/>
      <c r="D86" s="97"/>
      <c r="E86" s="97"/>
      <c r="F86" s="97"/>
      <c r="G86" s="97"/>
      <c r="H86" s="97"/>
      <c r="I86" s="97"/>
      <c r="J86" s="97"/>
      <c r="K86" s="102">
        <v>476013727.37</v>
      </c>
      <c r="L86" s="102"/>
      <c r="M86" s="102"/>
      <c r="N86" s="102"/>
      <c r="O86" s="102"/>
      <c r="P86" s="102"/>
      <c r="Q86" s="102"/>
      <c r="R86" s="102"/>
      <c r="S86" s="102"/>
      <c r="T86" s="95">
        <v>3.1232025830536699E-2</v>
      </c>
      <c r="U86" s="95"/>
      <c r="V86" s="95"/>
      <c r="W86" s="95"/>
      <c r="X86" s="95"/>
      <c r="Y86" s="95"/>
      <c r="Z86" s="95"/>
      <c r="AA86" s="95"/>
      <c r="AB86" s="95"/>
      <c r="AC86" s="93">
        <v>4880</v>
      </c>
      <c r="AD86" s="93"/>
      <c r="AE86" s="93"/>
      <c r="AF86" s="93"/>
      <c r="AG86" s="93"/>
      <c r="AH86" s="95">
        <v>2.1623441937956699E-2</v>
      </c>
      <c r="AI86" s="95"/>
      <c r="AJ86" s="95"/>
      <c r="AK86" s="95"/>
      <c r="AL86" s="95"/>
      <c r="AM86" s="95"/>
      <c r="AN86" s="95"/>
    </row>
    <row r="87" spans="2:40" s="1" customFormat="1" ht="10.7" customHeight="1" x14ac:dyDescent="0.15">
      <c r="B87" s="97" t="s">
        <v>1085</v>
      </c>
      <c r="C87" s="97"/>
      <c r="D87" s="97"/>
      <c r="E87" s="97"/>
      <c r="F87" s="97"/>
      <c r="G87" s="97"/>
      <c r="H87" s="97"/>
      <c r="I87" s="97"/>
      <c r="J87" s="97"/>
      <c r="K87" s="102">
        <v>576317070.59000003</v>
      </c>
      <c r="L87" s="102"/>
      <c r="M87" s="102"/>
      <c r="N87" s="102"/>
      <c r="O87" s="102"/>
      <c r="P87" s="102"/>
      <c r="Q87" s="102"/>
      <c r="R87" s="102"/>
      <c r="S87" s="102"/>
      <c r="T87" s="95">
        <v>3.7813089413817003E-2</v>
      </c>
      <c r="U87" s="95"/>
      <c r="V87" s="95"/>
      <c r="W87" s="95"/>
      <c r="X87" s="95"/>
      <c r="Y87" s="95"/>
      <c r="Z87" s="95"/>
      <c r="AA87" s="95"/>
      <c r="AB87" s="95"/>
      <c r="AC87" s="93">
        <v>5651</v>
      </c>
      <c r="AD87" s="93"/>
      <c r="AE87" s="93"/>
      <c r="AF87" s="93"/>
      <c r="AG87" s="93"/>
      <c r="AH87" s="95">
        <v>2.5039768522826501E-2</v>
      </c>
      <c r="AI87" s="95"/>
      <c r="AJ87" s="95"/>
      <c r="AK87" s="95"/>
      <c r="AL87" s="95"/>
      <c r="AM87" s="95"/>
      <c r="AN87" s="95"/>
    </row>
    <row r="88" spans="2:40" s="1" customFormat="1" ht="10.7" customHeight="1" x14ac:dyDescent="0.15">
      <c r="B88" s="97" t="s">
        <v>1086</v>
      </c>
      <c r="C88" s="97"/>
      <c r="D88" s="97"/>
      <c r="E88" s="97"/>
      <c r="F88" s="97"/>
      <c r="G88" s="97"/>
      <c r="H88" s="97"/>
      <c r="I88" s="97"/>
      <c r="J88" s="97"/>
      <c r="K88" s="102">
        <v>1284726627.3999901</v>
      </c>
      <c r="L88" s="102"/>
      <c r="M88" s="102"/>
      <c r="N88" s="102"/>
      <c r="O88" s="102"/>
      <c r="P88" s="102"/>
      <c r="Q88" s="102"/>
      <c r="R88" s="102"/>
      <c r="S88" s="102"/>
      <c r="T88" s="95">
        <v>8.4292979183237901E-2</v>
      </c>
      <c r="U88" s="95"/>
      <c r="V88" s="95"/>
      <c r="W88" s="95"/>
      <c r="X88" s="95"/>
      <c r="Y88" s="95"/>
      <c r="Z88" s="95"/>
      <c r="AA88" s="95"/>
      <c r="AB88" s="95"/>
      <c r="AC88" s="93">
        <v>10747</v>
      </c>
      <c r="AD88" s="93"/>
      <c r="AE88" s="93"/>
      <c r="AF88" s="93"/>
      <c r="AG88" s="93"/>
      <c r="AH88" s="95">
        <v>4.7620313628528803E-2</v>
      </c>
      <c r="AI88" s="95"/>
      <c r="AJ88" s="95"/>
      <c r="AK88" s="95"/>
      <c r="AL88" s="95"/>
      <c r="AM88" s="95"/>
      <c r="AN88" s="95"/>
    </row>
    <row r="89" spans="2:40" s="1" customFormat="1" ht="10.7" customHeight="1" x14ac:dyDescent="0.15">
      <c r="B89" s="97" t="s">
        <v>1087</v>
      </c>
      <c r="C89" s="97"/>
      <c r="D89" s="97"/>
      <c r="E89" s="97"/>
      <c r="F89" s="97"/>
      <c r="G89" s="97"/>
      <c r="H89" s="97"/>
      <c r="I89" s="97"/>
      <c r="J89" s="97"/>
      <c r="K89" s="102">
        <v>829302595.87000096</v>
      </c>
      <c r="L89" s="102"/>
      <c r="M89" s="102"/>
      <c r="N89" s="102"/>
      <c r="O89" s="102"/>
      <c r="P89" s="102"/>
      <c r="Q89" s="102"/>
      <c r="R89" s="102"/>
      <c r="S89" s="102"/>
      <c r="T89" s="95">
        <v>5.4411876394082598E-2</v>
      </c>
      <c r="U89" s="95"/>
      <c r="V89" s="95"/>
      <c r="W89" s="95"/>
      <c r="X89" s="95"/>
      <c r="Y89" s="95"/>
      <c r="Z89" s="95"/>
      <c r="AA89" s="95"/>
      <c r="AB89" s="95"/>
      <c r="AC89" s="93">
        <v>6081</v>
      </c>
      <c r="AD89" s="93"/>
      <c r="AE89" s="93"/>
      <c r="AF89" s="93"/>
      <c r="AG89" s="93"/>
      <c r="AH89" s="95">
        <v>2.69451127919497E-2</v>
      </c>
      <c r="AI89" s="95"/>
      <c r="AJ89" s="95"/>
      <c r="AK89" s="95"/>
      <c r="AL89" s="95"/>
      <c r="AM89" s="95"/>
      <c r="AN89" s="95"/>
    </row>
    <row r="90" spans="2:40" s="1" customFormat="1" ht="10.7" customHeight="1" x14ac:dyDescent="0.15">
      <c r="B90" s="97" t="s">
        <v>1088</v>
      </c>
      <c r="C90" s="97"/>
      <c r="D90" s="97"/>
      <c r="E90" s="97"/>
      <c r="F90" s="97"/>
      <c r="G90" s="97"/>
      <c r="H90" s="97"/>
      <c r="I90" s="97"/>
      <c r="J90" s="97"/>
      <c r="K90" s="102">
        <v>258358650.22</v>
      </c>
      <c r="L90" s="102"/>
      <c r="M90" s="102"/>
      <c r="N90" s="102"/>
      <c r="O90" s="102"/>
      <c r="P90" s="102"/>
      <c r="Q90" s="102"/>
      <c r="R90" s="102"/>
      <c r="S90" s="102"/>
      <c r="T90" s="95">
        <v>1.6951326344716199E-2</v>
      </c>
      <c r="U90" s="95"/>
      <c r="V90" s="95"/>
      <c r="W90" s="95"/>
      <c r="X90" s="95"/>
      <c r="Y90" s="95"/>
      <c r="Z90" s="95"/>
      <c r="AA90" s="95"/>
      <c r="AB90" s="95"/>
      <c r="AC90" s="93">
        <v>1722</v>
      </c>
      <c r="AD90" s="93"/>
      <c r="AE90" s="93"/>
      <c r="AF90" s="93"/>
      <c r="AG90" s="93"/>
      <c r="AH90" s="95">
        <v>7.6302391428609397E-3</v>
      </c>
      <c r="AI90" s="95"/>
      <c r="AJ90" s="95"/>
      <c r="AK90" s="95"/>
      <c r="AL90" s="95"/>
      <c r="AM90" s="95"/>
      <c r="AN90" s="95"/>
    </row>
    <row r="91" spans="2:40" s="1" customFormat="1" ht="10.7" customHeight="1" x14ac:dyDescent="0.15">
      <c r="B91" s="97" t="s">
        <v>1091</v>
      </c>
      <c r="C91" s="97"/>
      <c r="D91" s="97"/>
      <c r="E91" s="97"/>
      <c r="F91" s="97"/>
      <c r="G91" s="97"/>
      <c r="H91" s="97"/>
      <c r="I91" s="97"/>
      <c r="J91" s="97"/>
      <c r="K91" s="102">
        <v>8875699.9499999993</v>
      </c>
      <c r="L91" s="102"/>
      <c r="M91" s="102"/>
      <c r="N91" s="102"/>
      <c r="O91" s="102"/>
      <c r="P91" s="102"/>
      <c r="Q91" s="102"/>
      <c r="R91" s="102"/>
      <c r="S91" s="102"/>
      <c r="T91" s="95">
        <v>5.8234894114098503E-4</v>
      </c>
      <c r="U91" s="95"/>
      <c r="V91" s="95"/>
      <c r="W91" s="95"/>
      <c r="X91" s="95"/>
      <c r="Y91" s="95"/>
      <c r="Z91" s="95"/>
      <c r="AA91" s="95"/>
      <c r="AB91" s="95"/>
      <c r="AC91" s="93">
        <v>86</v>
      </c>
      <c r="AD91" s="93"/>
      <c r="AE91" s="93"/>
      <c r="AF91" s="93"/>
      <c r="AG91" s="93"/>
      <c r="AH91" s="95">
        <v>3.81068853824646E-4</v>
      </c>
      <c r="AI91" s="95"/>
      <c r="AJ91" s="95"/>
      <c r="AK91" s="95"/>
      <c r="AL91" s="95"/>
      <c r="AM91" s="95"/>
      <c r="AN91" s="95"/>
    </row>
    <row r="92" spans="2:40" s="1" customFormat="1" ht="10.7" customHeight="1" x14ac:dyDescent="0.15">
      <c r="B92" s="97" t="s">
        <v>1094</v>
      </c>
      <c r="C92" s="97"/>
      <c r="D92" s="97"/>
      <c r="E92" s="97"/>
      <c r="F92" s="97"/>
      <c r="G92" s="97"/>
      <c r="H92" s="97"/>
      <c r="I92" s="97"/>
      <c r="J92" s="97"/>
      <c r="K92" s="102">
        <v>9078218.2800000105</v>
      </c>
      <c r="L92" s="102"/>
      <c r="M92" s="102"/>
      <c r="N92" s="102"/>
      <c r="O92" s="102"/>
      <c r="P92" s="102"/>
      <c r="Q92" s="102"/>
      <c r="R92" s="102"/>
      <c r="S92" s="102"/>
      <c r="T92" s="95">
        <v>5.9563649431442704E-4</v>
      </c>
      <c r="U92" s="95"/>
      <c r="V92" s="95"/>
      <c r="W92" s="95"/>
      <c r="X92" s="95"/>
      <c r="Y92" s="95"/>
      <c r="Z92" s="95"/>
      <c r="AA92" s="95"/>
      <c r="AB92" s="95"/>
      <c r="AC92" s="93">
        <v>78</v>
      </c>
      <c r="AD92" s="93"/>
      <c r="AE92" s="93"/>
      <c r="AF92" s="93"/>
      <c r="AG92" s="93"/>
      <c r="AH92" s="95">
        <v>3.4562058835258598E-4</v>
      </c>
      <c r="AI92" s="95"/>
      <c r="AJ92" s="95"/>
      <c r="AK92" s="95"/>
      <c r="AL92" s="95"/>
      <c r="AM92" s="95"/>
      <c r="AN92" s="95"/>
    </row>
    <row r="93" spans="2:40" s="1" customFormat="1" ht="10.7" customHeight="1" x14ac:dyDescent="0.15">
      <c r="B93" s="97" t="s">
        <v>1095</v>
      </c>
      <c r="C93" s="97"/>
      <c r="D93" s="97"/>
      <c r="E93" s="97"/>
      <c r="F93" s="97"/>
      <c r="G93" s="97"/>
      <c r="H93" s="97"/>
      <c r="I93" s="97"/>
      <c r="J93" s="97"/>
      <c r="K93" s="102">
        <v>7647831</v>
      </c>
      <c r="L93" s="102"/>
      <c r="M93" s="102"/>
      <c r="N93" s="102"/>
      <c r="O93" s="102"/>
      <c r="P93" s="102"/>
      <c r="Q93" s="102"/>
      <c r="R93" s="102"/>
      <c r="S93" s="102"/>
      <c r="T93" s="95">
        <v>5.0178648556897202E-4</v>
      </c>
      <c r="U93" s="95"/>
      <c r="V93" s="95"/>
      <c r="W93" s="95"/>
      <c r="X93" s="95"/>
      <c r="Y93" s="95"/>
      <c r="Z93" s="95"/>
      <c r="AA93" s="95"/>
      <c r="AB93" s="95"/>
      <c r="AC93" s="93">
        <v>65</v>
      </c>
      <c r="AD93" s="93"/>
      <c r="AE93" s="93"/>
      <c r="AF93" s="93"/>
      <c r="AG93" s="93"/>
      <c r="AH93" s="95">
        <v>2.8801715696048899E-4</v>
      </c>
      <c r="AI93" s="95"/>
      <c r="AJ93" s="95"/>
      <c r="AK93" s="95"/>
      <c r="AL93" s="95"/>
      <c r="AM93" s="95"/>
      <c r="AN93" s="95"/>
    </row>
    <row r="94" spans="2:40" s="1" customFormat="1" ht="10.7" customHeight="1" x14ac:dyDescent="0.15">
      <c r="B94" s="97" t="s">
        <v>1092</v>
      </c>
      <c r="C94" s="97"/>
      <c r="D94" s="97"/>
      <c r="E94" s="97"/>
      <c r="F94" s="97"/>
      <c r="G94" s="97"/>
      <c r="H94" s="97"/>
      <c r="I94" s="97"/>
      <c r="J94" s="97"/>
      <c r="K94" s="102">
        <v>1618708.75</v>
      </c>
      <c r="L94" s="102"/>
      <c r="M94" s="102"/>
      <c r="N94" s="102"/>
      <c r="O94" s="102"/>
      <c r="P94" s="102"/>
      <c r="Q94" s="102"/>
      <c r="R94" s="102"/>
      <c r="S94" s="102"/>
      <c r="T94" s="95">
        <v>1.0620608311327E-4</v>
      </c>
      <c r="U94" s="95"/>
      <c r="V94" s="95"/>
      <c r="W94" s="95"/>
      <c r="X94" s="95"/>
      <c r="Y94" s="95"/>
      <c r="Z94" s="95"/>
      <c r="AA94" s="95"/>
      <c r="AB94" s="95"/>
      <c r="AC94" s="93">
        <v>13</v>
      </c>
      <c r="AD94" s="93"/>
      <c r="AE94" s="93"/>
      <c r="AF94" s="93"/>
      <c r="AG94" s="93"/>
      <c r="AH94" s="95">
        <v>5.76034313920977E-5</v>
      </c>
      <c r="AI94" s="95"/>
      <c r="AJ94" s="95"/>
      <c r="AK94" s="95"/>
      <c r="AL94" s="95"/>
      <c r="AM94" s="95"/>
      <c r="AN94" s="95"/>
    </row>
    <row r="95" spans="2:40" s="1" customFormat="1" ht="10.7" customHeight="1" x14ac:dyDescent="0.15">
      <c r="B95" s="97" t="s">
        <v>1090</v>
      </c>
      <c r="C95" s="97"/>
      <c r="D95" s="97"/>
      <c r="E95" s="97"/>
      <c r="F95" s="97"/>
      <c r="G95" s="97"/>
      <c r="H95" s="97"/>
      <c r="I95" s="97"/>
      <c r="J95" s="97"/>
      <c r="K95" s="102">
        <v>619211.16</v>
      </c>
      <c r="L95" s="102"/>
      <c r="M95" s="102"/>
      <c r="N95" s="102"/>
      <c r="O95" s="102"/>
      <c r="P95" s="102"/>
      <c r="Q95" s="102"/>
      <c r="R95" s="102"/>
      <c r="S95" s="102"/>
      <c r="T95" s="95">
        <v>4.0627439570969402E-5</v>
      </c>
      <c r="U95" s="95"/>
      <c r="V95" s="95"/>
      <c r="W95" s="95"/>
      <c r="X95" s="95"/>
      <c r="Y95" s="95"/>
      <c r="Z95" s="95"/>
      <c r="AA95" s="95"/>
      <c r="AB95" s="95"/>
      <c r="AC95" s="93">
        <v>7</v>
      </c>
      <c r="AD95" s="93"/>
      <c r="AE95" s="93"/>
      <c r="AF95" s="93"/>
      <c r="AG95" s="93"/>
      <c r="AH95" s="95">
        <v>3.1017232288052601E-5</v>
      </c>
      <c r="AI95" s="95"/>
      <c r="AJ95" s="95"/>
      <c r="AK95" s="95"/>
      <c r="AL95" s="95"/>
      <c r="AM95" s="95"/>
      <c r="AN95" s="95"/>
    </row>
    <row r="96" spans="2:40" s="1" customFormat="1" ht="10.7" customHeight="1" x14ac:dyDescent="0.15">
      <c r="B96" s="97" t="s">
        <v>1096</v>
      </c>
      <c r="C96" s="97"/>
      <c r="D96" s="97"/>
      <c r="E96" s="97"/>
      <c r="F96" s="97"/>
      <c r="G96" s="97"/>
      <c r="H96" s="97"/>
      <c r="I96" s="97"/>
      <c r="J96" s="97"/>
      <c r="K96" s="102">
        <v>228000</v>
      </c>
      <c r="L96" s="102"/>
      <c r="M96" s="102"/>
      <c r="N96" s="102"/>
      <c r="O96" s="102"/>
      <c r="P96" s="102"/>
      <c r="Q96" s="102"/>
      <c r="R96" s="102"/>
      <c r="S96" s="102"/>
      <c r="T96" s="95">
        <v>1.4959446503162199E-5</v>
      </c>
      <c r="U96" s="95"/>
      <c r="V96" s="95"/>
      <c r="W96" s="95"/>
      <c r="X96" s="95"/>
      <c r="Y96" s="95"/>
      <c r="Z96" s="95"/>
      <c r="AA96" s="95"/>
      <c r="AB96" s="95"/>
      <c r="AC96" s="93">
        <v>2</v>
      </c>
      <c r="AD96" s="93"/>
      <c r="AE96" s="93"/>
      <c r="AF96" s="93"/>
      <c r="AG96" s="93"/>
      <c r="AH96" s="95">
        <v>8.8620663680150308E-6</v>
      </c>
      <c r="AI96" s="95"/>
      <c r="AJ96" s="95"/>
      <c r="AK96" s="95"/>
      <c r="AL96" s="95"/>
      <c r="AM96" s="95"/>
      <c r="AN96" s="95"/>
    </row>
    <row r="97" spans="2:41" s="1" customFormat="1" ht="13.35" customHeight="1" x14ac:dyDescent="0.15">
      <c r="B97" s="100"/>
      <c r="C97" s="100"/>
      <c r="D97" s="100"/>
      <c r="E97" s="100"/>
      <c r="F97" s="100"/>
      <c r="G97" s="100"/>
      <c r="H97" s="100"/>
      <c r="I97" s="100"/>
      <c r="J97" s="100"/>
      <c r="K97" s="103">
        <v>15241205612.24</v>
      </c>
      <c r="L97" s="103"/>
      <c r="M97" s="103"/>
      <c r="N97" s="103"/>
      <c r="O97" s="103"/>
      <c r="P97" s="103"/>
      <c r="Q97" s="103"/>
      <c r="R97" s="103"/>
      <c r="S97" s="103"/>
      <c r="T97" s="96">
        <v>1</v>
      </c>
      <c r="U97" s="96"/>
      <c r="V97" s="96"/>
      <c r="W97" s="96"/>
      <c r="X97" s="96"/>
      <c r="Y97" s="96"/>
      <c r="Z97" s="96"/>
      <c r="AA97" s="96"/>
      <c r="AB97" s="96"/>
      <c r="AC97" s="94">
        <v>225681</v>
      </c>
      <c r="AD97" s="94"/>
      <c r="AE97" s="94"/>
      <c r="AF97" s="94"/>
      <c r="AG97" s="94"/>
      <c r="AH97" s="96">
        <v>1</v>
      </c>
      <c r="AI97" s="96"/>
      <c r="AJ97" s="96"/>
      <c r="AK97" s="96"/>
      <c r="AL97" s="96"/>
      <c r="AM97" s="96"/>
      <c r="AN97" s="96"/>
    </row>
    <row r="98" spans="2:41" s="1" customFormat="1" ht="9" customHeight="1" x14ac:dyDescent="0.15"/>
    <row r="99" spans="2:41" s="1" customFormat="1" ht="19.149999999999999" customHeight="1" x14ac:dyDescent="0.15">
      <c r="B99" s="73" t="s">
        <v>1186</v>
      </c>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row>
    <row r="100" spans="2:41" s="1" customFormat="1" ht="9" customHeight="1" x14ac:dyDescent="0.15"/>
    <row r="101" spans="2:41" s="1" customFormat="1" ht="12.75" customHeight="1" x14ac:dyDescent="0.15">
      <c r="B101" s="71" t="s">
        <v>1063</v>
      </c>
      <c r="C101" s="71"/>
      <c r="D101" s="71"/>
      <c r="E101" s="71"/>
      <c r="F101" s="71"/>
      <c r="G101" s="71"/>
      <c r="H101" s="71"/>
      <c r="I101" s="71"/>
      <c r="J101" s="71" t="s">
        <v>1060</v>
      </c>
      <c r="K101" s="71"/>
      <c r="L101" s="71"/>
      <c r="M101" s="71"/>
      <c r="N101" s="71"/>
      <c r="O101" s="71"/>
      <c r="P101" s="71"/>
      <c r="Q101" s="71"/>
      <c r="R101" s="71"/>
      <c r="S101" s="71"/>
      <c r="T101" s="71" t="s">
        <v>1061</v>
      </c>
      <c r="U101" s="71"/>
      <c r="V101" s="71"/>
      <c r="W101" s="71"/>
      <c r="X101" s="71"/>
      <c r="Y101" s="71"/>
      <c r="Z101" s="71"/>
      <c r="AA101" s="71"/>
      <c r="AB101" s="71"/>
      <c r="AC101" s="71" t="s">
        <v>1062</v>
      </c>
      <c r="AD101" s="71"/>
      <c r="AE101" s="71"/>
      <c r="AF101" s="71"/>
      <c r="AG101" s="71"/>
      <c r="AH101" s="71" t="s">
        <v>1061</v>
      </c>
      <c r="AI101" s="71"/>
      <c r="AJ101" s="71"/>
      <c r="AK101" s="71"/>
      <c r="AL101" s="71"/>
    </row>
    <row r="102" spans="2:41" s="1" customFormat="1" ht="10.7" customHeight="1" x14ac:dyDescent="0.15">
      <c r="B102" s="97" t="s">
        <v>1064</v>
      </c>
      <c r="C102" s="97"/>
      <c r="D102" s="97"/>
      <c r="E102" s="97"/>
      <c r="F102" s="97"/>
      <c r="G102" s="97"/>
      <c r="H102" s="97"/>
      <c r="I102" s="97"/>
      <c r="J102" s="102">
        <v>2149135.69</v>
      </c>
      <c r="K102" s="102"/>
      <c r="L102" s="102"/>
      <c r="M102" s="102"/>
      <c r="N102" s="102"/>
      <c r="O102" s="102"/>
      <c r="P102" s="102"/>
      <c r="Q102" s="102"/>
      <c r="R102" s="102"/>
      <c r="S102" s="102"/>
      <c r="T102" s="95">
        <v>1.4100824729206901E-4</v>
      </c>
      <c r="U102" s="95"/>
      <c r="V102" s="95"/>
      <c r="W102" s="95"/>
      <c r="X102" s="95"/>
      <c r="Y102" s="95"/>
      <c r="Z102" s="95"/>
      <c r="AA102" s="95"/>
      <c r="AB102" s="95"/>
      <c r="AC102" s="93">
        <v>29</v>
      </c>
      <c r="AD102" s="93"/>
      <c r="AE102" s="93"/>
      <c r="AF102" s="93"/>
      <c r="AG102" s="93"/>
      <c r="AH102" s="95">
        <v>1.28499962336218E-4</v>
      </c>
      <c r="AI102" s="95"/>
      <c r="AJ102" s="95"/>
      <c r="AK102" s="95"/>
      <c r="AL102" s="95"/>
    </row>
    <row r="103" spans="2:41" s="1" customFormat="1" ht="10.7" customHeight="1" x14ac:dyDescent="0.15">
      <c r="B103" s="97" t="s">
        <v>1065</v>
      </c>
      <c r="C103" s="97"/>
      <c r="D103" s="97"/>
      <c r="E103" s="97"/>
      <c r="F103" s="97"/>
      <c r="G103" s="97"/>
      <c r="H103" s="97"/>
      <c r="I103" s="97"/>
      <c r="J103" s="102">
        <v>21584930.809999999</v>
      </c>
      <c r="K103" s="102"/>
      <c r="L103" s="102"/>
      <c r="M103" s="102"/>
      <c r="N103" s="102"/>
      <c r="O103" s="102"/>
      <c r="P103" s="102"/>
      <c r="Q103" s="102"/>
      <c r="R103" s="102"/>
      <c r="S103" s="102"/>
      <c r="T103" s="95">
        <v>1.41622200757304E-3</v>
      </c>
      <c r="U103" s="95"/>
      <c r="V103" s="95"/>
      <c r="W103" s="95"/>
      <c r="X103" s="95"/>
      <c r="Y103" s="95"/>
      <c r="Z103" s="95"/>
      <c r="AA103" s="95"/>
      <c r="AB103" s="95"/>
      <c r="AC103" s="93">
        <v>247</v>
      </c>
      <c r="AD103" s="93"/>
      <c r="AE103" s="93"/>
      <c r="AF103" s="93"/>
      <c r="AG103" s="93"/>
      <c r="AH103" s="95">
        <v>1.09446519644986E-3</v>
      </c>
      <c r="AI103" s="95"/>
      <c r="AJ103" s="95"/>
      <c r="AK103" s="95"/>
      <c r="AL103" s="95"/>
    </row>
    <row r="104" spans="2:41" s="1" customFormat="1" ht="10.7" customHeight="1" x14ac:dyDescent="0.15">
      <c r="B104" s="97" t="s">
        <v>1066</v>
      </c>
      <c r="C104" s="97"/>
      <c r="D104" s="97"/>
      <c r="E104" s="97"/>
      <c r="F104" s="97"/>
      <c r="G104" s="97"/>
      <c r="H104" s="97"/>
      <c r="I104" s="97"/>
      <c r="J104" s="102">
        <v>39826740.25</v>
      </c>
      <c r="K104" s="102"/>
      <c r="L104" s="102"/>
      <c r="M104" s="102"/>
      <c r="N104" s="102"/>
      <c r="O104" s="102"/>
      <c r="P104" s="102"/>
      <c r="Q104" s="102"/>
      <c r="R104" s="102"/>
      <c r="S104" s="102"/>
      <c r="T104" s="95">
        <v>2.6130964480930402E-3</v>
      </c>
      <c r="U104" s="95"/>
      <c r="V104" s="95"/>
      <c r="W104" s="95"/>
      <c r="X104" s="95"/>
      <c r="Y104" s="95"/>
      <c r="Z104" s="95"/>
      <c r="AA104" s="95"/>
      <c r="AB104" s="95"/>
      <c r="AC104" s="93">
        <v>419</v>
      </c>
      <c r="AD104" s="93"/>
      <c r="AE104" s="93"/>
      <c r="AF104" s="93"/>
      <c r="AG104" s="93"/>
      <c r="AH104" s="95">
        <v>1.8566029040991501E-3</v>
      </c>
      <c r="AI104" s="95"/>
      <c r="AJ104" s="95"/>
      <c r="AK104" s="95"/>
      <c r="AL104" s="95"/>
    </row>
    <row r="105" spans="2:41" s="1" customFormat="1" ht="10.7" customHeight="1" x14ac:dyDescent="0.15">
      <c r="B105" s="97" t="s">
        <v>1067</v>
      </c>
      <c r="C105" s="97"/>
      <c r="D105" s="97"/>
      <c r="E105" s="97"/>
      <c r="F105" s="97"/>
      <c r="G105" s="97"/>
      <c r="H105" s="97"/>
      <c r="I105" s="97"/>
      <c r="J105" s="102">
        <v>17137268.370000001</v>
      </c>
      <c r="K105" s="102"/>
      <c r="L105" s="102"/>
      <c r="M105" s="102"/>
      <c r="N105" s="102"/>
      <c r="O105" s="102"/>
      <c r="P105" s="102"/>
      <c r="Q105" s="102"/>
      <c r="R105" s="102"/>
      <c r="S105" s="102"/>
      <c r="T105" s="95">
        <v>1.1244037254006601E-3</v>
      </c>
      <c r="U105" s="95"/>
      <c r="V105" s="95"/>
      <c r="W105" s="95"/>
      <c r="X105" s="95"/>
      <c r="Y105" s="95"/>
      <c r="Z105" s="95"/>
      <c r="AA105" s="95"/>
      <c r="AB105" s="95"/>
      <c r="AC105" s="93">
        <v>370</v>
      </c>
      <c r="AD105" s="93"/>
      <c r="AE105" s="93"/>
      <c r="AF105" s="93"/>
      <c r="AG105" s="93"/>
      <c r="AH105" s="95">
        <v>1.6394822780827799E-3</v>
      </c>
      <c r="AI105" s="95"/>
      <c r="AJ105" s="95"/>
      <c r="AK105" s="95"/>
      <c r="AL105" s="95"/>
    </row>
    <row r="106" spans="2:41" s="1" customFormat="1" ht="10.7" customHeight="1" x14ac:dyDescent="0.15">
      <c r="B106" s="97" t="s">
        <v>1068</v>
      </c>
      <c r="C106" s="97"/>
      <c r="D106" s="97"/>
      <c r="E106" s="97"/>
      <c r="F106" s="97"/>
      <c r="G106" s="97"/>
      <c r="H106" s="97"/>
      <c r="I106" s="97"/>
      <c r="J106" s="102">
        <v>302439600.08999997</v>
      </c>
      <c r="K106" s="102"/>
      <c r="L106" s="102"/>
      <c r="M106" s="102"/>
      <c r="N106" s="102"/>
      <c r="O106" s="102"/>
      <c r="P106" s="102"/>
      <c r="Q106" s="102"/>
      <c r="R106" s="102"/>
      <c r="S106" s="102"/>
      <c r="T106" s="95">
        <v>1.9843548324491801E-2</v>
      </c>
      <c r="U106" s="95"/>
      <c r="V106" s="95"/>
      <c r="W106" s="95"/>
      <c r="X106" s="95"/>
      <c r="Y106" s="95"/>
      <c r="Z106" s="95"/>
      <c r="AA106" s="95"/>
      <c r="AB106" s="95"/>
      <c r="AC106" s="93">
        <v>2356</v>
      </c>
      <c r="AD106" s="93"/>
      <c r="AE106" s="93"/>
      <c r="AF106" s="93"/>
      <c r="AG106" s="93"/>
      <c r="AH106" s="95">
        <v>1.0439514181521699E-2</v>
      </c>
      <c r="AI106" s="95"/>
      <c r="AJ106" s="95"/>
      <c r="AK106" s="95"/>
      <c r="AL106" s="95"/>
    </row>
    <row r="107" spans="2:41" s="1" customFormat="1" ht="10.7" customHeight="1" x14ac:dyDescent="0.15">
      <c r="B107" s="97" t="s">
        <v>1069</v>
      </c>
      <c r="C107" s="97"/>
      <c r="D107" s="97"/>
      <c r="E107" s="97"/>
      <c r="F107" s="97"/>
      <c r="G107" s="97"/>
      <c r="H107" s="97"/>
      <c r="I107" s="97"/>
      <c r="J107" s="102">
        <v>25813264.920000002</v>
      </c>
      <c r="K107" s="102"/>
      <c r="L107" s="102"/>
      <c r="M107" s="102"/>
      <c r="N107" s="102"/>
      <c r="O107" s="102"/>
      <c r="P107" s="102"/>
      <c r="Q107" s="102"/>
      <c r="R107" s="102"/>
      <c r="S107" s="102"/>
      <c r="T107" s="95">
        <v>1.6936498054504099E-3</v>
      </c>
      <c r="U107" s="95"/>
      <c r="V107" s="95"/>
      <c r="W107" s="95"/>
      <c r="X107" s="95"/>
      <c r="Y107" s="95"/>
      <c r="Z107" s="95"/>
      <c r="AA107" s="95"/>
      <c r="AB107" s="95"/>
      <c r="AC107" s="93">
        <v>1091</v>
      </c>
      <c r="AD107" s="93"/>
      <c r="AE107" s="93"/>
      <c r="AF107" s="93"/>
      <c r="AG107" s="93"/>
      <c r="AH107" s="95">
        <v>4.8342572037521998E-3</v>
      </c>
      <c r="AI107" s="95"/>
      <c r="AJ107" s="95"/>
      <c r="AK107" s="95"/>
      <c r="AL107" s="95"/>
    </row>
    <row r="108" spans="2:41" s="1" customFormat="1" ht="10.7" customHeight="1" x14ac:dyDescent="0.15">
      <c r="B108" s="97" t="s">
        <v>1070</v>
      </c>
      <c r="C108" s="97"/>
      <c r="D108" s="97"/>
      <c r="E108" s="97"/>
      <c r="F108" s="97"/>
      <c r="G108" s="97"/>
      <c r="H108" s="97"/>
      <c r="I108" s="97"/>
      <c r="J108" s="102">
        <v>54947890.32</v>
      </c>
      <c r="K108" s="102"/>
      <c r="L108" s="102"/>
      <c r="M108" s="102"/>
      <c r="N108" s="102"/>
      <c r="O108" s="102"/>
      <c r="P108" s="102"/>
      <c r="Q108" s="102"/>
      <c r="R108" s="102"/>
      <c r="S108" s="102"/>
      <c r="T108" s="95">
        <v>3.6052194109809899E-3</v>
      </c>
      <c r="U108" s="95"/>
      <c r="V108" s="95"/>
      <c r="W108" s="95"/>
      <c r="X108" s="95"/>
      <c r="Y108" s="95"/>
      <c r="Z108" s="95"/>
      <c r="AA108" s="95"/>
      <c r="AB108" s="95"/>
      <c r="AC108" s="93">
        <v>1806</v>
      </c>
      <c r="AD108" s="93"/>
      <c r="AE108" s="93"/>
      <c r="AF108" s="93"/>
      <c r="AG108" s="93"/>
      <c r="AH108" s="95">
        <v>8.0024459303175699E-3</v>
      </c>
      <c r="AI108" s="95"/>
      <c r="AJ108" s="95"/>
      <c r="AK108" s="95"/>
      <c r="AL108" s="95"/>
    </row>
    <row r="109" spans="2:41" s="1" customFormat="1" ht="10.7" customHeight="1" x14ac:dyDescent="0.15">
      <c r="B109" s="97" t="s">
        <v>1071</v>
      </c>
      <c r="C109" s="97"/>
      <c r="D109" s="97"/>
      <c r="E109" s="97"/>
      <c r="F109" s="97"/>
      <c r="G109" s="97"/>
      <c r="H109" s="97"/>
      <c r="I109" s="97"/>
      <c r="J109" s="102">
        <v>74213995.759999901</v>
      </c>
      <c r="K109" s="102"/>
      <c r="L109" s="102"/>
      <c r="M109" s="102"/>
      <c r="N109" s="102"/>
      <c r="O109" s="102"/>
      <c r="P109" s="102"/>
      <c r="Q109" s="102"/>
      <c r="R109" s="102"/>
      <c r="S109" s="102"/>
      <c r="T109" s="95">
        <v>4.8692995585860903E-3</v>
      </c>
      <c r="U109" s="95"/>
      <c r="V109" s="95"/>
      <c r="W109" s="95"/>
      <c r="X109" s="95"/>
      <c r="Y109" s="95"/>
      <c r="Z109" s="95"/>
      <c r="AA109" s="95"/>
      <c r="AB109" s="95"/>
      <c r="AC109" s="93">
        <v>2497</v>
      </c>
      <c r="AD109" s="93"/>
      <c r="AE109" s="93"/>
      <c r="AF109" s="93"/>
      <c r="AG109" s="93"/>
      <c r="AH109" s="95">
        <v>1.10642898604668E-2</v>
      </c>
      <c r="AI109" s="95"/>
      <c r="AJ109" s="95"/>
      <c r="AK109" s="95"/>
      <c r="AL109" s="95"/>
    </row>
    <row r="110" spans="2:41" s="1" customFormat="1" ht="10.7" customHeight="1" x14ac:dyDescent="0.15">
      <c r="B110" s="97" t="s">
        <v>1072</v>
      </c>
      <c r="C110" s="97"/>
      <c r="D110" s="97"/>
      <c r="E110" s="97"/>
      <c r="F110" s="97"/>
      <c r="G110" s="97"/>
      <c r="H110" s="97"/>
      <c r="I110" s="97"/>
      <c r="J110" s="102">
        <v>101357730.58</v>
      </c>
      <c r="K110" s="102"/>
      <c r="L110" s="102"/>
      <c r="M110" s="102"/>
      <c r="N110" s="102"/>
      <c r="O110" s="102"/>
      <c r="P110" s="102"/>
      <c r="Q110" s="102"/>
      <c r="R110" s="102"/>
      <c r="S110" s="102"/>
      <c r="T110" s="95">
        <v>6.6502436328659698E-3</v>
      </c>
      <c r="U110" s="95"/>
      <c r="V110" s="95"/>
      <c r="W110" s="95"/>
      <c r="X110" s="95"/>
      <c r="Y110" s="95"/>
      <c r="Z110" s="95"/>
      <c r="AA110" s="95"/>
      <c r="AB110" s="95"/>
      <c r="AC110" s="93">
        <v>2999</v>
      </c>
      <c r="AD110" s="93"/>
      <c r="AE110" s="93"/>
      <c r="AF110" s="93"/>
      <c r="AG110" s="93"/>
      <c r="AH110" s="95">
        <v>1.32886685188385E-2</v>
      </c>
      <c r="AI110" s="95"/>
      <c r="AJ110" s="95"/>
      <c r="AK110" s="95"/>
      <c r="AL110" s="95"/>
    </row>
    <row r="111" spans="2:41" s="1" customFormat="1" ht="10.7" customHeight="1" x14ac:dyDescent="0.15">
      <c r="B111" s="97" t="s">
        <v>1073</v>
      </c>
      <c r="C111" s="97"/>
      <c r="D111" s="97"/>
      <c r="E111" s="97"/>
      <c r="F111" s="97"/>
      <c r="G111" s="97"/>
      <c r="H111" s="97"/>
      <c r="I111" s="97"/>
      <c r="J111" s="102">
        <v>1211299487.7</v>
      </c>
      <c r="K111" s="102"/>
      <c r="L111" s="102"/>
      <c r="M111" s="102"/>
      <c r="N111" s="102"/>
      <c r="O111" s="102"/>
      <c r="P111" s="102"/>
      <c r="Q111" s="102"/>
      <c r="R111" s="102"/>
      <c r="S111" s="102"/>
      <c r="T111" s="95">
        <v>7.94753065155967E-2</v>
      </c>
      <c r="U111" s="95"/>
      <c r="V111" s="95"/>
      <c r="W111" s="95"/>
      <c r="X111" s="95"/>
      <c r="Y111" s="95"/>
      <c r="Z111" s="95"/>
      <c r="AA111" s="95"/>
      <c r="AB111" s="95"/>
      <c r="AC111" s="93">
        <v>32726</v>
      </c>
      <c r="AD111" s="93"/>
      <c r="AE111" s="93"/>
      <c r="AF111" s="93"/>
      <c r="AG111" s="93"/>
      <c r="AH111" s="95">
        <v>0.14500999197983</v>
      </c>
      <c r="AI111" s="95"/>
      <c r="AJ111" s="95"/>
      <c r="AK111" s="95"/>
      <c r="AL111" s="95"/>
    </row>
    <row r="112" spans="2:41" s="1" customFormat="1" ht="10.7" customHeight="1" x14ac:dyDescent="0.15">
      <c r="B112" s="97" t="s">
        <v>1074</v>
      </c>
      <c r="C112" s="97"/>
      <c r="D112" s="97"/>
      <c r="E112" s="97"/>
      <c r="F112" s="97"/>
      <c r="G112" s="97"/>
      <c r="H112" s="97"/>
      <c r="I112" s="97"/>
      <c r="J112" s="102">
        <v>150444100.69999999</v>
      </c>
      <c r="K112" s="102"/>
      <c r="L112" s="102"/>
      <c r="M112" s="102"/>
      <c r="N112" s="102"/>
      <c r="O112" s="102"/>
      <c r="P112" s="102"/>
      <c r="Q112" s="102"/>
      <c r="R112" s="102"/>
      <c r="S112" s="102"/>
      <c r="T112" s="95">
        <v>9.8708792813070392E-3</v>
      </c>
      <c r="U112" s="95"/>
      <c r="V112" s="95"/>
      <c r="W112" s="95"/>
      <c r="X112" s="95"/>
      <c r="Y112" s="95"/>
      <c r="Z112" s="95"/>
      <c r="AA112" s="95"/>
      <c r="AB112" s="95"/>
      <c r="AC112" s="93">
        <v>7588</v>
      </c>
      <c r="AD112" s="93"/>
      <c r="AE112" s="93"/>
      <c r="AF112" s="93"/>
      <c r="AG112" s="93"/>
      <c r="AH112" s="95">
        <v>3.3622679800249002E-2</v>
      </c>
      <c r="AI112" s="95"/>
      <c r="AJ112" s="95"/>
      <c r="AK112" s="95"/>
      <c r="AL112" s="95"/>
    </row>
    <row r="113" spans="2:38" s="1" customFormat="1" ht="10.7" customHeight="1" x14ac:dyDescent="0.15">
      <c r="B113" s="97" t="s">
        <v>1075</v>
      </c>
      <c r="C113" s="97"/>
      <c r="D113" s="97"/>
      <c r="E113" s="97"/>
      <c r="F113" s="97"/>
      <c r="G113" s="97"/>
      <c r="H113" s="97"/>
      <c r="I113" s="97"/>
      <c r="J113" s="102">
        <v>230549612.68000001</v>
      </c>
      <c r="K113" s="102"/>
      <c r="L113" s="102"/>
      <c r="M113" s="102"/>
      <c r="N113" s="102"/>
      <c r="O113" s="102"/>
      <c r="P113" s="102"/>
      <c r="Q113" s="102"/>
      <c r="R113" s="102"/>
      <c r="S113" s="102"/>
      <c r="T113" s="95">
        <v>1.51267306895229E-2</v>
      </c>
      <c r="U113" s="95"/>
      <c r="V113" s="95"/>
      <c r="W113" s="95"/>
      <c r="X113" s="95"/>
      <c r="Y113" s="95"/>
      <c r="Z113" s="95"/>
      <c r="AA113" s="95"/>
      <c r="AB113" s="95"/>
      <c r="AC113" s="93">
        <v>4706</v>
      </c>
      <c r="AD113" s="93"/>
      <c r="AE113" s="93"/>
      <c r="AF113" s="93"/>
      <c r="AG113" s="93"/>
      <c r="AH113" s="95">
        <v>2.0852442163939399E-2</v>
      </c>
      <c r="AI113" s="95"/>
      <c r="AJ113" s="95"/>
      <c r="AK113" s="95"/>
      <c r="AL113" s="95"/>
    </row>
    <row r="114" spans="2:38" s="1" customFormat="1" ht="10.7" customHeight="1" x14ac:dyDescent="0.15">
      <c r="B114" s="97" t="s">
        <v>1076</v>
      </c>
      <c r="C114" s="97"/>
      <c r="D114" s="97"/>
      <c r="E114" s="97"/>
      <c r="F114" s="97"/>
      <c r="G114" s="97"/>
      <c r="H114" s="97"/>
      <c r="I114" s="97"/>
      <c r="J114" s="102">
        <v>718128246.42000198</v>
      </c>
      <c r="K114" s="102"/>
      <c r="L114" s="102"/>
      <c r="M114" s="102"/>
      <c r="N114" s="102"/>
      <c r="O114" s="102"/>
      <c r="P114" s="102"/>
      <c r="Q114" s="102"/>
      <c r="R114" s="102"/>
      <c r="S114" s="102"/>
      <c r="T114" s="95">
        <v>4.7117548617235702E-2</v>
      </c>
      <c r="U114" s="95"/>
      <c r="V114" s="95"/>
      <c r="W114" s="95"/>
      <c r="X114" s="95"/>
      <c r="Y114" s="95"/>
      <c r="Z114" s="95"/>
      <c r="AA114" s="95"/>
      <c r="AB114" s="95"/>
      <c r="AC114" s="93">
        <v>13684</v>
      </c>
      <c r="AD114" s="93"/>
      <c r="AE114" s="93"/>
      <c r="AF114" s="93"/>
      <c r="AG114" s="93"/>
      <c r="AH114" s="95">
        <v>6.0634258089958801E-2</v>
      </c>
      <c r="AI114" s="95"/>
      <c r="AJ114" s="95"/>
      <c r="AK114" s="95"/>
      <c r="AL114" s="95"/>
    </row>
    <row r="115" spans="2:38" s="1" customFormat="1" ht="10.7" customHeight="1" x14ac:dyDescent="0.15">
      <c r="B115" s="97" t="s">
        <v>1077</v>
      </c>
      <c r="C115" s="97"/>
      <c r="D115" s="97"/>
      <c r="E115" s="97"/>
      <c r="F115" s="97"/>
      <c r="G115" s="97"/>
      <c r="H115" s="97"/>
      <c r="I115" s="97"/>
      <c r="J115" s="102">
        <v>138116817.59</v>
      </c>
      <c r="K115" s="102"/>
      <c r="L115" s="102"/>
      <c r="M115" s="102"/>
      <c r="N115" s="102"/>
      <c r="O115" s="102"/>
      <c r="P115" s="102"/>
      <c r="Q115" s="102"/>
      <c r="R115" s="102"/>
      <c r="S115" s="102"/>
      <c r="T115" s="95">
        <v>9.0620664207220498E-3</v>
      </c>
      <c r="U115" s="95"/>
      <c r="V115" s="95"/>
      <c r="W115" s="95"/>
      <c r="X115" s="95"/>
      <c r="Y115" s="95"/>
      <c r="Z115" s="95"/>
      <c r="AA115" s="95"/>
      <c r="AB115" s="95"/>
      <c r="AC115" s="93">
        <v>2757</v>
      </c>
      <c r="AD115" s="93"/>
      <c r="AE115" s="93"/>
      <c r="AF115" s="93"/>
      <c r="AG115" s="93"/>
      <c r="AH115" s="95">
        <v>1.2216358488308701E-2</v>
      </c>
      <c r="AI115" s="95"/>
      <c r="AJ115" s="95"/>
      <c r="AK115" s="95"/>
      <c r="AL115" s="95"/>
    </row>
    <row r="116" spans="2:38" s="1" customFormat="1" ht="10.7" customHeight="1" x14ac:dyDescent="0.15">
      <c r="B116" s="97" t="s">
        <v>1078</v>
      </c>
      <c r="C116" s="97"/>
      <c r="D116" s="97"/>
      <c r="E116" s="97"/>
      <c r="F116" s="97"/>
      <c r="G116" s="97"/>
      <c r="H116" s="97"/>
      <c r="I116" s="97"/>
      <c r="J116" s="102">
        <v>1829962459.45</v>
      </c>
      <c r="K116" s="102"/>
      <c r="L116" s="102"/>
      <c r="M116" s="102"/>
      <c r="N116" s="102"/>
      <c r="O116" s="102"/>
      <c r="P116" s="102"/>
      <c r="Q116" s="102"/>
      <c r="R116" s="102"/>
      <c r="S116" s="102"/>
      <c r="T116" s="95">
        <v>0.12006677857428701</v>
      </c>
      <c r="U116" s="95"/>
      <c r="V116" s="95"/>
      <c r="W116" s="95"/>
      <c r="X116" s="95"/>
      <c r="Y116" s="95"/>
      <c r="Z116" s="95"/>
      <c r="AA116" s="95"/>
      <c r="AB116" s="95"/>
      <c r="AC116" s="93">
        <v>30547</v>
      </c>
      <c r="AD116" s="93"/>
      <c r="AE116" s="93"/>
      <c r="AF116" s="93"/>
      <c r="AG116" s="93"/>
      <c r="AH116" s="95">
        <v>0.13535477067187801</v>
      </c>
      <c r="AI116" s="95"/>
      <c r="AJ116" s="95"/>
      <c r="AK116" s="95"/>
      <c r="AL116" s="95"/>
    </row>
    <row r="117" spans="2:38" s="1" customFormat="1" ht="10.7" customHeight="1" x14ac:dyDescent="0.15">
      <c r="B117" s="97" t="s">
        <v>1079</v>
      </c>
      <c r="C117" s="97"/>
      <c r="D117" s="97"/>
      <c r="E117" s="97"/>
      <c r="F117" s="97"/>
      <c r="G117" s="97"/>
      <c r="H117" s="97"/>
      <c r="I117" s="97"/>
      <c r="J117" s="102">
        <v>180585314.55000001</v>
      </c>
      <c r="K117" s="102"/>
      <c r="L117" s="102"/>
      <c r="M117" s="102"/>
      <c r="N117" s="102"/>
      <c r="O117" s="102"/>
      <c r="P117" s="102"/>
      <c r="Q117" s="102"/>
      <c r="R117" s="102"/>
      <c r="S117" s="102"/>
      <c r="T117" s="95">
        <v>1.1848492773102799E-2</v>
      </c>
      <c r="U117" s="95"/>
      <c r="V117" s="95"/>
      <c r="W117" s="95"/>
      <c r="X117" s="95"/>
      <c r="Y117" s="95"/>
      <c r="Z117" s="95"/>
      <c r="AA117" s="95"/>
      <c r="AB117" s="95"/>
      <c r="AC117" s="93">
        <v>2931</v>
      </c>
      <c r="AD117" s="93"/>
      <c r="AE117" s="93"/>
      <c r="AF117" s="93"/>
      <c r="AG117" s="93"/>
      <c r="AH117" s="95">
        <v>1.2987358262326E-2</v>
      </c>
      <c r="AI117" s="95"/>
      <c r="AJ117" s="95"/>
      <c r="AK117" s="95"/>
      <c r="AL117" s="95"/>
    </row>
    <row r="118" spans="2:38" s="1" customFormat="1" ht="10.7" customHeight="1" x14ac:dyDescent="0.15">
      <c r="B118" s="97" t="s">
        <v>1080</v>
      </c>
      <c r="C118" s="97"/>
      <c r="D118" s="97"/>
      <c r="E118" s="97"/>
      <c r="F118" s="97"/>
      <c r="G118" s="97"/>
      <c r="H118" s="97"/>
      <c r="I118" s="97"/>
      <c r="J118" s="102">
        <v>247503517.59999999</v>
      </c>
      <c r="K118" s="102"/>
      <c r="L118" s="102"/>
      <c r="M118" s="102"/>
      <c r="N118" s="102"/>
      <c r="O118" s="102"/>
      <c r="P118" s="102"/>
      <c r="Q118" s="102"/>
      <c r="R118" s="102"/>
      <c r="S118" s="102"/>
      <c r="T118" s="95">
        <v>1.6239103644217899E-2</v>
      </c>
      <c r="U118" s="95"/>
      <c r="V118" s="95"/>
      <c r="W118" s="95"/>
      <c r="X118" s="95"/>
      <c r="Y118" s="95"/>
      <c r="Z118" s="95"/>
      <c r="AA118" s="95"/>
      <c r="AB118" s="95"/>
      <c r="AC118" s="93">
        <v>3729</v>
      </c>
      <c r="AD118" s="93"/>
      <c r="AE118" s="93"/>
      <c r="AF118" s="93"/>
      <c r="AG118" s="93"/>
      <c r="AH118" s="95">
        <v>1.6523322743163999E-2</v>
      </c>
      <c r="AI118" s="95"/>
      <c r="AJ118" s="95"/>
      <c r="AK118" s="95"/>
      <c r="AL118" s="95"/>
    </row>
    <row r="119" spans="2:38" s="1" customFormat="1" ht="10.7" customHeight="1" x14ac:dyDescent="0.15">
      <c r="B119" s="97" t="s">
        <v>1081</v>
      </c>
      <c r="C119" s="97"/>
      <c r="D119" s="97"/>
      <c r="E119" s="97"/>
      <c r="F119" s="97"/>
      <c r="G119" s="97"/>
      <c r="H119" s="97"/>
      <c r="I119" s="97"/>
      <c r="J119" s="102">
        <v>896435796.14999604</v>
      </c>
      <c r="K119" s="102"/>
      <c r="L119" s="102"/>
      <c r="M119" s="102"/>
      <c r="N119" s="102"/>
      <c r="O119" s="102"/>
      <c r="P119" s="102"/>
      <c r="Q119" s="102"/>
      <c r="R119" s="102"/>
      <c r="S119" s="102"/>
      <c r="T119" s="95">
        <v>5.8816593579059301E-2</v>
      </c>
      <c r="U119" s="95"/>
      <c r="V119" s="95"/>
      <c r="W119" s="95"/>
      <c r="X119" s="95"/>
      <c r="Y119" s="95"/>
      <c r="Z119" s="95"/>
      <c r="AA119" s="95"/>
      <c r="AB119" s="95"/>
      <c r="AC119" s="93">
        <v>12288</v>
      </c>
      <c r="AD119" s="93"/>
      <c r="AE119" s="93"/>
      <c r="AF119" s="93"/>
      <c r="AG119" s="93"/>
      <c r="AH119" s="95">
        <v>5.4448535765084301E-2</v>
      </c>
      <c r="AI119" s="95"/>
      <c r="AJ119" s="95"/>
      <c r="AK119" s="95"/>
      <c r="AL119" s="95"/>
    </row>
    <row r="120" spans="2:38" s="1" customFormat="1" ht="10.7" customHeight="1" x14ac:dyDescent="0.15">
      <c r="B120" s="97" t="s">
        <v>1082</v>
      </c>
      <c r="C120" s="97"/>
      <c r="D120" s="97"/>
      <c r="E120" s="97"/>
      <c r="F120" s="97"/>
      <c r="G120" s="97"/>
      <c r="H120" s="97"/>
      <c r="I120" s="97"/>
      <c r="J120" s="102">
        <v>228102526.959999</v>
      </c>
      <c r="K120" s="102"/>
      <c r="L120" s="102"/>
      <c r="M120" s="102"/>
      <c r="N120" s="102"/>
      <c r="O120" s="102"/>
      <c r="P120" s="102"/>
      <c r="Q120" s="102"/>
      <c r="R120" s="102"/>
      <c r="S120" s="102"/>
      <c r="T120" s="95">
        <v>1.4966173461816799E-2</v>
      </c>
      <c r="U120" s="95"/>
      <c r="V120" s="95"/>
      <c r="W120" s="95"/>
      <c r="X120" s="95"/>
      <c r="Y120" s="95"/>
      <c r="Z120" s="95"/>
      <c r="AA120" s="95"/>
      <c r="AB120" s="95"/>
      <c r="AC120" s="93">
        <v>5253</v>
      </c>
      <c r="AD120" s="93"/>
      <c r="AE120" s="93"/>
      <c r="AF120" s="93"/>
      <c r="AG120" s="93"/>
      <c r="AH120" s="95">
        <v>2.3276217315591499E-2</v>
      </c>
      <c r="AI120" s="95"/>
      <c r="AJ120" s="95"/>
      <c r="AK120" s="95"/>
      <c r="AL120" s="95"/>
    </row>
    <row r="121" spans="2:38" s="1" customFormat="1" ht="10.7" customHeight="1" x14ac:dyDescent="0.15">
      <c r="B121" s="97" t="s">
        <v>1083</v>
      </c>
      <c r="C121" s="97"/>
      <c r="D121" s="97"/>
      <c r="E121" s="97"/>
      <c r="F121" s="97"/>
      <c r="G121" s="97"/>
      <c r="H121" s="97"/>
      <c r="I121" s="97"/>
      <c r="J121" s="102">
        <v>3602541253.7699699</v>
      </c>
      <c r="K121" s="102"/>
      <c r="L121" s="102"/>
      <c r="M121" s="102"/>
      <c r="N121" s="102"/>
      <c r="O121" s="102"/>
      <c r="P121" s="102"/>
      <c r="Q121" s="102"/>
      <c r="R121" s="102"/>
      <c r="S121" s="102"/>
      <c r="T121" s="95">
        <v>0.236368522636872</v>
      </c>
      <c r="U121" s="95"/>
      <c r="V121" s="95"/>
      <c r="W121" s="95"/>
      <c r="X121" s="95"/>
      <c r="Y121" s="95"/>
      <c r="Z121" s="95"/>
      <c r="AA121" s="95"/>
      <c r="AB121" s="95"/>
      <c r="AC121" s="93">
        <v>44807</v>
      </c>
      <c r="AD121" s="93"/>
      <c r="AE121" s="93"/>
      <c r="AF121" s="93"/>
      <c r="AG121" s="93"/>
      <c r="AH121" s="95">
        <v>0.198541303875825</v>
      </c>
      <c r="AI121" s="95"/>
      <c r="AJ121" s="95"/>
      <c r="AK121" s="95"/>
      <c r="AL121" s="95"/>
    </row>
    <row r="122" spans="2:38" s="1" customFormat="1" ht="10.7" customHeight="1" x14ac:dyDescent="0.15">
      <c r="B122" s="97" t="s">
        <v>1084</v>
      </c>
      <c r="C122" s="97"/>
      <c r="D122" s="97"/>
      <c r="E122" s="97"/>
      <c r="F122" s="97"/>
      <c r="G122" s="97"/>
      <c r="H122" s="97"/>
      <c r="I122" s="97"/>
      <c r="J122" s="102">
        <v>313838450.52999997</v>
      </c>
      <c r="K122" s="102"/>
      <c r="L122" s="102"/>
      <c r="M122" s="102"/>
      <c r="N122" s="102"/>
      <c r="O122" s="102"/>
      <c r="P122" s="102"/>
      <c r="Q122" s="102"/>
      <c r="R122" s="102"/>
      <c r="S122" s="102"/>
      <c r="T122" s="95">
        <v>2.05914452251704E-2</v>
      </c>
      <c r="U122" s="95"/>
      <c r="V122" s="95"/>
      <c r="W122" s="95"/>
      <c r="X122" s="95"/>
      <c r="Y122" s="95"/>
      <c r="Z122" s="95"/>
      <c r="AA122" s="95"/>
      <c r="AB122" s="95"/>
      <c r="AC122" s="93">
        <v>4269</v>
      </c>
      <c r="AD122" s="93"/>
      <c r="AE122" s="93"/>
      <c r="AF122" s="93"/>
      <c r="AG122" s="93"/>
      <c r="AH122" s="95">
        <v>1.89160806625281E-2</v>
      </c>
      <c r="AI122" s="95"/>
      <c r="AJ122" s="95"/>
      <c r="AK122" s="95"/>
      <c r="AL122" s="95"/>
    </row>
    <row r="123" spans="2:38" s="1" customFormat="1" ht="10.7" customHeight="1" x14ac:dyDescent="0.15">
      <c r="B123" s="97" t="s">
        <v>1085</v>
      </c>
      <c r="C123" s="97"/>
      <c r="D123" s="97"/>
      <c r="E123" s="97"/>
      <c r="F123" s="97"/>
      <c r="G123" s="97"/>
      <c r="H123" s="97"/>
      <c r="I123" s="97"/>
      <c r="J123" s="102">
        <v>162509269.11000001</v>
      </c>
      <c r="K123" s="102"/>
      <c r="L123" s="102"/>
      <c r="M123" s="102"/>
      <c r="N123" s="102"/>
      <c r="O123" s="102"/>
      <c r="P123" s="102"/>
      <c r="Q123" s="102"/>
      <c r="R123" s="102"/>
      <c r="S123" s="102"/>
      <c r="T123" s="95">
        <v>1.0662494375083501E-2</v>
      </c>
      <c r="U123" s="95"/>
      <c r="V123" s="95"/>
      <c r="W123" s="95"/>
      <c r="X123" s="95"/>
      <c r="Y123" s="95"/>
      <c r="Z123" s="95"/>
      <c r="AA123" s="95"/>
      <c r="AB123" s="95"/>
      <c r="AC123" s="93">
        <v>2293</v>
      </c>
      <c r="AD123" s="93"/>
      <c r="AE123" s="93"/>
      <c r="AF123" s="93"/>
      <c r="AG123" s="93"/>
      <c r="AH123" s="95">
        <v>1.0160359090929201E-2</v>
      </c>
      <c r="AI123" s="95"/>
      <c r="AJ123" s="95"/>
      <c r="AK123" s="95"/>
      <c r="AL123" s="95"/>
    </row>
    <row r="124" spans="2:38" s="1" customFormat="1" ht="10.7" customHeight="1" x14ac:dyDescent="0.15">
      <c r="B124" s="97" t="s">
        <v>1086</v>
      </c>
      <c r="C124" s="97"/>
      <c r="D124" s="97"/>
      <c r="E124" s="97"/>
      <c r="F124" s="97"/>
      <c r="G124" s="97"/>
      <c r="H124" s="97"/>
      <c r="I124" s="97"/>
      <c r="J124" s="102">
        <v>206091772.06999999</v>
      </c>
      <c r="K124" s="102"/>
      <c r="L124" s="102"/>
      <c r="M124" s="102"/>
      <c r="N124" s="102"/>
      <c r="O124" s="102"/>
      <c r="P124" s="102"/>
      <c r="Q124" s="102"/>
      <c r="R124" s="102"/>
      <c r="S124" s="102"/>
      <c r="T124" s="95">
        <v>1.35220124518556E-2</v>
      </c>
      <c r="U124" s="95"/>
      <c r="V124" s="95"/>
      <c r="W124" s="95"/>
      <c r="X124" s="95"/>
      <c r="Y124" s="95"/>
      <c r="Z124" s="95"/>
      <c r="AA124" s="95"/>
      <c r="AB124" s="95"/>
      <c r="AC124" s="93">
        <v>2675</v>
      </c>
      <c r="AD124" s="93"/>
      <c r="AE124" s="93"/>
      <c r="AF124" s="93"/>
      <c r="AG124" s="93"/>
      <c r="AH124" s="95">
        <v>1.1853013767220101E-2</v>
      </c>
      <c r="AI124" s="95"/>
      <c r="AJ124" s="95"/>
      <c r="AK124" s="95"/>
      <c r="AL124" s="95"/>
    </row>
    <row r="125" spans="2:38" s="1" customFormat="1" ht="10.7" customHeight="1" x14ac:dyDescent="0.15">
      <c r="B125" s="97" t="s">
        <v>1087</v>
      </c>
      <c r="C125" s="97"/>
      <c r="D125" s="97"/>
      <c r="E125" s="97"/>
      <c r="F125" s="97"/>
      <c r="G125" s="97"/>
      <c r="H125" s="97"/>
      <c r="I125" s="97"/>
      <c r="J125" s="102">
        <v>127074343.14</v>
      </c>
      <c r="K125" s="102"/>
      <c r="L125" s="102"/>
      <c r="M125" s="102"/>
      <c r="N125" s="102"/>
      <c r="O125" s="102"/>
      <c r="P125" s="102"/>
      <c r="Q125" s="102"/>
      <c r="R125" s="102"/>
      <c r="S125" s="102"/>
      <c r="T125" s="95">
        <v>8.3375519216110291E-3</v>
      </c>
      <c r="U125" s="95"/>
      <c r="V125" s="95"/>
      <c r="W125" s="95"/>
      <c r="X125" s="95"/>
      <c r="Y125" s="95"/>
      <c r="Z125" s="95"/>
      <c r="AA125" s="95"/>
      <c r="AB125" s="95"/>
      <c r="AC125" s="93">
        <v>1599</v>
      </c>
      <c r="AD125" s="93"/>
      <c r="AE125" s="93"/>
      <c r="AF125" s="93"/>
      <c r="AG125" s="93"/>
      <c r="AH125" s="95">
        <v>7.0852220612280196E-3</v>
      </c>
      <c r="AI125" s="95"/>
      <c r="AJ125" s="95"/>
      <c r="AK125" s="95"/>
      <c r="AL125" s="95"/>
    </row>
    <row r="126" spans="2:38" s="1" customFormat="1" ht="10.7" customHeight="1" x14ac:dyDescent="0.15">
      <c r="B126" s="97" t="s">
        <v>1088</v>
      </c>
      <c r="C126" s="97"/>
      <c r="D126" s="97"/>
      <c r="E126" s="97"/>
      <c r="F126" s="97"/>
      <c r="G126" s="97"/>
      <c r="H126" s="97"/>
      <c r="I126" s="97"/>
      <c r="J126" s="102">
        <v>3614599100.3499999</v>
      </c>
      <c r="K126" s="102"/>
      <c r="L126" s="102"/>
      <c r="M126" s="102"/>
      <c r="N126" s="102"/>
      <c r="O126" s="102"/>
      <c r="P126" s="102"/>
      <c r="Q126" s="102"/>
      <c r="R126" s="102"/>
      <c r="S126" s="102"/>
      <c r="T126" s="95">
        <v>0.23715965733361499</v>
      </c>
      <c r="U126" s="95"/>
      <c r="V126" s="95"/>
      <c r="W126" s="95"/>
      <c r="X126" s="95"/>
      <c r="Y126" s="95"/>
      <c r="Z126" s="95"/>
      <c r="AA126" s="95"/>
      <c r="AB126" s="95"/>
      <c r="AC126" s="93">
        <v>33838</v>
      </c>
      <c r="AD126" s="93"/>
      <c r="AE126" s="93"/>
      <c r="AF126" s="93"/>
      <c r="AG126" s="93"/>
      <c r="AH126" s="95">
        <v>0.14993730088044599</v>
      </c>
      <c r="AI126" s="95"/>
      <c r="AJ126" s="95"/>
      <c r="AK126" s="95"/>
      <c r="AL126" s="95"/>
    </row>
    <row r="127" spans="2:38" s="1" customFormat="1" ht="10.7" customHeight="1" x14ac:dyDescent="0.15">
      <c r="B127" s="97" t="s">
        <v>1091</v>
      </c>
      <c r="C127" s="97"/>
      <c r="D127" s="97"/>
      <c r="E127" s="97"/>
      <c r="F127" s="97"/>
      <c r="G127" s="97"/>
      <c r="H127" s="97"/>
      <c r="I127" s="97"/>
      <c r="J127" s="102">
        <v>456394748.76999998</v>
      </c>
      <c r="K127" s="102"/>
      <c r="L127" s="102"/>
      <c r="M127" s="102"/>
      <c r="N127" s="102"/>
      <c r="O127" s="102"/>
      <c r="P127" s="102"/>
      <c r="Q127" s="102"/>
      <c r="R127" s="102"/>
      <c r="S127" s="102"/>
      <c r="T127" s="95">
        <v>2.9944793107671001E-2</v>
      </c>
      <c r="U127" s="95"/>
      <c r="V127" s="95"/>
      <c r="W127" s="95"/>
      <c r="X127" s="95"/>
      <c r="Y127" s="95"/>
      <c r="Z127" s="95"/>
      <c r="AA127" s="95"/>
      <c r="AB127" s="95"/>
      <c r="AC127" s="93">
        <v>4435</v>
      </c>
      <c r="AD127" s="93"/>
      <c r="AE127" s="93"/>
      <c r="AF127" s="93"/>
      <c r="AG127" s="93"/>
      <c r="AH127" s="95">
        <v>1.96516321710733E-2</v>
      </c>
      <c r="AI127" s="95"/>
      <c r="AJ127" s="95"/>
      <c r="AK127" s="95"/>
      <c r="AL127" s="95"/>
    </row>
    <row r="128" spans="2:38" s="1" customFormat="1" ht="10.7" customHeight="1" x14ac:dyDescent="0.15">
      <c r="B128" s="97" t="s">
        <v>1094</v>
      </c>
      <c r="C128" s="97"/>
      <c r="D128" s="97"/>
      <c r="E128" s="97"/>
      <c r="F128" s="97"/>
      <c r="G128" s="97"/>
      <c r="H128" s="97"/>
      <c r="I128" s="97"/>
      <c r="J128" s="102">
        <v>23793493.140000001</v>
      </c>
      <c r="K128" s="102"/>
      <c r="L128" s="102"/>
      <c r="M128" s="102"/>
      <c r="N128" s="102"/>
      <c r="O128" s="102"/>
      <c r="P128" s="102"/>
      <c r="Q128" s="102"/>
      <c r="R128" s="102"/>
      <c r="S128" s="102"/>
      <c r="T128" s="95">
        <v>1.5611293322420499E-3</v>
      </c>
      <c r="U128" s="95"/>
      <c r="V128" s="95"/>
      <c r="W128" s="95"/>
      <c r="X128" s="95"/>
      <c r="Y128" s="95"/>
      <c r="Z128" s="95"/>
      <c r="AA128" s="95"/>
      <c r="AB128" s="95"/>
      <c r="AC128" s="93">
        <v>255</v>
      </c>
      <c r="AD128" s="93"/>
      <c r="AE128" s="93"/>
      <c r="AF128" s="93"/>
      <c r="AG128" s="93"/>
      <c r="AH128" s="95">
        <v>1.12991346192192E-3</v>
      </c>
      <c r="AI128" s="95"/>
      <c r="AJ128" s="95"/>
      <c r="AK128" s="95"/>
      <c r="AL128" s="95"/>
    </row>
    <row r="129" spans="2:38" s="1" customFormat="1" ht="10.7" customHeight="1" x14ac:dyDescent="0.15">
      <c r="B129" s="97" t="s">
        <v>1095</v>
      </c>
      <c r="C129" s="97"/>
      <c r="D129" s="97"/>
      <c r="E129" s="97"/>
      <c r="F129" s="97"/>
      <c r="G129" s="97"/>
      <c r="H129" s="97"/>
      <c r="I129" s="97"/>
      <c r="J129" s="102">
        <v>12455305.52</v>
      </c>
      <c r="K129" s="102"/>
      <c r="L129" s="102"/>
      <c r="M129" s="102"/>
      <c r="N129" s="102"/>
      <c r="O129" s="102"/>
      <c r="P129" s="102"/>
      <c r="Q129" s="102"/>
      <c r="R129" s="102"/>
      <c r="S129" s="102"/>
      <c r="T129" s="95">
        <v>8.1721261669728698E-4</v>
      </c>
      <c r="U129" s="95"/>
      <c r="V129" s="95"/>
      <c r="W129" s="95"/>
      <c r="X129" s="95"/>
      <c r="Y129" s="95"/>
      <c r="Z129" s="95"/>
      <c r="AA129" s="95"/>
      <c r="AB129" s="95"/>
      <c r="AC129" s="93">
        <v>146</v>
      </c>
      <c r="AD129" s="93"/>
      <c r="AE129" s="93"/>
      <c r="AF129" s="93"/>
      <c r="AG129" s="93"/>
      <c r="AH129" s="95">
        <v>6.4693084486509703E-4</v>
      </c>
      <c r="AI129" s="95"/>
      <c r="AJ129" s="95"/>
      <c r="AK129" s="95"/>
      <c r="AL129" s="95"/>
    </row>
    <row r="130" spans="2:38" s="1" customFormat="1" ht="10.7" customHeight="1" x14ac:dyDescent="0.15">
      <c r="B130" s="97" t="s">
        <v>1092</v>
      </c>
      <c r="C130" s="97"/>
      <c r="D130" s="97"/>
      <c r="E130" s="97"/>
      <c r="F130" s="97"/>
      <c r="G130" s="97"/>
      <c r="H130" s="97"/>
      <c r="I130" s="97"/>
      <c r="J130" s="102">
        <v>8693860.1099999994</v>
      </c>
      <c r="K130" s="102"/>
      <c r="L130" s="102"/>
      <c r="M130" s="102"/>
      <c r="N130" s="102"/>
      <c r="O130" s="102"/>
      <c r="P130" s="102"/>
      <c r="Q130" s="102"/>
      <c r="R130" s="102"/>
      <c r="S130" s="102"/>
      <c r="T130" s="95">
        <v>5.7041813693649703E-4</v>
      </c>
      <c r="U130" s="95"/>
      <c r="V130" s="95"/>
      <c r="W130" s="95"/>
      <c r="X130" s="95"/>
      <c r="Y130" s="95"/>
      <c r="Z130" s="95"/>
      <c r="AA130" s="95"/>
      <c r="AB130" s="95"/>
      <c r="AC130" s="93">
        <v>101</v>
      </c>
      <c r="AD130" s="93"/>
      <c r="AE130" s="93"/>
      <c r="AF130" s="93"/>
      <c r="AG130" s="93"/>
      <c r="AH130" s="95">
        <v>4.47534351584759E-4</v>
      </c>
      <c r="AI130" s="95"/>
      <c r="AJ130" s="95"/>
      <c r="AK130" s="95"/>
      <c r="AL130" s="95"/>
    </row>
    <row r="131" spans="2:38" s="1" customFormat="1" ht="10.7" customHeight="1" x14ac:dyDescent="0.15">
      <c r="B131" s="97" t="s">
        <v>1090</v>
      </c>
      <c r="C131" s="97"/>
      <c r="D131" s="97"/>
      <c r="E131" s="97"/>
      <c r="F131" s="97"/>
      <c r="G131" s="97"/>
      <c r="H131" s="97"/>
      <c r="I131" s="97"/>
      <c r="J131" s="102">
        <v>208173174.87000099</v>
      </c>
      <c r="K131" s="102"/>
      <c r="L131" s="102"/>
      <c r="M131" s="102"/>
      <c r="N131" s="102"/>
      <c r="O131" s="102"/>
      <c r="P131" s="102"/>
      <c r="Q131" s="102"/>
      <c r="R131" s="102"/>
      <c r="S131" s="102"/>
      <c r="T131" s="95">
        <v>1.36585766353562E-2</v>
      </c>
      <c r="U131" s="95"/>
      <c r="V131" s="95"/>
      <c r="W131" s="95"/>
      <c r="X131" s="95"/>
      <c r="Y131" s="95"/>
      <c r="Z131" s="95"/>
      <c r="AA131" s="95"/>
      <c r="AB131" s="95"/>
      <c r="AC131" s="93">
        <v>2811</v>
      </c>
      <c r="AD131" s="93"/>
      <c r="AE131" s="93"/>
      <c r="AF131" s="93"/>
      <c r="AG131" s="93"/>
      <c r="AH131" s="95">
        <v>1.24556342802451E-2</v>
      </c>
      <c r="AI131" s="95"/>
      <c r="AJ131" s="95"/>
      <c r="AK131" s="95"/>
      <c r="AL131" s="95"/>
    </row>
    <row r="132" spans="2:38" s="1" customFormat="1" ht="10.7" customHeight="1" x14ac:dyDescent="0.15">
      <c r="B132" s="97" t="s">
        <v>1097</v>
      </c>
      <c r="C132" s="97"/>
      <c r="D132" s="97"/>
      <c r="E132" s="97"/>
      <c r="F132" s="97"/>
      <c r="G132" s="97"/>
      <c r="H132" s="97"/>
      <c r="I132" s="97"/>
      <c r="J132" s="102">
        <v>30634538.120000001</v>
      </c>
      <c r="K132" s="102"/>
      <c r="L132" s="102"/>
      <c r="M132" s="102"/>
      <c r="N132" s="102"/>
      <c r="O132" s="102"/>
      <c r="P132" s="102"/>
      <c r="Q132" s="102"/>
      <c r="R132" s="102"/>
      <c r="S132" s="102"/>
      <c r="T132" s="95">
        <v>2.0099812901544899E-3</v>
      </c>
      <c r="U132" s="95"/>
      <c r="V132" s="95"/>
      <c r="W132" s="95"/>
      <c r="X132" s="95"/>
      <c r="Y132" s="95"/>
      <c r="Z132" s="95"/>
      <c r="AA132" s="95"/>
      <c r="AB132" s="95"/>
      <c r="AC132" s="93">
        <v>373</v>
      </c>
      <c r="AD132" s="93"/>
      <c r="AE132" s="93"/>
      <c r="AF132" s="93"/>
      <c r="AG132" s="93"/>
      <c r="AH132" s="95">
        <v>1.6527753776347999E-3</v>
      </c>
      <c r="AI132" s="95"/>
      <c r="AJ132" s="95"/>
      <c r="AK132" s="95"/>
      <c r="AL132" s="95"/>
    </row>
    <row r="133" spans="2:38" s="1" customFormat="1" ht="10.7" customHeight="1" x14ac:dyDescent="0.15">
      <c r="B133" s="97" t="s">
        <v>1098</v>
      </c>
      <c r="C133" s="97"/>
      <c r="D133" s="97"/>
      <c r="E133" s="97"/>
      <c r="F133" s="97"/>
      <c r="G133" s="97"/>
      <c r="H133" s="97"/>
      <c r="I133" s="97"/>
      <c r="J133" s="102">
        <v>25086.82</v>
      </c>
      <c r="K133" s="102"/>
      <c r="L133" s="102"/>
      <c r="M133" s="102"/>
      <c r="N133" s="102"/>
      <c r="O133" s="102"/>
      <c r="P133" s="102"/>
      <c r="Q133" s="102"/>
      <c r="R133" s="102"/>
      <c r="S133" s="102"/>
      <c r="T133" s="95">
        <v>1.6459865865107899E-6</v>
      </c>
      <c r="U133" s="95"/>
      <c r="V133" s="95"/>
      <c r="W133" s="95"/>
      <c r="X133" s="95"/>
      <c r="Y133" s="95"/>
      <c r="Z133" s="95"/>
      <c r="AA133" s="95"/>
      <c r="AB133" s="95"/>
      <c r="AC133" s="93">
        <v>1</v>
      </c>
      <c r="AD133" s="93"/>
      <c r="AE133" s="93"/>
      <c r="AF133" s="93"/>
      <c r="AG133" s="93"/>
      <c r="AH133" s="95">
        <v>4.4310331840075196E-6</v>
      </c>
      <c r="AI133" s="95"/>
      <c r="AJ133" s="95"/>
      <c r="AK133" s="95"/>
      <c r="AL133" s="95"/>
    </row>
    <row r="134" spans="2:38" s="1" customFormat="1" ht="10.7" customHeight="1" x14ac:dyDescent="0.15">
      <c r="B134" s="97" t="s">
        <v>1099</v>
      </c>
      <c r="C134" s="97"/>
      <c r="D134" s="97"/>
      <c r="E134" s="97"/>
      <c r="F134" s="97"/>
      <c r="G134" s="97"/>
      <c r="H134" s="97"/>
      <c r="I134" s="97"/>
      <c r="J134" s="102">
        <v>351855.34</v>
      </c>
      <c r="K134" s="102"/>
      <c r="L134" s="102"/>
      <c r="M134" s="102"/>
      <c r="N134" s="102"/>
      <c r="O134" s="102"/>
      <c r="P134" s="102"/>
      <c r="Q134" s="102"/>
      <c r="R134" s="102"/>
      <c r="S134" s="102"/>
      <c r="T134" s="95">
        <v>2.3085794454306899E-5</v>
      </c>
      <c r="U134" s="95"/>
      <c r="V134" s="95"/>
      <c r="W134" s="95"/>
      <c r="X134" s="95"/>
      <c r="Y134" s="95"/>
      <c r="Z134" s="95"/>
      <c r="AA134" s="95"/>
      <c r="AB134" s="95"/>
      <c r="AC134" s="93">
        <v>5</v>
      </c>
      <c r="AD134" s="93"/>
      <c r="AE134" s="93"/>
      <c r="AF134" s="93"/>
      <c r="AG134" s="93"/>
      <c r="AH134" s="95">
        <v>2.2155165920037601E-5</v>
      </c>
      <c r="AI134" s="95"/>
      <c r="AJ134" s="95"/>
      <c r="AK134" s="95"/>
      <c r="AL134" s="95"/>
    </row>
    <row r="135" spans="2:38" s="1" customFormat="1" ht="10.7" customHeight="1" x14ac:dyDescent="0.15">
      <c r="B135" s="97" t="s">
        <v>1100</v>
      </c>
      <c r="C135" s="97"/>
      <c r="D135" s="97"/>
      <c r="E135" s="97"/>
      <c r="F135" s="97"/>
      <c r="G135" s="97"/>
      <c r="H135" s="97"/>
      <c r="I135" s="97"/>
      <c r="J135" s="102">
        <v>105467.5</v>
      </c>
      <c r="K135" s="102"/>
      <c r="L135" s="102"/>
      <c r="M135" s="102"/>
      <c r="N135" s="102"/>
      <c r="O135" s="102"/>
      <c r="P135" s="102"/>
      <c r="Q135" s="102"/>
      <c r="R135" s="102"/>
      <c r="S135" s="102"/>
      <c r="T135" s="95">
        <v>6.9198922108432602E-6</v>
      </c>
      <c r="U135" s="95"/>
      <c r="V135" s="95"/>
      <c r="W135" s="95"/>
      <c r="X135" s="95"/>
      <c r="Y135" s="95"/>
      <c r="Z135" s="95"/>
      <c r="AA135" s="95"/>
      <c r="AB135" s="95"/>
      <c r="AC135" s="93">
        <v>2</v>
      </c>
      <c r="AD135" s="93"/>
      <c r="AE135" s="93"/>
      <c r="AF135" s="93"/>
      <c r="AG135" s="93"/>
      <c r="AH135" s="95">
        <v>8.8620663680150308E-6</v>
      </c>
      <c r="AI135" s="95"/>
      <c r="AJ135" s="95"/>
      <c r="AK135" s="95"/>
      <c r="AL135" s="95"/>
    </row>
    <row r="136" spans="2:38" s="1" customFormat="1" ht="10.7" customHeight="1" x14ac:dyDescent="0.15">
      <c r="B136" s="97" t="s">
        <v>1101</v>
      </c>
      <c r="C136" s="97"/>
      <c r="D136" s="97"/>
      <c r="E136" s="97"/>
      <c r="F136" s="97"/>
      <c r="G136" s="97"/>
      <c r="H136" s="97"/>
      <c r="I136" s="97"/>
      <c r="J136" s="102">
        <v>113529.11</v>
      </c>
      <c r="K136" s="102"/>
      <c r="L136" s="102"/>
      <c r="M136" s="102"/>
      <c r="N136" s="102"/>
      <c r="O136" s="102"/>
      <c r="P136" s="102"/>
      <c r="Q136" s="102"/>
      <c r="R136" s="102"/>
      <c r="S136" s="102"/>
      <c r="T136" s="95">
        <v>7.4488274017395702E-6</v>
      </c>
      <c r="U136" s="95"/>
      <c r="V136" s="95"/>
      <c r="W136" s="95"/>
      <c r="X136" s="95"/>
      <c r="Y136" s="95"/>
      <c r="Z136" s="95"/>
      <c r="AA136" s="95"/>
      <c r="AB136" s="95"/>
      <c r="AC136" s="93">
        <v>1</v>
      </c>
      <c r="AD136" s="93"/>
      <c r="AE136" s="93"/>
      <c r="AF136" s="93"/>
      <c r="AG136" s="93"/>
      <c r="AH136" s="95">
        <v>4.4310331840075196E-6</v>
      </c>
      <c r="AI136" s="95"/>
      <c r="AJ136" s="95"/>
      <c r="AK136" s="95"/>
      <c r="AL136" s="95"/>
    </row>
    <row r="137" spans="2:38" s="1" customFormat="1" ht="10.7" customHeight="1" x14ac:dyDescent="0.15">
      <c r="B137" s="97" t="s">
        <v>1102</v>
      </c>
      <c r="C137" s="97"/>
      <c r="D137" s="97"/>
      <c r="E137" s="97"/>
      <c r="F137" s="97"/>
      <c r="G137" s="97"/>
      <c r="H137" s="97"/>
      <c r="I137" s="97"/>
      <c r="J137" s="102">
        <v>301566.13</v>
      </c>
      <c r="K137" s="102"/>
      <c r="L137" s="102"/>
      <c r="M137" s="102"/>
      <c r="N137" s="102"/>
      <c r="O137" s="102"/>
      <c r="P137" s="102"/>
      <c r="Q137" s="102"/>
      <c r="R137" s="102"/>
      <c r="S137" s="102"/>
      <c r="T137" s="95">
        <v>1.9786238547810001E-5</v>
      </c>
      <c r="U137" s="95"/>
      <c r="V137" s="95"/>
      <c r="W137" s="95"/>
      <c r="X137" s="95"/>
      <c r="Y137" s="95"/>
      <c r="Z137" s="95"/>
      <c r="AA137" s="95"/>
      <c r="AB137" s="95"/>
      <c r="AC137" s="93">
        <v>4</v>
      </c>
      <c r="AD137" s="93"/>
      <c r="AE137" s="93"/>
      <c r="AF137" s="93"/>
      <c r="AG137" s="93"/>
      <c r="AH137" s="95">
        <v>1.7724132736030099E-5</v>
      </c>
      <c r="AI137" s="95"/>
      <c r="AJ137" s="95"/>
      <c r="AK137" s="95"/>
      <c r="AL137" s="95"/>
    </row>
    <row r="138" spans="2:38" s="1" customFormat="1" ht="10.7" customHeight="1" x14ac:dyDescent="0.15">
      <c r="B138" s="97" t="s">
        <v>1103</v>
      </c>
      <c r="C138" s="97"/>
      <c r="D138" s="97"/>
      <c r="E138" s="97"/>
      <c r="F138" s="97"/>
      <c r="G138" s="97"/>
      <c r="H138" s="97"/>
      <c r="I138" s="97"/>
      <c r="J138" s="102">
        <v>277373.39</v>
      </c>
      <c r="K138" s="102"/>
      <c r="L138" s="102"/>
      <c r="M138" s="102"/>
      <c r="N138" s="102"/>
      <c r="O138" s="102"/>
      <c r="P138" s="102"/>
      <c r="Q138" s="102"/>
      <c r="R138" s="102"/>
      <c r="S138" s="102"/>
      <c r="T138" s="95">
        <v>1.8198913987306E-5</v>
      </c>
      <c r="U138" s="95"/>
      <c r="V138" s="95"/>
      <c r="W138" s="95"/>
      <c r="X138" s="95"/>
      <c r="Y138" s="95"/>
      <c r="Z138" s="95"/>
      <c r="AA138" s="95"/>
      <c r="AB138" s="95"/>
      <c r="AC138" s="93">
        <v>3</v>
      </c>
      <c r="AD138" s="93"/>
      <c r="AE138" s="93"/>
      <c r="AF138" s="93"/>
      <c r="AG138" s="93"/>
      <c r="AH138" s="95">
        <v>1.32930995520225E-5</v>
      </c>
      <c r="AI138" s="95"/>
      <c r="AJ138" s="95"/>
      <c r="AK138" s="95"/>
      <c r="AL138" s="95"/>
    </row>
    <row r="139" spans="2:38" s="1" customFormat="1" ht="10.7" customHeight="1" x14ac:dyDescent="0.15">
      <c r="B139" s="97" t="s">
        <v>1089</v>
      </c>
      <c r="C139" s="97"/>
      <c r="D139" s="97"/>
      <c r="E139" s="97"/>
      <c r="F139" s="97"/>
      <c r="G139" s="97"/>
      <c r="H139" s="97"/>
      <c r="I139" s="97"/>
      <c r="J139" s="102">
        <v>2311402.84</v>
      </c>
      <c r="K139" s="102"/>
      <c r="L139" s="102"/>
      <c r="M139" s="102"/>
      <c r="N139" s="102"/>
      <c r="O139" s="102"/>
      <c r="P139" s="102"/>
      <c r="Q139" s="102"/>
      <c r="R139" s="102"/>
      <c r="S139" s="102"/>
      <c r="T139" s="95">
        <v>1.5165485584314601E-4</v>
      </c>
      <c r="U139" s="95"/>
      <c r="V139" s="95"/>
      <c r="W139" s="95"/>
      <c r="X139" s="95"/>
      <c r="Y139" s="95"/>
      <c r="Z139" s="95"/>
      <c r="AA139" s="95"/>
      <c r="AB139" s="95"/>
      <c r="AC139" s="93">
        <v>33</v>
      </c>
      <c r="AD139" s="93"/>
      <c r="AE139" s="93"/>
      <c r="AF139" s="93"/>
      <c r="AG139" s="93"/>
      <c r="AH139" s="95">
        <v>1.4622409507224801E-4</v>
      </c>
      <c r="AI139" s="95"/>
      <c r="AJ139" s="95"/>
      <c r="AK139" s="95"/>
      <c r="AL139" s="95"/>
    </row>
    <row r="140" spans="2:38" s="1" customFormat="1" ht="10.7" customHeight="1" x14ac:dyDescent="0.15">
      <c r="B140" s="97" t="s">
        <v>1096</v>
      </c>
      <c r="C140" s="97"/>
      <c r="D140" s="97"/>
      <c r="E140" s="97"/>
      <c r="F140" s="97"/>
      <c r="G140" s="97"/>
      <c r="H140" s="97"/>
      <c r="I140" s="97"/>
      <c r="J140" s="102">
        <v>89810.59</v>
      </c>
      <c r="K140" s="102"/>
      <c r="L140" s="102"/>
      <c r="M140" s="102"/>
      <c r="N140" s="102"/>
      <c r="O140" s="102"/>
      <c r="P140" s="102"/>
      <c r="Q140" s="102"/>
      <c r="R140" s="102"/>
      <c r="S140" s="102"/>
      <c r="T140" s="95">
        <v>5.89261717772999E-6</v>
      </c>
      <c r="U140" s="95"/>
      <c r="V140" s="95"/>
      <c r="W140" s="95"/>
      <c r="X140" s="95"/>
      <c r="Y140" s="95"/>
      <c r="Z140" s="95"/>
      <c r="AA140" s="95"/>
      <c r="AB140" s="95"/>
      <c r="AC140" s="93">
        <v>4</v>
      </c>
      <c r="AD140" s="93"/>
      <c r="AE140" s="93"/>
      <c r="AF140" s="93"/>
      <c r="AG140" s="93"/>
      <c r="AH140" s="95">
        <v>1.7724132736030099E-5</v>
      </c>
      <c r="AI140" s="95"/>
      <c r="AJ140" s="95"/>
      <c r="AK140" s="95"/>
      <c r="AL140" s="95"/>
    </row>
    <row r="141" spans="2:38" s="1" customFormat="1" ht="10.7" customHeight="1" x14ac:dyDescent="0.15">
      <c r="B141" s="97" t="s">
        <v>1104</v>
      </c>
      <c r="C141" s="97"/>
      <c r="D141" s="97"/>
      <c r="E141" s="97"/>
      <c r="F141" s="97"/>
      <c r="G141" s="97"/>
      <c r="H141" s="97"/>
      <c r="I141" s="97"/>
      <c r="J141" s="102">
        <v>3774.43</v>
      </c>
      <c r="K141" s="102"/>
      <c r="L141" s="102"/>
      <c r="M141" s="102"/>
      <c r="N141" s="102"/>
      <c r="O141" s="102"/>
      <c r="P141" s="102"/>
      <c r="Q141" s="102"/>
      <c r="R141" s="102"/>
      <c r="S141" s="102"/>
      <c r="T141" s="95">
        <v>2.4764641958302898E-7</v>
      </c>
      <c r="U141" s="95"/>
      <c r="V141" s="95"/>
      <c r="W141" s="95"/>
      <c r="X141" s="95"/>
      <c r="Y141" s="95"/>
      <c r="Z141" s="95"/>
      <c r="AA141" s="95"/>
      <c r="AB141" s="95"/>
      <c r="AC141" s="93">
        <v>1</v>
      </c>
      <c r="AD141" s="93"/>
      <c r="AE141" s="93"/>
      <c r="AF141" s="93"/>
      <c r="AG141" s="93"/>
      <c r="AH141" s="95">
        <v>4.4310331840075196E-6</v>
      </c>
      <c r="AI141" s="95"/>
      <c r="AJ141" s="95"/>
      <c r="AK141" s="95"/>
      <c r="AL141" s="95"/>
    </row>
    <row r="142" spans="2:38" s="1" customFormat="1" ht="10.7" customHeight="1" x14ac:dyDescent="0.15">
      <c r="B142" s="97" t="s">
        <v>1105</v>
      </c>
      <c r="C142" s="97"/>
      <c r="D142" s="97"/>
      <c r="E142" s="97"/>
      <c r="F142" s="97"/>
      <c r="G142" s="97"/>
      <c r="H142" s="97"/>
      <c r="I142" s="97"/>
      <c r="J142" s="102">
        <v>228000</v>
      </c>
      <c r="K142" s="102"/>
      <c r="L142" s="102"/>
      <c r="M142" s="102"/>
      <c r="N142" s="102"/>
      <c r="O142" s="102"/>
      <c r="P142" s="102"/>
      <c r="Q142" s="102"/>
      <c r="R142" s="102"/>
      <c r="S142" s="102"/>
      <c r="T142" s="95">
        <v>1.4959446503162199E-5</v>
      </c>
      <c r="U142" s="95"/>
      <c r="V142" s="95"/>
      <c r="W142" s="95"/>
      <c r="X142" s="95"/>
      <c r="Y142" s="95"/>
      <c r="Z142" s="95"/>
      <c r="AA142" s="95"/>
      <c r="AB142" s="95"/>
      <c r="AC142" s="93">
        <v>2</v>
      </c>
      <c r="AD142" s="93"/>
      <c r="AE142" s="93"/>
      <c r="AF142" s="93"/>
      <c r="AG142" s="93"/>
      <c r="AH142" s="95">
        <v>8.8620663680150308E-6</v>
      </c>
      <c r="AI142" s="95"/>
      <c r="AJ142" s="95"/>
      <c r="AK142" s="95"/>
      <c r="AL142" s="95"/>
    </row>
    <row r="143" spans="2:38" s="1" customFormat="1" ht="12.75" customHeight="1" x14ac:dyDescent="0.15">
      <c r="B143" s="100"/>
      <c r="C143" s="100"/>
      <c r="D143" s="100"/>
      <c r="E143" s="100"/>
      <c r="F143" s="100"/>
      <c r="G143" s="100"/>
      <c r="H143" s="100"/>
      <c r="I143" s="100"/>
      <c r="J143" s="103">
        <v>15241205612.24</v>
      </c>
      <c r="K143" s="103"/>
      <c r="L143" s="103"/>
      <c r="M143" s="103"/>
      <c r="N143" s="103"/>
      <c r="O143" s="103"/>
      <c r="P143" s="103"/>
      <c r="Q143" s="103"/>
      <c r="R143" s="103"/>
      <c r="S143" s="103"/>
      <c r="T143" s="96">
        <v>1</v>
      </c>
      <c r="U143" s="96"/>
      <c r="V143" s="96"/>
      <c r="W143" s="96"/>
      <c r="X143" s="96"/>
      <c r="Y143" s="96"/>
      <c r="Z143" s="96"/>
      <c r="AA143" s="96"/>
      <c r="AB143" s="96"/>
      <c r="AC143" s="94">
        <v>225681</v>
      </c>
      <c r="AD143" s="94"/>
      <c r="AE143" s="94"/>
      <c r="AF143" s="94"/>
      <c r="AG143" s="94"/>
      <c r="AH143" s="96">
        <v>1</v>
      </c>
      <c r="AI143" s="96"/>
      <c r="AJ143" s="96"/>
      <c r="AK143" s="96"/>
      <c r="AL143" s="96"/>
    </row>
    <row r="144" spans="2:38" s="1" customFormat="1" ht="9" customHeight="1" x14ac:dyDescent="0.15"/>
    <row r="145" spans="2:41" s="1" customFormat="1" ht="19.149999999999999" customHeight="1" x14ac:dyDescent="0.15">
      <c r="B145" s="73" t="s">
        <v>1187</v>
      </c>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73"/>
      <c r="AL145" s="73"/>
      <c r="AM145" s="73"/>
      <c r="AN145" s="73"/>
      <c r="AO145" s="73"/>
    </row>
    <row r="146" spans="2:41" s="1" customFormat="1" ht="7.9" customHeight="1" x14ac:dyDescent="0.15"/>
    <row r="147" spans="2:41" s="1" customFormat="1" ht="12.75" customHeight="1" x14ac:dyDescent="0.15">
      <c r="B147" s="71" t="s">
        <v>1106</v>
      </c>
      <c r="C147" s="71"/>
      <c r="D147" s="71"/>
      <c r="E147" s="71"/>
      <c r="F147" s="71"/>
      <c r="G147" s="71"/>
      <c r="H147" s="71"/>
      <c r="I147" s="71"/>
      <c r="J147" s="71" t="s">
        <v>1060</v>
      </c>
      <c r="K147" s="71"/>
      <c r="L147" s="71"/>
      <c r="M147" s="71"/>
      <c r="N147" s="71"/>
      <c r="O147" s="71"/>
      <c r="P147" s="71"/>
      <c r="Q147" s="71"/>
      <c r="R147" s="71" t="s">
        <v>1061</v>
      </c>
      <c r="S147" s="71"/>
      <c r="T147" s="71"/>
      <c r="U147" s="71"/>
      <c r="V147" s="71"/>
      <c r="W147" s="71"/>
      <c r="X147" s="71"/>
      <c r="Y147" s="71"/>
      <c r="Z147" s="71"/>
      <c r="AA147" s="71"/>
      <c r="AB147" s="71" t="s">
        <v>1062</v>
      </c>
      <c r="AC147" s="71"/>
      <c r="AD147" s="71"/>
      <c r="AE147" s="71"/>
      <c r="AF147" s="71" t="s">
        <v>1061</v>
      </c>
      <c r="AG147" s="71"/>
      <c r="AH147" s="71"/>
      <c r="AI147" s="71"/>
      <c r="AJ147" s="71"/>
      <c r="AK147" s="71"/>
      <c r="AL147" s="71"/>
      <c r="AM147" s="71"/>
    </row>
    <row r="148" spans="2:41" s="1" customFormat="1" ht="12.2" customHeight="1" x14ac:dyDescent="0.15">
      <c r="B148" s="101">
        <v>1990</v>
      </c>
      <c r="C148" s="101"/>
      <c r="D148" s="101"/>
      <c r="E148" s="101"/>
      <c r="F148" s="101"/>
      <c r="G148" s="101"/>
      <c r="H148" s="101"/>
      <c r="I148" s="101"/>
      <c r="J148" s="102">
        <v>83093.91</v>
      </c>
      <c r="K148" s="102"/>
      <c r="L148" s="102"/>
      <c r="M148" s="102"/>
      <c r="N148" s="102"/>
      <c r="O148" s="102"/>
      <c r="P148" s="102"/>
      <c r="Q148" s="102"/>
      <c r="R148" s="95">
        <v>5.4519250060683002E-6</v>
      </c>
      <c r="S148" s="95"/>
      <c r="T148" s="95"/>
      <c r="U148" s="95"/>
      <c r="V148" s="95"/>
      <c r="W148" s="95"/>
      <c r="X148" s="95"/>
      <c r="Y148" s="95"/>
      <c r="Z148" s="95"/>
      <c r="AA148" s="95"/>
      <c r="AB148" s="93">
        <v>6</v>
      </c>
      <c r="AC148" s="93"/>
      <c r="AD148" s="93"/>
      <c r="AE148" s="93"/>
      <c r="AF148" s="95">
        <v>2.6586199104045099E-5</v>
      </c>
      <c r="AG148" s="95"/>
      <c r="AH148" s="95"/>
      <c r="AI148" s="95"/>
      <c r="AJ148" s="95"/>
      <c r="AK148" s="95"/>
      <c r="AL148" s="95"/>
      <c r="AM148" s="95"/>
    </row>
    <row r="149" spans="2:41" s="1" customFormat="1" ht="12.2" customHeight="1" x14ac:dyDescent="0.15">
      <c r="B149" s="101">
        <v>1992</v>
      </c>
      <c r="C149" s="101"/>
      <c r="D149" s="101"/>
      <c r="E149" s="101"/>
      <c r="F149" s="101"/>
      <c r="G149" s="101"/>
      <c r="H149" s="101"/>
      <c r="I149" s="101"/>
      <c r="J149" s="102">
        <v>5247.81</v>
      </c>
      <c r="K149" s="102"/>
      <c r="L149" s="102"/>
      <c r="M149" s="102"/>
      <c r="N149" s="102"/>
      <c r="O149" s="102"/>
      <c r="P149" s="102"/>
      <c r="Q149" s="102"/>
      <c r="R149" s="95">
        <v>3.4431724979719102E-7</v>
      </c>
      <c r="S149" s="95"/>
      <c r="T149" s="95"/>
      <c r="U149" s="95"/>
      <c r="V149" s="95"/>
      <c r="W149" s="95"/>
      <c r="X149" s="95"/>
      <c r="Y149" s="95"/>
      <c r="Z149" s="95"/>
      <c r="AA149" s="95"/>
      <c r="AB149" s="93">
        <v>2</v>
      </c>
      <c r="AC149" s="93"/>
      <c r="AD149" s="93"/>
      <c r="AE149" s="93"/>
      <c r="AF149" s="95">
        <v>8.8620663680150308E-6</v>
      </c>
      <c r="AG149" s="95"/>
      <c r="AH149" s="95"/>
      <c r="AI149" s="95"/>
      <c r="AJ149" s="95"/>
      <c r="AK149" s="95"/>
      <c r="AL149" s="95"/>
      <c r="AM149" s="95"/>
    </row>
    <row r="150" spans="2:41" s="1" customFormat="1" ht="12.2" customHeight="1" x14ac:dyDescent="0.15">
      <c r="B150" s="101">
        <v>1993</v>
      </c>
      <c r="C150" s="101"/>
      <c r="D150" s="101"/>
      <c r="E150" s="101"/>
      <c r="F150" s="101"/>
      <c r="G150" s="101"/>
      <c r="H150" s="101"/>
      <c r="I150" s="101"/>
      <c r="J150" s="102">
        <v>42392.25</v>
      </c>
      <c r="K150" s="102"/>
      <c r="L150" s="102"/>
      <c r="M150" s="102"/>
      <c r="N150" s="102"/>
      <c r="O150" s="102"/>
      <c r="P150" s="102"/>
      <c r="Q150" s="102"/>
      <c r="R150" s="95">
        <v>2.7814236667705101E-6</v>
      </c>
      <c r="S150" s="95"/>
      <c r="T150" s="95"/>
      <c r="U150" s="95"/>
      <c r="V150" s="95"/>
      <c r="W150" s="95"/>
      <c r="X150" s="95"/>
      <c r="Y150" s="95"/>
      <c r="Z150" s="95"/>
      <c r="AA150" s="95"/>
      <c r="AB150" s="93">
        <v>4</v>
      </c>
      <c r="AC150" s="93"/>
      <c r="AD150" s="93"/>
      <c r="AE150" s="93"/>
      <c r="AF150" s="95">
        <v>1.7724132736030099E-5</v>
      </c>
      <c r="AG150" s="95"/>
      <c r="AH150" s="95"/>
      <c r="AI150" s="95"/>
      <c r="AJ150" s="95"/>
      <c r="AK150" s="95"/>
      <c r="AL150" s="95"/>
      <c r="AM150" s="95"/>
    </row>
    <row r="151" spans="2:41" s="1" customFormat="1" ht="12.2" customHeight="1" x14ac:dyDescent="0.15">
      <c r="B151" s="101">
        <v>1996</v>
      </c>
      <c r="C151" s="101"/>
      <c r="D151" s="101"/>
      <c r="E151" s="101"/>
      <c r="F151" s="101"/>
      <c r="G151" s="101"/>
      <c r="H151" s="101"/>
      <c r="I151" s="101"/>
      <c r="J151" s="102">
        <v>51565.06</v>
      </c>
      <c r="K151" s="102"/>
      <c r="L151" s="102"/>
      <c r="M151" s="102"/>
      <c r="N151" s="102"/>
      <c r="O151" s="102"/>
      <c r="P151" s="102"/>
      <c r="Q151" s="102"/>
      <c r="R151" s="95">
        <v>3.3832664758874901E-6</v>
      </c>
      <c r="S151" s="95"/>
      <c r="T151" s="95"/>
      <c r="U151" s="95"/>
      <c r="V151" s="95"/>
      <c r="W151" s="95"/>
      <c r="X151" s="95"/>
      <c r="Y151" s="95"/>
      <c r="Z151" s="95"/>
      <c r="AA151" s="95"/>
      <c r="AB151" s="93">
        <v>5</v>
      </c>
      <c r="AC151" s="93"/>
      <c r="AD151" s="93"/>
      <c r="AE151" s="93"/>
      <c r="AF151" s="95">
        <v>2.2155165920037601E-5</v>
      </c>
      <c r="AG151" s="95"/>
      <c r="AH151" s="95"/>
      <c r="AI151" s="95"/>
      <c r="AJ151" s="95"/>
      <c r="AK151" s="95"/>
      <c r="AL151" s="95"/>
      <c r="AM151" s="95"/>
    </row>
    <row r="152" spans="2:41" s="1" customFormat="1" ht="12.2" customHeight="1" x14ac:dyDescent="0.15">
      <c r="B152" s="101">
        <v>1997</v>
      </c>
      <c r="C152" s="101"/>
      <c r="D152" s="101"/>
      <c r="E152" s="101"/>
      <c r="F152" s="101"/>
      <c r="G152" s="101"/>
      <c r="H152" s="101"/>
      <c r="I152" s="101"/>
      <c r="J152" s="102">
        <v>207540.51</v>
      </c>
      <c r="K152" s="102"/>
      <c r="L152" s="102"/>
      <c r="M152" s="102"/>
      <c r="N152" s="102"/>
      <c r="O152" s="102"/>
      <c r="P152" s="102"/>
      <c r="Q152" s="102"/>
      <c r="R152" s="95">
        <v>1.36170664762456E-5</v>
      </c>
      <c r="S152" s="95"/>
      <c r="T152" s="95"/>
      <c r="U152" s="95"/>
      <c r="V152" s="95"/>
      <c r="W152" s="95"/>
      <c r="X152" s="95"/>
      <c r="Y152" s="95"/>
      <c r="Z152" s="95"/>
      <c r="AA152" s="95"/>
      <c r="AB152" s="93">
        <v>19</v>
      </c>
      <c r="AC152" s="93"/>
      <c r="AD152" s="93"/>
      <c r="AE152" s="93"/>
      <c r="AF152" s="95">
        <v>8.4189630496142806E-5</v>
      </c>
      <c r="AG152" s="95"/>
      <c r="AH152" s="95"/>
      <c r="AI152" s="95"/>
      <c r="AJ152" s="95"/>
      <c r="AK152" s="95"/>
      <c r="AL152" s="95"/>
      <c r="AM152" s="95"/>
    </row>
    <row r="153" spans="2:41" s="1" customFormat="1" ht="12.2" customHeight="1" x14ac:dyDescent="0.15">
      <c r="B153" s="101">
        <v>1998</v>
      </c>
      <c r="C153" s="101"/>
      <c r="D153" s="101"/>
      <c r="E153" s="101"/>
      <c r="F153" s="101"/>
      <c r="G153" s="101"/>
      <c r="H153" s="101"/>
      <c r="I153" s="101"/>
      <c r="J153" s="102">
        <v>170528.99</v>
      </c>
      <c r="K153" s="102"/>
      <c r="L153" s="102"/>
      <c r="M153" s="102"/>
      <c r="N153" s="102"/>
      <c r="O153" s="102"/>
      <c r="P153" s="102"/>
      <c r="Q153" s="102"/>
      <c r="R153" s="95">
        <v>1.1188681154137199E-5</v>
      </c>
      <c r="S153" s="95"/>
      <c r="T153" s="95"/>
      <c r="U153" s="95"/>
      <c r="V153" s="95"/>
      <c r="W153" s="95"/>
      <c r="X153" s="95"/>
      <c r="Y153" s="95"/>
      <c r="Z153" s="95"/>
      <c r="AA153" s="95"/>
      <c r="AB153" s="93">
        <v>19</v>
      </c>
      <c r="AC153" s="93"/>
      <c r="AD153" s="93"/>
      <c r="AE153" s="93"/>
      <c r="AF153" s="95">
        <v>8.4189630496142806E-5</v>
      </c>
      <c r="AG153" s="95"/>
      <c r="AH153" s="95"/>
      <c r="AI153" s="95"/>
      <c r="AJ153" s="95"/>
      <c r="AK153" s="95"/>
      <c r="AL153" s="95"/>
      <c r="AM153" s="95"/>
    </row>
    <row r="154" spans="2:41" s="1" customFormat="1" ht="12.2" customHeight="1" x14ac:dyDescent="0.15">
      <c r="B154" s="101">
        <v>1999</v>
      </c>
      <c r="C154" s="101"/>
      <c r="D154" s="101"/>
      <c r="E154" s="101"/>
      <c r="F154" s="101"/>
      <c r="G154" s="101"/>
      <c r="H154" s="101"/>
      <c r="I154" s="101"/>
      <c r="J154" s="102">
        <v>1308698.97</v>
      </c>
      <c r="K154" s="102"/>
      <c r="L154" s="102"/>
      <c r="M154" s="102"/>
      <c r="N154" s="102"/>
      <c r="O154" s="102"/>
      <c r="P154" s="102"/>
      <c r="Q154" s="102"/>
      <c r="R154" s="95">
        <v>8.5865843116045802E-5</v>
      </c>
      <c r="S154" s="95"/>
      <c r="T154" s="95"/>
      <c r="U154" s="95"/>
      <c r="V154" s="95"/>
      <c r="W154" s="95"/>
      <c r="X154" s="95"/>
      <c r="Y154" s="95"/>
      <c r="Z154" s="95"/>
      <c r="AA154" s="95"/>
      <c r="AB154" s="93">
        <v>107</v>
      </c>
      <c r="AC154" s="93"/>
      <c r="AD154" s="93"/>
      <c r="AE154" s="93"/>
      <c r="AF154" s="95">
        <v>4.7412055068880399E-4</v>
      </c>
      <c r="AG154" s="95"/>
      <c r="AH154" s="95"/>
      <c r="AI154" s="95"/>
      <c r="AJ154" s="95"/>
      <c r="AK154" s="95"/>
      <c r="AL154" s="95"/>
      <c r="AM154" s="95"/>
    </row>
    <row r="155" spans="2:41" s="1" customFormat="1" ht="12.2" customHeight="1" x14ac:dyDescent="0.15">
      <c r="B155" s="101">
        <v>2000</v>
      </c>
      <c r="C155" s="101"/>
      <c r="D155" s="101"/>
      <c r="E155" s="101"/>
      <c r="F155" s="101"/>
      <c r="G155" s="101"/>
      <c r="H155" s="101"/>
      <c r="I155" s="101"/>
      <c r="J155" s="102">
        <v>652789.48</v>
      </c>
      <c r="K155" s="102"/>
      <c r="L155" s="102"/>
      <c r="M155" s="102"/>
      <c r="N155" s="102"/>
      <c r="O155" s="102"/>
      <c r="P155" s="102"/>
      <c r="Q155" s="102"/>
      <c r="R155" s="95">
        <v>4.2830567122311699E-5</v>
      </c>
      <c r="S155" s="95"/>
      <c r="T155" s="95"/>
      <c r="U155" s="95"/>
      <c r="V155" s="95"/>
      <c r="W155" s="95"/>
      <c r="X155" s="95"/>
      <c r="Y155" s="95"/>
      <c r="Z155" s="95"/>
      <c r="AA155" s="95"/>
      <c r="AB155" s="93">
        <v>43</v>
      </c>
      <c r="AC155" s="93"/>
      <c r="AD155" s="93"/>
      <c r="AE155" s="93"/>
      <c r="AF155" s="95">
        <v>1.90534426912323E-4</v>
      </c>
      <c r="AG155" s="95"/>
      <c r="AH155" s="95"/>
      <c r="AI155" s="95"/>
      <c r="AJ155" s="95"/>
      <c r="AK155" s="95"/>
      <c r="AL155" s="95"/>
      <c r="AM155" s="95"/>
    </row>
    <row r="156" spans="2:41" s="1" customFormat="1" ht="12.2" customHeight="1" x14ac:dyDescent="0.15">
      <c r="B156" s="101">
        <v>2001</v>
      </c>
      <c r="C156" s="101"/>
      <c r="D156" s="101"/>
      <c r="E156" s="101"/>
      <c r="F156" s="101"/>
      <c r="G156" s="101"/>
      <c r="H156" s="101"/>
      <c r="I156" s="101"/>
      <c r="J156" s="102">
        <v>379516.85</v>
      </c>
      <c r="K156" s="102"/>
      <c r="L156" s="102"/>
      <c r="M156" s="102"/>
      <c r="N156" s="102"/>
      <c r="O156" s="102"/>
      <c r="P156" s="102"/>
      <c r="Q156" s="102"/>
      <c r="R156" s="95">
        <v>2.4900710590454498E-5</v>
      </c>
      <c r="S156" s="95"/>
      <c r="T156" s="95"/>
      <c r="U156" s="95"/>
      <c r="V156" s="95"/>
      <c r="W156" s="95"/>
      <c r="X156" s="95"/>
      <c r="Y156" s="95"/>
      <c r="Z156" s="95"/>
      <c r="AA156" s="95"/>
      <c r="AB156" s="93">
        <v>29</v>
      </c>
      <c r="AC156" s="93"/>
      <c r="AD156" s="93"/>
      <c r="AE156" s="93"/>
      <c r="AF156" s="95">
        <v>1.28499962336218E-4</v>
      </c>
      <c r="AG156" s="95"/>
      <c r="AH156" s="95"/>
      <c r="AI156" s="95"/>
      <c r="AJ156" s="95"/>
      <c r="AK156" s="95"/>
      <c r="AL156" s="95"/>
      <c r="AM156" s="95"/>
    </row>
    <row r="157" spans="2:41" s="1" customFormat="1" ht="12.2" customHeight="1" x14ac:dyDescent="0.15">
      <c r="B157" s="101">
        <v>2002</v>
      </c>
      <c r="C157" s="101"/>
      <c r="D157" s="101"/>
      <c r="E157" s="101"/>
      <c r="F157" s="101"/>
      <c r="G157" s="101"/>
      <c r="H157" s="101"/>
      <c r="I157" s="101"/>
      <c r="J157" s="102">
        <v>2839892.46</v>
      </c>
      <c r="K157" s="102"/>
      <c r="L157" s="102"/>
      <c r="M157" s="102"/>
      <c r="N157" s="102"/>
      <c r="O157" s="102"/>
      <c r="P157" s="102"/>
      <c r="Q157" s="102"/>
      <c r="R157" s="95">
        <v>1.8632990934255999E-4</v>
      </c>
      <c r="S157" s="95"/>
      <c r="T157" s="95"/>
      <c r="U157" s="95"/>
      <c r="V157" s="95"/>
      <c r="W157" s="95"/>
      <c r="X157" s="95"/>
      <c r="Y157" s="95"/>
      <c r="Z157" s="95"/>
      <c r="AA157" s="95"/>
      <c r="AB157" s="93">
        <v>163</v>
      </c>
      <c r="AC157" s="93"/>
      <c r="AD157" s="93"/>
      <c r="AE157" s="93"/>
      <c r="AF157" s="95">
        <v>7.2225840899322496E-4</v>
      </c>
      <c r="AG157" s="95"/>
      <c r="AH157" s="95"/>
      <c r="AI157" s="95"/>
      <c r="AJ157" s="95"/>
      <c r="AK157" s="95"/>
      <c r="AL157" s="95"/>
      <c r="AM157" s="95"/>
    </row>
    <row r="158" spans="2:41" s="1" customFormat="1" ht="12.2" customHeight="1" x14ac:dyDescent="0.15">
      <c r="B158" s="101">
        <v>2003</v>
      </c>
      <c r="C158" s="101"/>
      <c r="D158" s="101"/>
      <c r="E158" s="101"/>
      <c r="F158" s="101"/>
      <c r="G158" s="101"/>
      <c r="H158" s="101"/>
      <c r="I158" s="101"/>
      <c r="J158" s="102">
        <v>12251408.18</v>
      </c>
      <c r="K158" s="102"/>
      <c r="L158" s="102"/>
      <c r="M158" s="102"/>
      <c r="N158" s="102"/>
      <c r="O158" s="102"/>
      <c r="P158" s="102"/>
      <c r="Q158" s="102"/>
      <c r="R158" s="95">
        <v>8.0383458446102495E-4</v>
      </c>
      <c r="S158" s="95"/>
      <c r="T158" s="95"/>
      <c r="U158" s="95"/>
      <c r="V158" s="95"/>
      <c r="W158" s="95"/>
      <c r="X158" s="95"/>
      <c r="Y158" s="95"/>
      <c r="Z158" s="95"/>
      <c r="AA158" s="95"/>
      <c r="AB158" s="93">
        <v>1166</v>
      </c>
      <c r="AC158" s="93"/>
      <c r="AD158" s="93"/>
      <c r="AE158" s="93"/>
      <c r="AF158" s="95">
        <v>5.16658469255276E-3</v>
      </c>
      <c r="AG158" s="95"/>
      <c r="AH158" s="95"/>
      <c r="AI158" s="95"/>
      <c r="AJ158" s="95"/>
      <c r="AK158" s="95"/>
      <c r="AL158" s="95"/>
      <c r="AM158" s="95"/>
    </row>
    <row r="159" spans="2:41" s="1" customFormat="1" ht="12.2" customHeight="1" x14ac:dyDescent="0.15">
      <c r="B159" s="101">
        <v>2004</v>
      </c>
      <c r="C159" s="101"/>
      <c r="D159" s="101"/>
      <c r="E159" s="101"/>
      <c r="F159" s="101"/>
      <c r="G159" s="101"/>
      <c r="H159" s="101"/>
      <c r="I159" s="101"/>
      <c r="J159" s="102">
        <v>30462252.559999999</v>
      </c>
      <c r="K159" s="102"/>
      <c r="L159" s="102"/>
      <c r="M159" s="102"/>
      <c r="N159" s="102"/>
      <c r="O159" s="102"/>
      <c r="P159" s="102"/>
      <c r="Q159" s="102"/>
      <c r="R159" s="95">
        <v>1.9986773576190098E-3</v>
      </c>
      <c r="S159" s="95"/>
      <c r="T159" s="95"/>
      <c r="U159" s="95"/>
      <c r="V159" s="95"/>
      <c r="W159" s="95"/>
      <c r="X159" s="95"/>
      <c r="Y159" s="95"/>
      <c r="Z159" s="95"/>
      <c r="AA159" s="95"/>
      <c r="AB159" s="93">
        <v>1866</v>
      </c>
      <c r="AC159" s="93"/>
      <c r="AD159" s="93"/>
      <c r="AE159" s="93"/>
      <c r="AF159" s="95">
        <v>8.2683079213580202E-3</v>
      </c>
      <c r="AG159" s="95"/>
      <c r="AH159" s="95"/>
      <c r="AI159" s="95"/>
      <c r="AJ159" s="95"/>
      <c r="AK159" s="95"/>
      <c r="AL159" s="95"/>
      <c r="AM159" s="95"/>
    </row>
    <row r="160" spans="2:41" s="1" customFormat="1" ht="12.2" customHeight="1" x14ac:dyDescent="0.15">
      <c r="B160" s="101">
        <v>2005</v>
      </c>
      <c r="C160" s="101"/>
      <c r="D160" s="101"/>
      <c r="E160" s="101"/>
      <c r="F160" s="101"/>
      <c r="G160" s="101"/>
      <c r="H160" s="101"/>
      <c r="I160" s="101"/>
      <c r="J160" s="102">
        <v>69728187.699999899</v>
      </c>
      <c r="K160" s="102"/>
      <c r="L160" s="102"/>
      <c r="M160" s="102"/>
      <c r="N160" s="102"/>
      <c r="O160" s="102"/>
      <c r="P160" s="102"/>
      <c r="Q160" s="102"/>
      <c r="R160" s="95">
        <v>4.5749784809675396E-3</v>
      </c>
      <c r="S160" s="95"/>
      <c r="T160" s="95"/>
      <c r="U160" s="95"/>
      <c r="V160" s="95"/>
      <c r="W160" s="95"/>
      <c r="X160" s="95"/>
      <c r="Y160" s="95"/>
      <c r="Z160" s="95"/>
      <c r="AA160" s="95"/>
      <c r="AB160" s="93">
        <v>2598</v>
      </c>
      <c r="AC160" s="93"/>
      <c r="AD160" s="93"/>
      <c r="AE160" s="93"/>
      <c r="AF160" s="95">
        <v>1.15118242120515E-2</v>
      </c>
      <c r="AG160" s="95"/>
      <c r="AH160" s="95"/>
      <c r="AI160" s="95"/>
      <c r="AJ160" s="95"/>
      <c r="AK160" s="95"/>
      <c r="AL160" s="95"/>
      <c r="AM160" s="95"/>
    </row>
    <row r="161" spans="2:39" s="1" customFormat="1" ht="12.2" customHeight="1" x14ac:dyDescent="0.15">
      <c r="B161" s="101">
        <v>2006</v>
      </c>
      <c r="C161" s="101"/>
      <c r="D161" s="101"/>
      <c r="E161" s="101"/>
      <c r="F161" s="101"/>
      <c r="G161" s="101"/>
      <c r="H161" s="101"/>
      <c r="I161" s="101"/>
      <c r="J161" s="102">
        <v>22212775.91</v>
      </c>
      <c r="K161" s="102"/>
      <c r="L161" s="102"/>
      <c r="M161" s="102"/>
      <c r="N161" s="102"/>
      <c r="O161" s="102"/>
      <c r="P161" s="102"/>
      <c r="Q161" s="102"/>
      <c r="R161" s="95">
        <v>1.45741593382621E-3</v>
      </c>
      <c r="S161" s="95"/>
      <c r="T161" s="95"/>
      <c r="U161" s="95"/>
      <c r="V161" s="95"/>
      <c r="W161" s="95"/>
      <c r="X161" s="95"/>
      <c r="Y161" s="95"/>
      <c r="Z161" s="95"/>
      <c r="AA161" s="95"/>
      <c r="AB161" s="93">
        <v>697</v>
      </c>
      <c r="AC161" s="93"/>
      <c r="AD161" s="93"/>
      <c r="AE161" s="93"/>
      <c r="AF161" s="95">
        <v>3.0884301292532401E-3</v>
      </c>
      <c r="AG161" s="95"/>
      <c r="AH161" s="95"/>
      <c r="AI161" s="95"/>
      <c r="AJ161" s="95"/>
      <c r="AK161" s="95"/>
      <c r="AL161" s="95"/>
      <c r="AM161" s="95"/>
    </row>
    <row r="162" spans="2:39" s="1" customFormat="1" ht="12.2" customHeight="1" x14ac:dyDescent="0.15">
      <c r="B162" s="101">
        <v>2007</v>
      </c>
      <c r="C162" s="101"/>
      <c r="D162" s="101"/>
      <c r="E162" s="101"/>
      <c r="F162" s="101"/>
      <c r="G162" s="101"/>
      <c r="H162" s="101"/>
      <c r="I162" s="101"/>
      <c r="J162" s="102">
        <v>16896591.68</v>
      </c>
      <c r="K162" s="102"/>
      <c r="L162" s="102"/>
      <c r="M162" s="102"/>
      <c r="N162" s="102"/>
      <c r="O162" s="102"/>
      <c r="P162" s="102"/>
      <c r="Q162" s="102"/>
      <c r="R162" s="95">
        <v>1.1086125408891899E-3</v>
      </c>
      <c r="S162" s="95"/>
      <c r="T162" s="95"/>
      <c r="U162" s="95"/>
      <c r="V162" s="95"/>
      <c r="W162" s="95"/>
      <c r="X162" s="95"/>
      <c r="Y162" s="95"/>
      <c r="Z162" s="95"/>
      <c r="AA162" s="95"/>
      <c r="AB162" s="93">
        <v>424</v>
      </c>
      <c r="AC162" s="93"/>
      <c r="AD162" s="93"/>
      <c r="AE162" s="93"/>
      <c r="AF162" s="95">
        <v>1.87875807001919E-3</v>
      </c>
      <c r="AG162" s="95"/>
      <c r="AH162" s="95"/>
      <c r="AI162" s="95"/>
      <c r="AJ162" s="95"/>
      <c r="AK162" s="95"/>
      <c r="AL162" s="95"/>
      <c r="AM162" s="95"/>
    </row>
    <row r="163" spans="2:39" s="1" customFormat="1" ht="12.2" customHeight="1" x14ac:dyDescent="0.15">
      <c r="B163" s="101">
        <v>2008</v>
      </c>
      <c r="C163" s="101"/>
      <c r="D163" s="101"/>
      <c r="E163" s="101"/>
      <c r="F163" s="101"/>
      <c r="G163" s="101"/>
      <c r="H163" s="101"/>
      <c r="I163" s="101"/>
      <c r="J163" s="102">
        <v>20228501.239999998</v>
      </c>
      <c r="K163" s="102"/>
      <c r="L163" s="102"/>
      <c r="M163" s="102"/>
      <c r="N163" s="102"/>
      <c r="O163" s="102"/>
      <c r="P163" s="102"/>
      <c r="Q163" s="102"/>
      <c r="R163" s="95">
        <v>1.3272244830654801E-3</v>
      </c>
      <c r="S163" s="95"/>
      <c r="T163" s="95"/>
      <c r="U163" s="95"/>
      <c r="V163" s="95"/>
      <c r="W163" s="95"/>
      <c r="X163" s="95"/>
      <c r="Y163" s="95"/>
      <c r="Z163" s="95"/>
      <c r="AA163" s="95"/>
      <c r="AB163" s="93">
        <v>620</v>
      </c>
      <c r="AC163" s="93"/>
      <c r="AD163" s="93"/>
      <c r="AE163" s="93"/>
      <c r="AF163" s="95">
        <v>2.7472405740846602E-3</v>
      </c>
      <c r="AG163" s="95"/>
      <c r="AH163" s="95"/>
      <c r="AI163" s="95"/>
      <c r="AJ163" s="95"/>
      <c r="AK163" s="95"/>
      <c r="AL163" s="95"/>
      <c r="AM163" s="95"/>
    </row>
    <row r="164" spans="2:39" s="1" customFormat="1" ht="12.2" customHeight="1" x14ac:dyDescent="0.15">
      <c r="B164" s="101">
        <v>2009</v>
      </c>
      <c r="C164" s="101"/>
      <c r="D164" s="101"/>
      <c r="E164" s="101"/>
      <c r="F164" s="101"/>
      <c r="G164" s="101"/>
      <c r="H164" s="101"/>
      <c r="I164" s="101"/>
      <c r="J164" s="102">
        <v>163017619.88999999</v>
      </c>
      <c r="K164" s="102"/>
      <c r="L164" s="102"/>
      <c r="M164" s="102"/>
      <c r="N164" s="102"/>
      <c r="O164" s="102"/>
      <c r="P164" s="102"/>
      <c r="Q164" s="102"/>
      <c r="R164" s="95">
        <v>1.0695848086917901E-2</v>
      </c>
      <c r="S164" s="95"/>
      <c r="T164" s="95"/>
      <c r="U164" s="95"/>
      <c r="V164" s="95"/>
      <c r="W164" s="95"/>
      <c r="X164" s="95"/>
      <c r="Y164" s="95"/>
      <c r="Z164" s="95"/>
      <c r="AA164" s="95"/>
      <c r="AB164" s="93">
        <v>4036</v>
      </c>
      <c r="AC164" s="93"/>
      <c r="AD164" s="93"/>
      <c r="AE164" s="93"/>
      <c r="AF164" s="95">
        <v>1.7883649930654302E-2</v>
      </c>
      <c r="AG164" s="95"/>
      <c r="AH164" s="95"/>
      <c r="AI164" s="95"/>
      <c r="AJ164" s="95"/>
      <c r="AK164" s="95"/>
      <c r="AL164" s="95"/>
      <c r="AM164" s="95"/>
    </row>
    <row r="165" spans="2:39" s="1" customFormat="1" ht="12.2" customHeight="1" x14ac:dyDescent="0.15">
      <c r="B165" s="101">
        <v>2010</v>
      </c>
      <c r="C165" s="101"/>
      <c r="D165" s="101"/>
      <c r="E165" s="101"/>
      <c r="F165" s="101"/>
      <c r="G165" s="101"/>
      <c r="H165" s="101"/>
      <c r="I165" s="101"/>
      <c r="J165" s="102">
        <v>280610127.19000101</v>
      </c>
      <c r="K165" s="102"/>
      <c r="L165" s="102"/>
      <c r="M165" s="102"/>
      <c r="N165" s="102"/>
      <c r="O165" s="102"/>
      <c r="P165" s="102"/>
      <c r="Q165" s="102"/>
      <c r="R165" s="95">
        <v>1.8411281517299798E-2</v>
      </c>
      <c r="S165" s="95"/>
      <c r="T165" s="95"/>
      <c r="U165" s="95"/>
      <c r="V165" s="95"/>
      <c r="W165" s="95"/>
      <c r="X165" s="95"/>
      <c r="Y165" s="95"/>
      <c r="Z165" s="95"/>
      <c r="AA165" s="95"/>
      <c r="AB165" s="93">
        <v>6719</v>
      </c>
      <c r="AC165" s="93"/>
      <c r="AD165" s="93"/>
      <c r="AE165" s="93"/>
      <c r="AF165" s="95">
        <v>2.97721119633465E-2</v>
      </c>
      <c r="AG165" s="95"/>
      <c r="AH165" s="95"/>
      <c r="AI165" s="95"/>
      <c r="AJ165" s="95"/>
      <c r="AK165" s="95"/>
      <c r="AL165" s="95"/>
      <c r="AM165" s="95"/>
    </row>
    <row r="166" spans="2:39" s="1" customFormat="1" ht="12.2" customHeight="1" x14ac:dyDescent="0.15">
      <c r="B166" s="101">
        <v>2011</v>
      </c>
      <c r="C166" s="101"/>
      <c r="D166" s="101"/>
      <c r="E166" s="101"/>
      <c r="F166" s="101"/>
      <c r="G166" s="101"/>
      <c r="H166" s="101"/>
      <c r="I166" s="101"/>
      <c r="J166" s="102">
        <v>171564720.16000101</v>
      </c>
      <c r="K166" s="102"/>
      <c r="L166" s="102"/>
      <c r="M166" s="102"/>
      <c r="N166" s="102"/>
      <c r="O166" s="102"/>
      <c r="P166" s="102"/>
      <c r="Q166" s="102"/>
      <c r="R166" s="95">
        <v>1.125663707484E-2</v>
      </c>
      <c r="S166" s="95"/>
      <c r="T166" s="95"/>
      <c r="U166" s="95"/>
      <c r="V166" s="95"/>
      <c r="W166" s="95"/>
      <c r="X166" s="95"/>
      <c r="Y166" s="95"/>
      <c r="Z166" s="95"/>
      <c r="AA166" s="95"/>
      <c r="AB166" s="93">
        <v>7810</v>
      </c>
      <c r="AC166" s="93"/>
      <c r="AD166" s="93"/>
      <c r="AE166" s="93"/>
      <c r="AF166" s="95">
        <v>3.4606369167098701E-2</v>
      </c>
      <c r="AG166" s="95"/>
      <c r="AH166" s="95"/>
      <c r="AI166" s="95"/>
      <c r="AJ166" s="95"/>
      <c r="AK166" s="95"/>
      <c r="AL166" s="95"/>
      <c r="AM166" s="95"/>
    </row>
    <row r="167" spans="2:39" s="1" customFormat="1" ht="12.2" customHeight="1" x14ac:dyDescent="0.15">
      <c r="B167" s="101">
        <v>2012</v>
      </c>
      <c r="C167" s="101"/>
      <c r="D167" s="101"/>
      <c r="E167" s="101"/>
      <c r="F167" s="101"/>
      <c r="G167" s="101"/>
      <c r="H167" s="101"/>
      <c r="I167" s="101"/>
      <c r="J167" s="102">
        <v>50075593.020000003</v>
      </c>
      <c r="K167" s="102"/>
      <c r="L167" s="102"/>
      <c r="M167" s="102"/>
      <c r="N167" s="102"/>
      <c r="O167" s="102"/>
      <c r="P167" s="102"/>
      <c r="Q167" s="102"/>
      <c r="R167" s="95">
        <v>3.2855401530561901E-3</v>
      </c>
      <c r="S167" s="95"/>
      <c r="T167" s="95"/>
      <c r="U167" s="95"/>
      <c r="V167" s="95"/>
      <c r="W167" s="95"/>
      <c r="X167" s="95"/>
      <c r="Y167" s="95"/>
      <c r="Z167" s="95"/>
      <c r="AA167" s="95"/>
      <c r="AB167" s="93">
        <v>1751</v>
      </c>
      <c r="AC167" s="93"/>
      <c r="AD167" s="93"/>
      <c r="AE167" s="93"/>
      <c r="AF167" s="95">
        <v>7.7587391051971598E-3</v>
      </c>
      <c r="AG167" s="95"/>
      <c r="AH167" s="95"/>
      <c r="AI167" s="95"/>
      <c r="AJ167" s="95"/>
      <c r="AK167" s="95"/>
      <c r="AL167" s="95"/>
      <c r="AM167" s="95"/>
    </row>
    <row r="168" spans="2:39" s="1" customFormat="1" ht="12.2" customHeight="1" x14ac:dyDescent="0.15">
      <c r="B168" s="101">
        <v>2013</v>
      </c>
      <c r="C168" s="101"/>
      <c r="D168" s="101"/>
      <c r="E168" s="101"/>
      <c r="F168" s="101"/>
      <c r="G168" s="101"/>
      <c r="H168" s="101"/>
      <c r="I168" s="101"/>
      <c r="J168" s="102">
        <v>84386994.920000002</v>
      </c>
      <c r="K168" s="102"/>
      <c r="L168" s="102"/>
      <c r="M168" s="102"/>
      <c r="N168" s="102"/>
      <c r="O168" s="102"/>
      <c r="P168" s="102"/>
      <c r="Q168" s="102"/>
      <c r="R168" s="95">
        <v>5.5367663862647297E-3</v>
      </c>
      <c r="S168" s="95"/>
      <c r="T168" s="95"/>
      <c r="U168" s="95"/>
      <c r="V168" s="95"/>
      <c r="W168" s="95"/>
      <c r="X168" s="95"/>
      <c r="Y168" s="95"/>
      <c r="Z168" s="95"/>
      <c r="AA168" s="95"/>
      <c r="AB168" s="93">
        <v>2244</v>
      </c>
      <c r="AC168" s="93"/>
      <c r="AD168" s="93"/>
      <c r="AE168" s="93"/>
      <c r="AF168" s="95">
        <v>9.94323846491286E-3</v>
      </c>
      <c r="AG168" s="95"/>
      <c r="AH168" s="95"/>
      <c r="AI168" s="95"/>
      <c r="AJ168" s="95"/>
      <c r="AK168" s="95"/>
      <c r="AL168" s="95"/>
      <c r="AM168" s="95"/>
    </row>
    <row r="169" spans="2:39" s="1" customFormat="1" ht="12.2" customHeight="1" x14ac:dyDescent="0.15">
      <c r="B169" s="101">
        <v>2014</v>
      </c>
      <c r="C169" s="101"/>
      <c r="D169" s="101"/>
      <c r="E169" s="101"/>
      <c r="F169" s="101"/>
      <c r="G169" s="101"/>
      <c r="H169" s="101"/>
      <c r="I169" s="101"/>
      <c r="J169" s="102">
        <v>215413992.00999999</v>
      </c>
      <c r="K169" s="102"/>
      <c r="L169" s="102"/>
      <c r="M169" s="102"/>
      <c r="N169" s="102"/>
      <c r="O169" s="102"/>
      <c r="P169" s="102"/>
      <c r="Q169" s="102"/>
      <c r="R169" s="95">
        <v>1.41336582873079E-2</v>
      </c>
      <c r="S169" s="95"/>
      <c r="T169" s="95"/>
      <c r="U169" s="95"/>
      <c r="V169" s="95"/>
      <c r="W169" s="95"/>
      <c r="X169" s="95"/>
      <c r="Y169" s="95"/>
      <c r="Z169" s="95"/>
      <c r="AA169" s="95"/>
      <c r="AB169" s="93">
        <v>5029</v>
      </c>
      <c r="AC169" s="93"/>
      <c r="AD169" s="93"/>
      <c r="AE169" s="93"/>
      <c r="AF169" s="95">
        <v>2.22836658823738E-2</v>
      </c>
      <c r="AG169" s="95"/>
      <c r="AH169" s="95"/>
      <c r="AI169" s="95"/>
      <c r="AJ169" s="95"/>
      <c r="AK169" s="95"/>
      <c r="AL169" s="95"/>
      <c r="AM169" s="95"/>
    </row>
    <row r="170" spans="2:39" s="1" customFormat="1" ht="12.2" customHeight="1" x14ac:dyDescent="0.15">
      <c r="B170" s="101">
        <v>2015</v>
      </c>
      <c r="C170" s="101"/>
      <c r="D170" s="101"/>
      <c r="E170" s="101"/>
      <c r="F170" s="101"/>
      <c r="G170" s="101"/>
      <c r="H170" s="101"/>
      <c r="I170" s="101"/>
      <c r="J170" s="102">
        <v>868382396.18000102</v>
      </c>
      <c r="K170" s="102"/>
      <c r="L170" s="102"/>
      <c r="M170" s="102"/>
      <c r="N170" s="102"/>
      <c r="O170" s="102"/>
      <c r="P170" s="102"/>
      <c r="Q170" s="102"/>
      <c r="R170" s="95">
        <v>5.6975964912028498E-2</v>
      </c>
      <c r="S170" s="95"/>
      <c r="T170" s="95"/>
      <c r="U170" s="95"/>
      <c r="V170" s="95"/>
      <c r="W170" s="95"/>
      <c r="X170" s="95"/>
      <c r="Y170" s="95"/>
      <c r="Z170" s="95"/>
      <c r="AA170" s="95"/>
      <c r="AB170" s="93">
        <v>18497</v>
      </c>
      <c r="AC170" s="93"/>
      <c r="AD170" s="93"/>
      <c r="AE170" s="93"/>
      <c r="AF170" s="95">
        <v>8.1960820804586998E-2</v>
      </c>
      <c r="AG170" s="95"/>
      <c r="AH170" s="95"/>
      <c r="AI170" s="95"/>
      <c r="AJ170" s="95"/>
      <c r="AK170" s="95"/>
      <c r="AL170" s="95"/>
      <c r="AM170" s="95"/>
    </row>
    <row r="171" spans="2:39" s="1" customFormat="1" ht="12.2" customHeight="1" x14ac:dyDescent="0.15">
      <c r="B171" s="101">
        <v>2016</v>
      </c>
      <c r="C171" s="101"/>
      <c r="D171" s="101"/>
      <c r="E171" s="101"/>
      <c r="F171" s="101"/>
      <c r="G171" s="101"/>
      <c r="H171" s="101"/>
      <c r="I171" s="101"/>
      <c r="J171" s="102">
        <v>1833998839.6499901</v>
      </c>
      <c r="K171" s="102"/>
      <c r="L171" s="102"/>
      <c r="M171" s="102"/>
      <c r="N171" s="102"/>
      <c r="O171" s="102"/>
      <c r="P171" s="102"/>
      <c r="Q171" s="102"/>
      <c r="R171" s="95">
        <v>0.120331611967568</v>
      </c>
      <c r="S171" s="95"/>
      <c r="T171" s="95"/>
      <c r="U171" s="95"/>
      <c r="V171" s="95"/>
      <c r="W171" s="95"/>
      <c r="X171" s="95"/>
      <c r="Y171" s="95"/>
      <c r="Z171" s="95"/>
      <c r="AA171" s="95"/>
      <c r="AB171" s="93">
        <v>33741</v>
      </c>
      <c r="AC171" s="93"/>
      <c r="AD171" s="93"/>
      <c r="AE171" s="93"/>
      <c r="AF171" s="95">
        <v>0.14950749066159799</v>
      </c>
      <c r="AG171" s="95"/>
      <c r="AH171" s="95"/>
      <c r="AI171" s="95"/>
      <c r="AJ171" s="95"/>
      <c r="AK171" s="95"/>
      <c r="AL171" s="95"/>
      <c r="AM171" s="95"/>
    </row>
    <row r="172" spans="2:39" s="1" customFormat="1" ht="12.2" customHeight="1" x14ac:dyDescent="0.15">
      <c r="B172" s="101">
        <v>2017</v>
      </c>
      <c r="C172" s="101"/>
      <c r="D172" s="101"/>
      <c r="E172" s="101"/>
      <c r="F172" s="101"/>
      <c r="G172" s="101"/>
      <c r="H172" s="101"/>
      <c r="I172" s="101"/>
      <c r="J172" s="102">
        <v>1357292879.3</v>
      </c>
      <c r="K172" s="102"/>
      <c r="L172" s="102"/>
      <c r="M172" s="102"/>
      <c r="N172" s="102"/>
      <c r="O172" s="102"/>
      <c r="P172" s="102"/>
      <c r="Q172" s="102"/>
      <c r="R172" s="95">
        <v>8.9054167618470501E-2</v>
      </c>
      <c r="S172" s="95"/>
      <c r="T172" s="95"/>
      <c r="U172" s="95"/>
      <c r="V172" s="95"/>
      <c r="W172" s="95"/>
      <c r="X172" s="95"/>
      <c r="Y172" s="95"/>
      <c r="Z172" s="95"/>
      <c r="AA172" s="95"/>
      <c r="AB172" s="93">
        <v>20117</v>
      </c>
      <c r="AC172" s="93"/>
      <c r="AD172" s="93"/>
      <c r="AE172" s="93"/>
      <c r="AF172" s="95">
        <v>8.9139094562679197E-2</v>
      </c>
      <c r="AG172" s="95"/>
      <c r="AH172" s="95"/>
      <c r="AI172" s="95"/>
      <c r="AJ172" s="95"/>
      <c r="AK172" s="95"/>
      <c r="AL172" s="95"/>
      <c r="AM172" s="95"/>
    </row>
    <row r="173" spans="2:39" s="1" customFormat="1" ht="12.2" customHeight="1" x14ac:dyDescent="0.15">
      <c r="B173" s="101">
        <v>2018</v>
      </c>
      <c r="C173" s="101"/>
      <c r="D173" s="101"/>
      <c r="E173" s="101"/>
      <c r="F173" s="101"/>
      <c r="G173" s="101"/>
      <c r="H173" s="101"/>
      <c r="I173" s="101"/>
      <c r="J173" s="102">
        <v>2168253118.06001</v>
      </c>
      <c r="K173" s="102"/>
      <c r="L173" s="102"/>
      <c r="M173" s="102"/>
      <c r="N173" s="102"/>
      <c r="O173" s="102"/>
      <c r="P173" s="102"/>
      <c r="Q173" s="102"/>
      <c r="R173" s="95">
        <v>0.14226257247777799</v>
      </c>
      <c r="S173" s="95"/>
      <c r="T173" s="95"/>
      <c r="U173" s="95"/>
      <c r="V173" s="95"/>
      <c r="W173" s="95"/>
      <c r="X173" s="95"/>
      <c r="Y173" s="95"/>
      <c r="Z173" s="95"/>
      <c r="AA173" s="95"/>
      <c r="AB173" s="93">
        <v>29649</v>
      </c>
      <c r="AC173" s="93"/>
      <c r="AD173" s="93"/>
      <c r="AE173" s="93"/>
      <c r="AF173" s="95">
        <v>0.131375702872639</v>
      </c>
      <c r="AG173" s="95"/>
      <c r="AH173" s="95"/>
      <c r="AI173" s="95"/>
      <c r="AJ173" s="95"/>
      <c r="AK173" s="95"/>
      <c r="AL173" s="95"/>
      <c r="AM173" s="95"/>
    </row>
    <row r="174" spans="2:39" s="1" customFormat="1" ht="12.2" customHeight="1" x14ac:dyDescent="0.15">
      <c r="B174" s="101">
        <v>2019</v>
      </c>
      <c r="C174" s="101"/>
      <c r="D174" s="101"/>
      <c r="E174" s="101"/>
      <c r="F174" s="101"/>
      <c r="G174" s="101"/>
      <c r="H174" s="101"/>
      <c r="I174" s="101"/>
      <c r="J174" s="102">
        <v>4352603902.2400198</v>
      </c>
      <c r="K174" s="102"/>
      <c r="L174" s="102"/>
      <c r="M174" s="102"/>
      <c r="N174" s="102"/>
      <c r="O174" s="102"/>
      <c r="P174" s="102"/>
      <c r="Q174" s="102"/>
      <c r="R174" s="95">
        <v>0.285581338706204</v>
      </c>
      <c r="S174" s="95"/>
      <c r="T174" s="95"/>
      <c r="U174" s="95"/>
      <c r="V174" s="95"/>
      <c r="W174" s="95"/>
      <c r="X174" s="95"/>
      <c r="Y174" s="95"/>
      <c r="Z174" s="95"/>
      <c r="AA174" s="95"/>
      <c r="AB174" s="93">
        <v>51753</v>
      </c>
      <c r="AC174" s="93"/>
      <c r="AD174" s="93"/>
      <c r="AE174" s="93"/>
      <c r="AF174" s="95">
        <v>0.229319260371941</v>
      </c>
      <c r="AG174" s="95"/>
      <c r="AH174" s="95"/>
      <c r="AI174" s="95"/>
      <c r="AJ174" s="95"/>
      <c r="AK174" s="95"/>
      <c r="AL174" s="95"/>
      <c r="AM174" s="95"/>
    </row>
    <row r="175" spans="2:39" s="1" customFormat="1" ht="12.2" customHeight="1" x14ac:dyDescent="0.15">
      <c r="B175" s="101">
        <v>2020</v>
      </c>
      <c r="C175" s="101"/>
      <c r="D175" s="101"/>
      <c r="E175" s="101"/>
      <c r="F175" s="101"/>
      <c r="G175" s="101"/>
      <c r="H175" s="101"/>
      <c r="I175" s="101"/>
      <c r="J175" s="102">
        <v>2582389727.8800201</v>
      </c>
      <c r="K175" s="102"/>
      <c r="L175" s="102"/>
      <c r="M175" s="102"/>
      <c r="N175" s="102"/>
      <c r="O175" s="102"/>
      <c r="P175" s="102"/>
      <c r="Q175" s="102"/>
      <c r="R175" s="95">
        <v>0.16943474116024801</v>
      </c>
      <c r="S175" s="95"/>
      <c r="T175" s="95"/>
      <c r="U175" s="95"/>
      <c r="V175" s="95"/>
      <c r="W175" s="95"/>
      <c r="X175" s="95"/>
      <c r="Y175" s="95"/>
      <c r="Z175" s="95"/>
      <c r="AA175" s="95"/>
      <c r="AB175" s="93">
        <v>27711</v>
      </c>
      <c r="AC175" s="93"/>
      <c r="AD175" s="93"/>
      <c r="AE175" s="93"/>
      <c r="AF175" s="95">
        <v>0.122788360562032</v>
      </c>
      <c r="AG175" s="95"/>
      <c r="AH175" s="95"/>
      <c r="AI175" s="95"/>
      <c r="AJ175" s="95"/>
      <c r="AK175" s="95"/>
      <c r="AL175" s="95"/>
      <c r="AM175" s="95"/>
    </row>
    <row r="176" spans="2:39" s="1" customFormat="1" ht="12.2" customHeight="1" x14ac:dyDescent="0.15">
      <c r="B176" s="101">
        <v>2021</v>
      </c>
      <c r="C176" s="101"/>
      <c r="D176" s="101"/>
      <c r="E176" s="101"/>
      <c r="F176" s="101"/>
      <c r="G176" s="101"/>
      <c r="H176" s="101"/>
      <c r="I176" s="101"/>
      <c r="J176" s="102">
        <v>935694718.18000102</v>
      </c>
      <c r="K176" s="102"/>
      <c r="L176" s="102"/>
      <c r="M176" s="102"/>
      <c r="N176" s="102"/>
      <c r="O176" s="102"/>
      <c r="P176" s="102"/>
      <c r="Q176" s="102"/>
      <c r="R176" s="95">
        <v>6.1392434560987398E-2</v>
      </c>
      <c r="S176" s="95"/>
      <c r="T176" s="95"/>
      <c r="U176" s="95"/>
      <c r="V176" s="95"/>
      <c r="W176" s="95"/>
      <c r="X176" s="95"/>
      <c r="Y176" s="95"/>
      <c r="Z176" s="95"/>
      <c r="AA176" s="95"/>
      <c r="AB176" s="93">
        <v>8856</v>
      </c>
      <c r="AC176" s="93"/>
      <c r="AD176" s="93"/>
      <c r="AE176" s="93"/>
      <c r="AF176" s="95">
        <v>3.9241229877570602E-2</v>
      </c>
      <c r="AG176" s="95"/>
      <c r="AH176" s="95"/>
      <c r="AI176" s="95"/>
      <c r="AJ176" s="95"/>
      <c r="AK176" s="95"/>
      <c r="AL176" s="95"/>
      <c r="AM176" s="95"/>
    </row>
    <row r="177" spans="2:41" s="1" customFormat="1" ht="12.2" customHeight="1" x14ac:dyDescent="0.15">
      <c r="B177" s="100"/>
      <c r="C177" s="100"/>
      <c r="D177" s="100"/>
      <c r="E177" s="100"/>
      <c r="F177" s="100"/>
      <c r="G177" s="100"/>
      <c r="H177" s="100"/>
      <c r="I177" s="100"/>
      <c r="J177" s="103">
        <v>15241205612.24</v>
      </c>
      <c r="K177" s="103"/>
      <c r="L177" s="103"/>
      <c r="M177" s="103"/>
      <c r="N177" s="103"/>
      <c r="O177" s="103"/>
      <c r="P177" s="103"/>
      <c r="Q177" s="103"/>
      <c r="R177" s="96">
        <v>1</v>
      </c>
      <c r="S177" s="96"/>
      <c r="T177" s="96"/>
      <c r="U177" s="96"/>
      <c r="V177" s="96"/>
      <c r="W177" s="96"/>
      <c r="X177" s="96"/>
      <c r="Y177" s="96"/>
      <c r="Z177" s="96"/>
      <c r="AA177" s="96"/>
      <c r="AB177" s="94">
        <v>225681</v>
      </c>
      <c r="AC177" s="94"/>
      <c r="AD177" s="94"/>
      <c r="AE177" s="94"/>
      <c r="AF177" s="96">
        <v>1</v>
      </c>
      <c r="AG177" s="96"/>
      <c r="AH177" s="96"/>
      <c r="AI177" s="96"/>
      <c r="AJ177" s="96"/>
      <c r="AK177" s="96"/>
      <c r="AL177" s="96"/>
      <c r="AM177" s="96"/>
    </row>
    <row r="178" spans="2:41" s="1" customFormat="1" ht="9" customHeight="1" x14ac:dyDescent="0.15"/>
    <row r="179" spans="2:41" s="1" customFormat="1" ht="19.149999999999999" customHeight="1" x14ac:dyDescent="0.15">
      <c r="B179" s="73" t="s">
        <v>1188</v>
      </c>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c r="AA179" s="73"/>
      <c r="AB179" s="73"/>
      <c r="AC179" s="73"/>
      <c r="AD179" s="73"/>
      <c r="AE179" s="73"/>
      <c r="AF179" s="73"/>
      <c r="AG179" s="73"/>
      <c r="AH179" s="73"/>
      <c r="AI179" s="73"/>
      <c r="AJ179" s="73"/>
      <c r="AK179" s="73"/>
      <c r="AL179" s="73"/>
      <c r="AM179" s="73"/>
      <c r="AN179" s="73"/>
      <c r="AO179" s="73"/>
    </row>
    <row r="180" spans="2:41" s="1" customFormat="1" ht="7.9" customHeight="1" x14ac:dyDescent="0.15"/>
    <row r="181" spans="2:41" s="1" customFormat="1" ht="11.1" customHeight="1" x14ac:dyDescent="0.15">
      <c r="B181" s="71" t="s">
        <v>1107</v>
      </c>
      <c r="C181" s="71"/>
      <c r="D181" s="71"/>
      <c r="E181" s="71"/>
      <c r="F181" s="71"/>
      <c r="G181" s="71"/>
      <c r="H181" s="71"/>
      <c r="I181" s="71" t="s">
        <v>1060</v>
      </c>
      <c r="J181" s="71"/>
      <c r="K181" s="71"/>
      <c r="L181" s="71"/>
      <c r="M181" s="71"/>
      <c r="N181" s="71"/>
      <c r="O181" s="71"/>
      <c r="P181" s="71"/>
      <c r="Q181" s="71"/>
      <c r="R181" s="71"/>
      <c r="S181" s="71" t="s">
        <v>1061</v>
      </c>
      <c r="T181" s="71"/>
      <c r="U181" s="71"/>
      <c r="V181" s="71"/>
      <c r="W181" s="71"/>
      <c r="X181" s="71"/>
      <c r="Y181" s="71"/>
      <c r="Z181" s="71"/>
      <c r="AA181" s="71"/>
      <c r="AB181" s="71" t="s">
        <v>1108</v>
      </c>
      <c r="AC181" s="71"/>
      <c r="AD181" s="71"/>
      <c r="AE181" s="71"/>
      <c r="AF181" s="71"/>
      <c r="AG181" s="71" t="s">
        <v>1061</v>
      </c>
      <c r="AH181" s="71"/>
      <c r="AI181" s="71"/>
      <c r="AJ181" s="71"/>
      <c r="AK181" s="71"/>
      <c r="AL181" s="71"/>
      <c r="AM181" s="71"/>
    </row>
    <row r="182" spans="2:41" s="1" customFormat="1" ht="10.7" customHeight="1" x14ac:dyDescent="0.15">
      <c r="B182" s="97" t="s">
        <v>1109</v>
      </c>
      <c r="C182" s="97"/>
      <c r="D182" s="97"/>
      <c r="E182" s="97"/>
      <c r="F182" s="97"/>
      <c r="G182" s="97"/>
      <c r="H182" s="97"/>
      <c r="I182" s="102">
        <v>2269558559.1699901</v>
      </c>
      <c r="J182" s="102"/>
      <c r="K182" s="102"/>
      <c r="L182" s="102"/>
      <c r="M182" s="102"/>
      <c r="N182" s="102"/>
      <c r="O182" s="102"/>
      <c r="P182" s="102"/>
      <c r="Q182" s="102"/>
      <c r="R182" s="102"/>
      <c r="S182" s="95">
        <v>0.14890938531446199</v>
      </c>
      <c r="T182" s="95"/>
      <c r="U182" s="95"/>
      <c r="V182" s="95"/>
      <c r="W182" s="95"/>
      <c r="X182" s="95"/>
      <c r="Y182" s="95"/>
      <c r="Z182" s="95"/>
      <c r="AA182" s="95"/>
      <c r="AB182" s="93">
        <v>47713</v>
      </c>
      <c r="AC182" s="93"/>
      <c r="AD182" s="93"/>
      <c r="AE182" s="93"/>
      <c r="AF182" s="93"/>
      <c r="AG182" s="95">
        <v>0.44141102024201601</v>
      </c>
      <c r="AH182" s="95"/>
      <c r="AI182" s="95"/>
      <c r="AJ182" s="95"/>
      <c r="AK182" s="95"/>
      <c r="AL182" s="95"/>
      <c r="AM182" s="95"/>
    </row>
    <row r="183" spans="2:41" s="1" customFormat="1" ht="10.7" customHeight="1" x14ac:dyDescent="0.15">
      <c r="B183" s="97" t="s">
        <v>1110</v>
      </c>
      <c r="C183" s="97"/>
      <c r="D183" s="97"/>
      <c r="E183" s="97"/>
      <c r="F183" s="97"/>
      <c r="G183" s="97"/>
      <c r="H183" s="97"/>
      <c r="I183" s="102">
        <v>5165085053.5000095</v>
      </c>
      <c r="J183" s="102"/>
      <c r="K183" s="102"/>
      <c r="L183" s="102"/>
      <c r="M183" s="102"/>
      <c r="N183" s="102"/>
      <c r="O183" s="102"/>
      <c r="P183" s="102"/>
      <c r="Q183" s="102"/>
      <c r="R183" s="102"/>
      <c r="S183" s="95">
        <v>0.33888953307945702</v>
      </c>
      <c r="T183" s="95"/>
      <c r="U183" s="95"/>
      <c r="V183" s="95"/>
      <c r="W183" s="95"/>
      <c r="X183" s="95"/>
      <c r="Y183" s="95"/>
      <c r="Z183" s="95"/>
      <c r="AA183" s="95"/>
      <c r="AB183" s="93">
        <v>35374</v>
      </c>
      <c r="AC183" s="93"/>
      <c r="AD183" s="93"/>
      <c r="AE183" s="93"/>
      <c r="AF183" s="93"/>
      <c r="AG183" s="95">
        <v>0.32725826148096099</v>
      </c>
      <c r="AH183" s="95"/>
      <c r="AI183" s="95"/>
      <c r="AJ183" s="95"/>
      <c r="AK183" s="95"/>
      <c r="AL183" s="95"/>
      <c r="AM183" s="95"/>
    </row>
    <row r="184" spans="2:41" s="1" customFormat="1" ht="10.7" customHeight="1" x14ac:dyDescent="0.15">
      <c r="B184" s="97" t="s">
        <v>1111</v>
      </c>
      <c r="C184" s="97"/>
      <c r="D184" s="97"/>
      <c r="E184" s="97"/>
      <c r="F184" s="97"/>
      <c r="G184" s="97"/>
      <c r="H184" s="97"/>
      <c r="I184" s="102">
        <v>4027791410.02</v>
      </c>
      <c r="J184" s="102"/>
      <c r="K184" s="102"/>
      <c r="L184" s="102"/>
      <c r="M184" s="102"/>
      <c r="N184" s="102"/>
      <c r="O184" s="102"/>
      <c r="P184" s="102"/>
      <c r="Q184" s="102"/>
      <c r="R184" s="102"/>
      <c r="S184" s="95">
        <v>0.26426986896530902</v>
      </c>
      <c r="T184" s="95"/>
      <c r="U184" s="95"/>
      <c r="V184" s="95"/>
      <c r="W184" s="95"/>
      <c r="X184" s="95"/>
      <c r="Y184" s="95"/>
      <c r="Z184" s="95"/>
      <c r="AA184" s="95"/>
      <c r="AB184" s="93">
        <v>16630</v>
      </c>
      <c r="AC184" s="93"/>
      <c r="AD184" s="93"/>
      <c r="AE184" s="93"/>
      <c r="AF184" s="93"/>
      <c r="AG184" s="95">
        <v>0.15385042371313301</v>
      </c>
      <c r="AH184" s="95"/>
      <c r="AI184" s="95"/>
      <c r="AJ184" s="95"/>
      <c r="AK184" s="95"/>
      <c r="AL184" s="95"/>
      <c r="AM184" s="95"/>
    </row>
    <row r="185" spans="2:41" s="1" customFormat="1" ht="10.7" customHeight="1" x14ac:dyDescent="0.15">
      <c r="B185" s="97" t="s">
        <v>1112</v>
      </c>
      <c r="C185" s="97"/>
      <c r="D185" s="97"/>
      <c r="E185" s="97"/>
      <c r="F185" s="97"/>
      <c r="G185" s="97"/>
      <c r="H185" s="97"/>
      <c r="I185" s="102">
        <v>1736688848.7100101</v>
      </c>
      <c r="J185" s="102"/>
      <c r="K185" s="102"/>
      <c r="L185" s="102"/>
      <c r="M185" s="102"/>
      <c r="N185" s="102"/>
      <c r="O185" s="102"/>
      <c r="P185" s="102"/>
      <c r="Q185" s="102"/>
      <c r="R185" s="102"/>
      <c r="S185" s="95">
        <v>0.113946947039104</v>
      </c>
      <c r="T185" s="95"/>
      <c r="U185" s="95"/>
      <c r="V185" s="95"/>
      <c r="W185" s="95"/>
      <c r="X185" s="95"/>
      <c r="Y185" s="95"/>
      <c r="Z185" s="95"/>
      <c r="AA185" s="95"/>
      <c r="AB185" s="93">
        <v>5123</v>
      </c>
      <c r="AC185" s="93"/>
      <c r="AD185" s="93"/>
      <c r="AE185" s="93"/>
      <c r="AF185" s="93"/>
      <c r="AG185" s="95">
        <v>4.7394811826962202E-2</v>
      </c>
      <c r="AH185" s="95"/>
      <c r="AI185" s="95"/>
      <c r="AJ185" s="95"/>
      <c r="AK185" s="95"/>
      <c r="AL185" s="95"/>
      <c r="AM185" s="95"/>
    </row>
    <row r="186" spans="2:41" s="1" customFormat="1" ht="10.7" customHeight="1" x14ac:dyDescent="0.15">
      <c r="B186" s="97" t="s">
        <v>1113</v>
      </c>
      <c r="C186" s="97"/>
      <c r="D186" s="97"/>
      <c r="E186" s="97"/>
      <c r="F186" s="97"/>
      <c r="G186" s="97"/>
      <c r="H186" s="97"/>
      <c r="I186" s="102">
        <v>2042081740.8399999</v>
      </c>
      <c r="J186" s="102"/>
      <c r="K186" s="102"/>
      <c r="L186" s="102"/>
      <c r="M186" s="102"/>
      <c r="N186" s="102"/>
      <c r="O186" s="102"/>
      <c r="P186" s="102"/>
      <c r="Q186" s="102"/>
      <c r="R186" s="102"/>
      <c r="S186" s="95">
        <v>0.13398426560166801</v>
      </c>
      <c r="T186" s="95"/>
      <c r="U186" s="95"/>
      <c r="V186" s="95"/>
      <c r="W186" s="95"/>
      <c r="X186" s="95"/>
      <c r="Y186" s="95"/>
      <c r="Z186" s="95"/>
      <c r="AA186" s="95"/>
      <c r="AB186" s="93">
        <v>3252</v>
      </c>
      <c r="AC186" s="93"/>
      <c r="AD186" s="93"/>
      <c r="AE186" s="93"/>
      <c r="AF186" s="93"/>
      <c r="AG186" s="95">
        <v>3.00854827369278E-2</v>
      </c>
      <c r="AH186" s="95"/>
      <c r="AI186" s="95"/>
      <c r="AJ186" s="95"/>
      <c r="AK186" s="95"/>
      <c r="AL186" s="95"/>
      <c r="AM186" s="95"/>
    </row>
    <row r="187" spans="2:41" s="1" customFormat="1" ht="12.2" customHeight="1" x14ac:dyDescent="0.15">
      <c r="B187" s="100"/>
      <c r="C187" s="100"/>
      <c r="D187" s="100"/>
      <c r="E187" s="100"/>
      <c r="F187" s="100"/>
      <c r="G187" s="100"/>
      <c r="H187" s="100"/>
      <c r="I187" s="103">
        <v>15241205612.24</v>
      </c>
      <c r="J187" s="103"/>
      <c r="K187" s="103"/>
      <c r="L187" s="103"/>
      <c r="M187" s="103"/>
      <c r="N187" s="103"/>
      <c r="O187" s="103"/>
      <c r="P187" s="103"/>
      <c r="Q187" s="103"/>
      <c r="R187" s="103"/>
      <c r="S187" s="96">
        <v>1</v>
      </c>
      <c r="T187" s="96"/>
      <c r="U187" s="96"/>
      <c r="V187" s="96"/>
      <c r="W187" s="96"/>
      <c r="X187" s="96"/>
      <c r="Y187" s="96"/>
      <c r="Z187" s="96"/>
      <c r="AA187" s="96"/>
      <c r="AB187" s="94">
        <v>108092</v>
      </c>
      <c r="AC187" s="94"/>
      <c r="AD187" s="94"/>
      <c r="AE187" s="94"/>
      <c r="AF187" s="94"/>
      <c r="AG187" s="96">
        <v>1</v>
      </c>
      <c r="AH187" s="96"/>
      <c r="AI187" s="96"/>
      <c r="AJ187" s="96"/>
      <c r="AK187" s="96"/>
      <c r="AL187" s="96"/>
      <c r="AM187" s="96"/>
    </row>
    <row r="188" spans="2:41" s="1" customFormat="1" ht="9" customHeight="1" x14ac:dyDescent="0.15"/>
    <row r="189" spans="2:41" s="1" customFormat="1" ht="19.149999999999999" customHeight="1" x14ac:dyDescent="0.15">
      <c r="B189" s="73" t="s">
        <v>1189</v>
      </c>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row>
    <row r="190" spans="2:41" s="1" customFormat="1" ht="7.9" customHeight="1" x14ac:dyDescent="0.15"/>
    <row r="191" spans="2:41" s="1" customFormat="1" ht="11.1" customHeight="1" x14ac:dyDescent="0.15">
      <c r="B191" s="100"/>
      <c r="C191" s="100"/>
      <c r="D191" s="100"/>
      <c r="E191" s="100"/>
      <c r="F191" s="100"/>
      <c r="G191" s="100"/>
      <c r="H191" s="71" t="s">
        <v>1060</v>
      </c>
      <c r="I191" s="71"/>
      <c r="J191" s="71"/>
      <c r="K191" s="71"/>
      <c r="L191" s="71"/>
      <c r="M191" s="71"/>
      <c r="N191" s="71"/>
      <c r="O191" s="71"/>
      <c r="P191" s="71"/>
      <c r="Q191" s="71"/>
      <c r="R191" s="71" t="s">
        <v>1061</v>
      </c>
      <c r="S191" s="71"/>
      <c r="T191" s="71"/>
      <c r="U191" s="71"/>
      <c r="V191" s="71"/>
      <c r="W191" s="71"/>
      <c r="X191" s="71"/>
      <c r="Y191" s="71"/>
      <c r="Z191" s="71"/>
      <c r="AA191" s="71" t="s">
        <v>1062</v>
      </c>
      <c r="AB191" s="71"/>
      <c r="AC191" s="71"/>
      <c r="AD191" s="71"/>
      <c r="AE191" s="71"/>
      <c r="AF191" s="71"/>
      <c r="AG191" s="71"/>
      <c r="AH191" s="71"/>
      <c r="AI191" s="71"/>
      <c r="AJ191" s="71" t="s">
        <v>1061</v>
      </c>
      <c r="AK191" s="71"/>
      <c r="AL191" s="71"/>
      <c r="AM191" s="71"/>
    </row>
    <row r="192" spans="2:41" s="1" customFormat="1" ht="11.1" customHeight="1" x14ac:dyDescent="0.15">
      <c r="B192" s="97" t="s">
        <v>1114</v>
      </c>
      <c r="C192" s="97"/>
      <c r="D192" s="97"/>
      <c r="E192" s="97"/>
      <c r="F192" s="97"/>
      <c r="G192" s="97"/>
      <c r="H192" s="102">
        <v>72316103.700000003</v>
      </c>
      <c r="I192" s="102"/>
      <c r="J192" s="102"/>
      <c r="K192" s="102"/>
      <c r="L192" s="102"/>
      <c r="M192" s="102"/>
      <c r="N192" s="102"/>
      <c r="O192" s="102"/>
      <c r="P192" s="102"/>
      <c r="Q192" s="102"/>
      <c r="R192" s="95">
        <v>4.74477580972493E-3</v>
      </c>
      <c r="S192" s="95"/>
      <c r="T192" s="95"/>
      <c r="U192" s="95"/>
      <c r="V192" s="95"/>
      <c r="W192" s="95"/>
      <c r="X192" s="95"/>
      <c r="Y192" s="95"/>
      <c r="Z192" s="95"/>
      <c r="AA192" s="93">
        <v>1860</v>
      </c>
      <c r="AB192" s="93"/>
      <c r="AC192" s="93"/>
      <c r="AD192" s="93"/>
      <c r="AE192" s="93"/>
      <c r="AF192" s="93"/>
      <c r="AG192" s="93"/>
      <c r="AH192" s="93"/>
      <c r="AI192" s="93"/>
      <c r="AJ192" s="95">
        <v>8.2417217222539793E-3</v>
      </c>
      <c r="AK192" s="95"/>
      <c r="AL192" s="95"/>
      <c r="AM192" s="95"/>
    </row>
    <row r="193" spans="2:39" s="1" customFormat="1" ht="11.1" customHeight="1" x14ac:dyDescent="0.15">
      <c r="B193" s="97" t="s">
        <v>1115</v>
      </c>
      <c r="C193" s="97"/>
      <c r="D193" s="97"/>
      <c r="E193" s="97"/>
      <c r="F193" s="97"/>
      <c r="G193" s="97"/>
      <c r="H193" s="102">
        <v>678684864.96000099</v>
      </c>
      <c r="I193" s="102"/>
      <c r="J193" s="102"/>
      <c r="K193" s="102"/>
      <c r="L193" s="102"/>
      <c r="M193" s="102"/>
      <c r="N193" s="102"/>
      <c r="O193" s="102"/>
      <c r="P193" s="102"/>
      <c r="Q193" s="102"/>
      <c r="R193" s="95">
        <v>4.45296049555923E-2</v>
      </c>
      <c r="S193" s="95"/>
      <c r="T193" s="95"/>
      <c r="U193" s="95"/>
      <c r="V193" s="95"/>
      <c r="W193" s="95"/>
      <c r="X193" s="95"/>
      <c r="Y193" s="95"/>
      <c r="Z193" s="95"/>
      <c r="AA193" s="93">
        <v>10650</v>
      </c>
      <c r="AB193" s="93"/>
      <c r="AC193" s="93"/>
      <c r="AD193" s="93"/>
      <c r="AE193" s="93"/>
      <c r="AF193" s="93"/>
      <c r="AG193" s="93"/>
      <c r="AH193" s="93"/>
      <c r="AI193" s="93"/>
      <c r="AJ193" s="95">
        <v>4.719050340968E-2</v>
      </c>
      <c r="AK193" s="95"/>
      <c r="AL193" s="95"/>
      <c r="AM193" s="95"/>
    </row>
    <row r="194" spans="2:39" s="1" customFormat="1" ht="11.1" customHeight="1" x14ac:dyDescent="0.15">
      <c r="B194" s="97" t="s">
        <v>1116</v>
      </c>
      <c r="C194" s="97"/>
      <c r="D194" s="97"/>
      <c r="E194" s="97"/>
      <c r="F194" s="97"/>
      <c r="G194" s="97"/>
      <c r="H194" s="102">
        <v>4630650417.9600601</v>
      </c>
      <c r="I194" s="102"/>
      <c r="J194" s="102"/>
      <c r="K194" s="102"/>
      <c r="L194" s="102"/>
      <c r="M194" s="102"/>
      <c r="N194" s="102"/>
      <c r="O194" s="102"/>
      <c r="P194" s="102"/>
      <c r="Q194" s="102"/>
      <c r="R194" s="95">
        <v>0.303824417554033</v>
      </c>
      <c r="S194" s="95"/>
      <c r="T194" s="95"/>
      <c r="U194" s="95"/>
      <c r="V194" s="95"/>
      <c r="W194" s="95"/>
      <c r="X194" s="95"/>
      <c r="Y194" s="95"/>
      <c r="Z194" s="95"/>
      <c r="AA194" s="93">
        <v>57588</v>
      </c>
      <c r="AB194" s="93"/>
      <c r="AC194" s="93"/>
      <c r="AD194" s="93"/>
      <c r="AE194" s="93"/>
      <c r="AF194" s="93"/>
      <c r="AG194" s="93"/>
      <c r="AH194" s="93"/>
      <c r="AI194" s="93"/>
      <c r="AJ194" s="95">
        <v>0.25517433900062497</v>
      </c>
      <c r="AK194" s="95"/>
      <c r="AL194" s="95"/>
      <c r="AM194" s="95"/>
    </row>
    <row r="195" spans="2:39" s="1" customFormat="1" ht="11.1" customHeight="1" x14ac:dyDescent="0.15">
      <c r="B195" s="97" t="s">
        <v>1117</v>
      </c>
      <c r="C195" s="97"/>
      <c r="D195" s="97"/>
      <c r="E195" s="97"/>
      <c r="F195" s="97"/>
      <c r="G195" s="97"/>
      <c r="H195" s="102">
        <v>7736299560.1299105</v>
      </c>
      <c r="I195" s="102"/>
      <c r="J195" s="102"/>
      <c r="K195" s="102"/>
      <c r="L195" s="102"/>
      <c r="M195" s="102"/>
      <c r="N195" s="102"/>
      <c r="O195" s="102"/>
      <c r="P195" s="102"/>
      <c r="Q195" s="102"/>
      <c r="R195" s="95">
        <v>0.50759105000965399</v>
      </c>
      <c r="S195" s="95"/>
      <c r="T195" s="95"/>
      <c r="U195" s="95"/>
      <c r="V195" s="95"/>
      <c r="W195" s="95"/>
      <c r="X195" s="95"/>
      <c r="Y195" s="95"/>
      <c r="Z195" s="95"/>
      <c r="AA195" s="93">
        <v>107794</v>
      </c>
      <c r="AB195" s="93"/>
      <c r="AC195" s="93"/>
      <c r="AD195" s="93"/>
      <c r="AE195" s="93"/>
      <c r="AF195" s="93"/>
      <c r="AG195" s="93"/>
      <c r="AH195" s="93"/>
      <c r="AI195" s="93"/>
      <c r="AJ195" s="95">
        <v>0.47763879103690599</v>
      </c>
      <c r="AK195" s="95"/>
      <c r="AL195" s="95"/>
      <c r="AM195" s="95"/>
    </row>
    <row r="196" spans="2:39" s="1" customFormat="1" ht="11.1" customHeight="1" x14ac:dyDescent="0.15">
      <c r="B196" s="97" t="s">
        <v>1118</v>
      </c>
      <c r="C196" s="97"/>
      <c r="D196" s="97"/>
      <c r="E196" s="97"/>
      <c r="F196" s="97"/>
      <c r="G196" s="97"/>
      <c r="H196" s="102">
        <v>1321254565.75999</v>
      </c>
      <c r="I196" s="102"/>
      <c r="J196" s="102"/>
      <c r="K196" s="102"/>
      <c r="L196" s="102"/>
      <c r="M196" s="102"/>
      <c r="N196" s="102"/>
      <c r="O196" s="102"/>
      <c r="P196" s="102"/>
      <c r="Q196" s="102"/>
      <c r="R196" s="95">
        <v>8.6689635936602796E-2</v>
      </c>
      <c r="S196" s="95"/>
      <c r="T196" s="95"/>
      <c r="U196" s="95"/>
      <c r="V196" s="95"/>
      <c r="W196" s="95"/>
      <c r="X196" s="95"/>
      <c r="Y196" s="95"/>
      <c r="Z196" s="95"/>
      <c r="AA196" s="93">
        <v>25067</v>
      </c>
      <c r="AB196" s="93"/>
      <c r="AC196" s="93"/>
      <c r="AD196" s="93"/>
      <c r="AE196" s="93"/>
      <c r="AF196" s="93"/>
      <c r="AG196" s="93"/>
      <c r="AH196" s="93"/>
      <c r="AI196" s="93"/>
      <c r="AJ196" s="95">
        <v>0.111072708823516</v>
      </c>
      <c r="AK196" s="95"/>
      <c r="AL196" s="95"/>
      <c r="AM196" s="95"/>
    </row>
    <row r="197" spans="2:39" s="1" customFormat="1" ht="11.1" customHeight="1" x14ac:dyDescent="0.15">
      <c r="B197" s="97" t="s">
        <v>1119</v>
      </c>
      <c r="C197" s="97"/>
      <c r="D197" s="97"/>
      <c r="E197" s="97"/>
      <c r="F197" s="97"/>
      <c r="G197" s="97"/>
      <c r="H197" s="102">
        <v>579793499.04000294</v>
      </c>
      <c r="I197" s="102"/>
      <c r="J197" s="102"/>
      <c r="K197" s="102"/>
      <c r="L197" s="102"/>
      <c r="M197" s="102"/>
      <c r="N197" s="102"/>
      <c r="O197" s="102"/>
      <c r="P197" s="102"/>
      <c r="Q197" s="102"/>
      <c r="R197" s="95">
        <v>3.8041183472676203E-2</v>
      </c>
      <c r="S197" s="95"/>
      <c r="T197" s="95"/>
      <c r="U197" s="95"/>
      <c r="V197" s="95"/>
      <c r="W197" s="95"/>
      <c r="X197" s="95"/>
      <c r="Y197" s="95"/>
      <c r="Z197" s="95"/>
      <c r="AA197" s="93">
        <v>14032</v>
      </c>
      <c r="AB197" s="93"/>
      <c r="AC197" s="93"/>
      <c r="AD197" s="93"/>
      <c r="AE197" s="93"/>
      <c r="AF197" s="93"/>
      <c r="AG197" s="93"/>
      <c r="AH197" s="93"/>
      <c r="AI197" s="93"/>
      <c r="AJ197" s="95">
        <v>6.2176257637993497E-2</v>
      </c>
      <c r="AK197" s="95"/>
      <c r="AL197" s="95"/>
      <c r="AM197" s="95"/>
    </row>
    <row r="198" spans="2:39" s="1" customFormat="1" ht="11.1" customHeight="1" x14ac:dyDescent="0.15">
      <c r="B198" s="97" t="s">
        <v>1120</v>
      </c>
      <c r="C198" s="97"/>
      <c r="D198" s="97"/>
      <c r="E198" s="97"/>
      <c r="F198" s="97"/>
      <c r="G198" s="97"/>
      <c r="H198" s="102">
        <v>133680824.17</v>
      </c>
      <c r="I198" s="102"/>
      <c r="J198" s="102"/>
      <c r="K198" s="102"/>
      <c r="L198" s="102"/>
      <c r="M198" s="102"/>
      <c r="N198" s="102"/>
      <c r="O198" s="102"/>
      <c r="P198" s="102"/>
      <c r="Q198" s="102"/>
      <c r="R198" s="95">
        <v>8.7710137617094397E-3</v>
      </c>
      <c r="S198" s="95"/>
      <c r="T198" s="95"/>
      <c r="U198" s="95"/>
      <c r="V198" s="95"/>
      <c r="W198" s="95"/>
      <c r="X198" s="95"/>
      <c r="Y198" s="95"/>
      <c r="Z198" s="95"/>
      <c r="AA198" s="93">
        <v>4545</v>
      </c>
      <c r="AB198" s="93"/>
      <c r="AC198" s="93"/>
      <c r="AD198" s="93"/>
      <c r="AE198" s="93"/>
      <c r="AF198" s="93"/>
      <c r="AG198" s="93"/>
      <c r="AH198" s="93"/>
      <c r="AI198" s="93"/>
      <c r="AJ198" s="95">
        <v>2.0139045821314198E-2</v>
      </c>
      <c r="AK198" s="95"/>
      <c r="AL198" s="95"/>
      <c r="AM198" s="95"/>
    </row>
    <row r="199" spans="2:39" s="1" customFormat="1" ht="11.1" customHeight="1" x14ac:dyDescent="0.15">
      <c r="B199" s="97" t="s">
        <v>1121</v>
      </c>
      <c r="C199" s="97"/>
      <c r="D199" s="97"/>
      <c r="E199" s="97"/>
      <c r="F199" s="97"/>
      <c r="G199" s="97"/>
      <c r="H199" s="102">
        <v>51136765.930000097</v>
      </c>
      <c r="I199" s="102"/>
      <c r="J199" s="102"/>
      <c r="K199" s="102"/>
      <c r="L199" s="102"/>
      <c r="M199" s="102"/>
      <c r="N199" s="102"/>
      <c r="O199" s="102"/>
      <c r="P199" s="102"/>
      <c r="Q199" s="102"/>
      <c r="R199" s="95">
        <v>3.3551654134849401E-3</v>
      </c>
      <c r="S199" s="95"/>
      <c r="T199" s="95"/>
      <c r="U199" s="95"/>
      <c r="V199" s="95"/>
      <c r="W199" s="95"/>
      <c r="X199" s="95"/>
      <c r="Y199" s="95"/>
      <c r="Z199" s="95"/>
      <c r="AA199" s="93">
        <v>2089</v>
      </c>
      <c r="AB199" s="93"/>
      <c r="AC199" s="93"/>
      <c r="AD199" s="93"/>
      <c r="AE199" s="93"/>
      <c r="AF199" s="93"/>
      <c r="AG199" s="93"/>
      <c r="AH199" s="93"/>
      <c r="AI199" s="93"/>
      <c r="AJ199" s="95">
        <v>9.2564283213917003E-3</v>
      </c>
      <c r="AK199" s="95"/>
      <c r="AL199" s="95"/>
      <c r="AM199" s="95"/>
    </row>
    <row r="200" spans="2:39" s="1" customFormat="1" ht="11.1" customHeight="1" x14ac:dyDescent="0.15">
      <c r="B200" s="97" t="s">
        <v>1122</v>
      </c>
      <c r="C200" s="97"/>
      <c r="D200" s="97"/>
      <c r="E200" s="97"/>
      <c r="F200" s="97"/>
      <c r="G200" s="97"/>
      <c r="H200" s="102">
        <v>22200825.66</v>
      </c>
      <c r="I200" s="102"/>
      <c r="J200" s="102"/>
      <c r="K200" s="102"/>
      <c r="L200" s="102"/>
      <c r="M200" s="102"/>
      <c r="N200" s="102"/>
      <c r="O200" s="102"/>
      <c r="P200" s="102"/>
      <c r="Q200" s="102"/>
      <c r="R200" s="95">
        <v>1.4566318587140401E-3</v>
      </c>
      <c r="S200" s="95"/>
      <c r="T200" s="95"/>
      <c r="U200" s="95"/>
      <c r="V200" s="95"/>
      <c r="W200" s="95"/>
      <c r="X200" s="95"/>
      <c r="Y200" s="95"/>
      <c r="Z200" s="95"/>
      <c r="AA200" s="93">
        <v>1069</v>
      </c>
      <c r="AB200" s="93"/>
      <c r="AC200" s="93"/>
      <c r="AD200" s="93"/>
      <c r="AE200" s="93"/>
      <c r="AF200" s="93"/>
      <c r="AG200" s="93"/>
      <c r="AH200" s="93"/>
      <c r="AI200" s="93"/>
      <c r="AJ200" s="95">
        <v>4.73677447370403E-3</v>
      </c>
      <c r="AK200" s="95"/>
      <c r="AL200" s="95"/>
      <c r="AM200" s="95"/>
    </row>
    <row r="201" spans="2:39" s="1" customFormat="1" ht="11.1" customHeight="1" x14ac:dyDescent="0.15">
      <c r="B201" s="97" t="s">
        <v>1123</v>
      </c>
      <c r="C201" s="97"/>
      <c r="D201" s="97"/>
      <c r="E201" s="97"/>
      <c r="F201" s="97"/>
      <c r="G201" s="97"/>
      <c r="H201" s="102">
        <v>9238900.3800000101</v>
      </c>
      <c r="I201" s="102"/>
      <c r="J201" s="102"/>
      <c r="K201" s="102"/>
      <c r="L201" s="102"/>
      <c r="M201" s="102"/>
      <c r="N201" s="102"/>
      <c r="O201" s="102"/>
      <c r="P201" s="102"/>
      <c r="Q201" s="102"/>
      <c r="R201" s="95">
        <v>6.0617910518708602E-4</v>
      </c>
      <c r="S201" s="95"/>
      <c r="T201" s="95"/>
      <c r="U201" s="95"/>
      <c r="V201" s="95"/>
      <c r="W201" s="95"/>
      <c r="X201" s="95"/>
      <c r="Y201" s="95"/>
      <c r="Z201" s="95"/>
      <c r="AA201" s="93">
        <v>594</v>
      </c>
      <c r="AB201" s="93"/>
      <c r="AC201" s="93"/>
      <c r="AD201" s="93"/>
      <c r="AE201" s="93"/>
      <c r="AF201" s="93"/>
      <c r="AG201" s="93"/>
      <c r="AH201" s="93"/>
      <c r="AI201" s="93"/>
      <c r="AJ201" s="95">
        <v>2.6320337113004601E-3</v>
      </c>
      <c r="AK201" s="95"/>
      <c r="AL201" s="95"/>
      <c r="AM201" s="95"/>
    </row>
    <row r="202" spans="2:39" s="1" customFormat="1" ht="11.1" customHeight="1" x14ac:dyDescent="0.15">
      <c r="B202" s="97" t="s">
        <v>1124</v>
      </c>
      <c r="C202" s="97"/>
      <c r="D202" s="97"/>
      <c r="E202" s="97"/>
      <c r="F202" s="97"/>
      <c r="G202" s="97"/>
      <c r="H202" s="102">
        <v>4736350.32</v>
      </c>
      <c r="I202" s="102"/>
      <c r="J202" s="102"/>
      <c r="K202" s="102"/>
      <c r="L202" s="102"/>
      <c r="M202" s="102"/>
      <c r="N202" s="102"/>
      <c r="O202" s="102"/>
      <c r="P202" s="102"/>
      <c r="Q202" s="102"/>
      <c r="R202" s="95">
        <v>3.1075955803629499E-4</v>
      </c>
      <c r="S202" s="95"/>
      <c r="T202" s="95"/>
      <c r="U202" s="95"/>
      <c r="V202" s="95"/>
      <c r="W202" s="95"/>
      <c r="X202" s="95"/>
      <c r="Y202" s="95"/>
      <c r="Z202" s="95"/>
      <c r="AA202" s="93">
        <v>259</v>
      </c>
      <c r="AB202" s="93"/>
      <c r="AC202" s="93"/>
      <c r="AD202" s="93"/>
      <c r="AE202" s="93"/>
      <c r="AF202" s="93"/>
      <c r="AG202" s="93"/>
      <c r="AH202" s="93"/>
      <c r="AI202" s="93"/>
      <c r="AJ202" s="95">
        <v>1.14763759465795E-3</v>
      </c>
      <c r="AK202" s="95"/>
      <c r="AL202" s="95"/>
      <c r="AM202" s="95"/>
    </row>
    <row r="203" spans="2:39" s="1" customFormat="1" ht="11.1" customHeight="1" x14ac:dyDescent="0.15">
      <c r="B203" s="97" t="s">
        <v>1125</v>
      </c>
      <c r="C203" s="97"/>
      <c r="D203" s="97"/>
      <c r="E203" s="97"/>
      <c r="F203" s="97"/>
      <c r="G203" s="97"/>
      <c r="H203" s="102">
        <v>914160.41</v>
      </c>
      <c r="I203" s="102"/>
      <c r="J203" s="102"/>
      <c r="K203" s="102"/>
      <c r="L203" s="102"/>
      <c r="M203" s="102"/>
      <c r="N203" s="102"/>
      <c r="O203" s="102"/>
      <c r="P203" s="102"/>
      <c r="Q203" s="102"/>
      <c r="R203" s="95">
        <v>5.9979533985543299E-5</v>
      </c>
      <c r="S203" s="95"/>
      <c r="T203" s="95"/>
      <c r="U203" s="95"/>
      <c r="V203" s="95"/>
      <c r="W203" s="95"/>
      <c r="X203" s="95"/>
      <c r="Y203" s="95"/>
      <c r="Z203" s="95"/>
      <c r="AA203" s="93">
        <v>88</v>
      </c>
      <c r="AB203" s="93"/>
      <c r="AC203" s="93"/>
      <c r="AD203" s="93"/>
      <c r="AE203" s="93"/>
      <c r="AF203" s="93"/>
      <c r="AG203" s="93"/>
      <c r="AH203" s="93"/>
      <c r="AI203" s="93"/>
      <c r="AJ203" s="95">
        <v>3.8993092019266098E-4</v>
      </c>
      <c r="AK203" s="95"/>
      <c r="AL203" s="95"/>
      <c r="AM203" s="95"/>
    </row>
    <row r="204" spans="2:39" s="1" customFormat="1" ht="11.1" customHeight="1" x14ac:dyDescent="0.15">
      <c r="B204" s="97" t="s">
        <v>1126</v>
      </c>
      <c r="C204" s="97"/>
      <c r="D204" s="97"/>
      <c r="E204" s="97"/>
      <c r="F204" s="97"/>
      <c r="G204" s="97"/>
      <c r="H204" s="102">
        <v>167903.73</v>
      </c>
      <c r="I204" s="102"/>
      <c r="J204" s="102"/>
      <c r="K204" s="102"/>
      <c r="L204" s="102"/>
      <c r="M204" s="102"/>
      <c r="N204" s="102"/>
      <c r="O204" s="102"/>
      <c r="P204" s="102"/>
      <c r="Q204" s="102"/>
      <c r="R204" s="95">
        <v>1.10164336255105E-5</v>
      </c>
      <c r="S204" s="95"/>
      <c r="T204" s="95"/>
      <c r="U204" s="95"/>
      <c r="V204" s="95"/>
      <c r="W204" s="95"/>
      <c r="X204" s="95"/>
      <c r="Y204" s="95"/>
      <c r="Z204" s="95"/>
      <c r="AA204" s="93">
        <v>31</v>
      </c>
      <c r="AB204" s="93"/>
      <c r="AC204" s="93"/>
      <c r="AD204" s="93"/>
      <c r="AE204" s="93"/>
      <c r="AF204" s="93"/>
      <c r="AG204" s="93"/>
      <c r="AH204" s="93"/>
      <c r="AI204" s="93"/>
      <c r="AJ204" s="95">
        <v>1.37362028704233E-4</v>
      </c>
      <c r="AK204" s="95"/>
      <c r="AL204" s="95"/>
      <c r="AM204" s="95"/>
    </row>
    <row r="205" spans="2:39" s="1" customFormat="1" ht="11.1" customHeight="1" x14ac:dyDescent="0.15">
      <c r="B205" s="97" t="s">
        <v>1127</v>
      </c>
      <c r="C205" s="97"/>
      <c r="D205" s="97"/>
      <c r="E205" s="97"/>
      <c r="F205" s="97"/>
      <c r="G205" s="97"/>
      <c r="H205" s="102">
        <v>42585.74</v>
      </c>
      <c r="I205" s="102"/>
      <c r="J205" s="102"/>
      <c r="K205" s="102"/>
      <c r="L205" s="102"/>
      <c r="M205" s="102"/>
      <c r="N205" s="102"/>
      <c r="O205" s="102"/>
      <c r="P205" s="102"/>
      <c r="Q205" s="102"/>
      <c r="R205" s="95">
        <v>2.7941188566998998E-6</v>
      </c>
      <c r="S205" s="95"/>
      <c r="T205" s="95"/>
      <c r="U205" s="95"/>
      <c r="V205" s="95"/>
      <c r="W205" s="95"/>
      <c r="X205" s="95"/>
      <c r="Y205" s="95"/>
      <c r="Z205" s="95"/>
      <c r="AA205" s="93">
        <v>10</v>
      </c>
      <c r="AB205" s="93"/>
      <c r="AC205" s="93"/>
      <c r="AD205" s="93"/>
      <c r="AE205" s="93"/>
      <c r="AF205" s="93"/>
      <c r="AG205" s="93"/>
      <c r="AH205" s="93"/>
      <c r="AI205" s="93"/>
      <c r="AJ205" s="95">
        <v>4.43103318400751E-5</v>
      </c>
      <c r="AK205" s="95"/>
      <c r="AL205" s="95"/>
      <c r="AM205" s="95"/>
    </row>
    <row r="206" spans="2:39" s="1" customFormat="1" ht="11.1" customHeight="1" x14ac:dyDescent="0.15">
      <c r="B206" s="97" t="s">
        <v>1128</v>
      </c>
      <c r="C206" s="97"/>
      <c r="D206" s="97"/>
      <c r="E206" s="97"/>
      <c r="F206" s="97"/>
      <c r="G206" s="97"/>
      <c r="H206" s="102">
        <v>18096.23</v>
      </c>
      <c r="I206" s="102"/>
      <c r="J206" s="102"/>
      <c r="K206" s="102"/>
      <c r="L206" s="102"/>
      <c r="M206" s="102"/>
      <c r="N206" s="102"/>
      <c r="O206" s="102"/>
      <c r="P206" s="102"/>
      <c r="Q206" s="102"/>
      <c r="R206" s="95">
        <v>1.18732273944702E-6</v>
      </c>
      <c r="S206" s="95"/>
      <c r="T206" s="95"/>
      <c r="U206" s="95"/>
      <c r="V206" s="95"/>
      <c r="W206" s="95"/>
      <c r="X206" s="95"/>
      <c r="Y206" s="95"/>
      <c r="Z206" s="95"/>
      <c r="AA206" s="93">
        <v>1</v>
      </c>
      <c r="AB206" s="93"/>
      <c r="AC206" s="93"/>
      <c r="AD206" s="93"/>
      <c r="AE206" s="93"/>
      <c r="AF206" s="93"/>
      <c r="AG206" s="93"/>
      <c r="AH206" s="93"/>
      <c r="AI206" s="93"/>
      <c r="AJ206" s="95">
        <v>4.4310331840075196E-6</v>
      </c>
      <c r="AK206" s="95"/>
      <c r="AL206" s="95"/>
      <c r="AM206" s="95"/>
    </row>
    <row r="207" spans="2:39" s="1" customFormat="1" ht="11.1" customHeight="1" x14ac:dyDescent="0.15">
      <c r="B207" s="97" t="s">
        <v>1129</v>
      </c>
      <c r="C207" s="97"/>
      <c r="D207" s="97"/>
      <c r="E207" s="97"/>
      <c r="F207" s="97"/>
      <c r="G207" s="97"/>
      <c r="H207" s="102">
        <v>42042.74</v>
      </c>
      <c r="I207" s="102"/>
      <c r="J207" s="102"/>
      <c r="K207" s="102"/>
      <c r="L207" s="102"/>
      <c r="M207" s="102"/>
      <c r="N207" s="102"/>
      <c r="O207" s="102"/>
      <c r="P207" s="102"/>
      <c r="Q207" s="102"/>
      <c r="R207" s="95">
        <v>2.7584917538436799E-6</v>
      </c>
      <c r="S207" s="95"/>
      <c r="T207" s="95"/>
      <c r="U207" s="95"/>
      <c r="V207" s="95"/>
      <c r="W207" s="95"/>
      <c r="X207" s="95"/>
      <c r="Y207" s="95"/>
      <c r="Z207" s="95"/>
      <c r="AA207" s="93">
        <v>2</v>
      </c>
      <c r="AB207" s="93"/>
      <c r="AC207" s="93"/>
      <c r="AD207" s="93"/>
      <c r="AE207" s="93"/>
      <c r="AF207" s="93"/>
      <c r="AG207" s="93"/>
      <c r="AH207" s="93"/>
      <c r="AI207" s="93"/>
      <c r="AJ207" s="95">
        <v>8.8620663680150308E-6</v>
      </c>
      <c r="AK207" s="95"/>
      <c r="AL207" s="95"/>
      <c r="AM207" s="95"/>
    </row>
    <row r="208" spans="2:39" s="1" customFormat="1" ht="11.1" customHeight="1" x14ac:dyDescent="0.15">
      <c r="B208" s="97" t="s">
        <v>1130</v>
      </c>
      <c r="C208" s="97"/>
      <c r="D208" s="97"/>
      <c r="E208" s="97"/>
      <c r="F208" s="97"/>
      <c r="G208" s="97"/>
      <c r="H208" s="102">
        <v>3058.56</v>
      </c>
      <c r="I208" s="102"/>
      <c r="J208" s="102"/>
      <c r="K208" s="102"/>
      <c r="L208" s="102"/>
      <c r="M208" s="102"/>
      <c r="N208" s="102"/>
      <c r="O208" s="102"/>
      <c r="P208" s="102"/>
      <c r="Q208" s="102"/>
      <c r="R208" s="95">
        <v>2.00677038143473E-7</v>
      </c>
      <c r="S208" s="95"/>
      <c r="T208" s="95"/>
      <c r="U208" s="95"/>
      <c r="V208" s="95"/>
      <c r="W208" s="95"/>
      <c r="X208" s="95"/>
      <c r="Y208" s="95"/>
      <c r="Z208" s="95"/>
      <c r="AA208" s="93">
        <v>1</v>
      </c>
      <c r="AB208" s="93"/>
      <c r="AC208" s="93"/>
      <c r="AD208" s="93"/>
      <c r="AE208" s="93"/>
      <c r="AF208" s="93"/>
      <c r="AG208" s="93"/>
      <c r="AH208" s="93"/>
      <c r="AI208" s="93"/>
      <c r="AJ208" s="95">
        <v>4.4310331840075196E-6</v>
      </c>
      <c r="AK208" s="95"/>
      <c r="AL208" s="95"/>
      <c r="AM208" s="95"/>
    </row>
    <row r="209" spans="2:41" s="1" customFormat="1" ht="11.1" customHeight="1" x14ac:dyDescent="0.15">
      <c r="B209" s="97" t="s">
        <v>1131</v>
      </c>
      <c r="C209" s="97"/>
      <c r="D209" s="97"/>
      <c r="E209" s="97"/>
      <c r="F209" s="97"/>
      <c r="G209" s="97"/>
      <c r="H209" s="102">
        <v>25086.82</v>
      </c>
      <c r="I209" s="102"/>
      <c r="J209" s="102"/>
      <c r="K209" s="102"/>
      <c r="L209" s="102"/>
      <c r="M209" s="102"/>
      <c r="N209" s="102"/>
      <c r="O209" s="102"/>
      <c r="P209" s="102"/>
      <c r="Q209" s="102"/>
      <c r="R209" s="95">
        <v>1.6459865865107899E-6</v>
      </c>
      <c r="S209" s="95"/>
      <c r="T209" s="95"/>
      <c r="U209" s="95"/>
      <c r="V209" s="95"/>
      <c r="W209" s="95"/>
      <c r="X209" s="95"/>
      <c r="Y209" s="95"/>
      <c r="Z209" s="95"/>
      <c r="AA209" s="93">
        <v>1</v>
      </c>
      <c r="AB209" s="93"/>
      <c r="AC209" s="93"/>
      <c r="AD209" s="93"/>
      <c r="AE209" s="93"/>
      <c r="AF209" s="93"/>
      <c r="AG209" s="93"/>
      <c r="AH209" s="93"/>
      <c r="AI209" s="93"/>
      <c r="AJ209" s="95">
        <v>4.4310331840075196E-6</v>
      </c>
      <c r="AK209" s="95"/>
      <c r="AL209" s="95"/>
      <c r="AM209" s="95"/>
    </row>
    <row r="210" spans="2:41" s="1" customFormat="1" ht="11.1" customHeight="1" x14ac:dyDescent="0.15">
      <c r="B210" s="100"/>
      <c r="C210" s="100"/>
      <c r="D210" s="100"/>
      <c r="E210" s="100"/>
      <c r="F210" s="100"/>
      <c r="G210" s="100"/>
      <c r="H210" s="103">
        <v>15241205612.24</v>
      </c>
      <c r="I210" s="103"/>
      <c r="J210" s="103"/>
      <c r="K210" s="103"/>
      <c r="L210" s="103"/>
      <c r="M210" s="103"/>
      <c r="N210" s="103"/>
      <c r="O210" s="103"/>
      <c r="P210" s="103"/>
      <c r="Q210" s="103"/>
      <c r="R210" s="96">
        <v>1</v>
      </c>
      <c r="S210" s="96"/>
      <c r="T210" s="96"/>
      <c r="U210" s="96"/>
      <c r="V210" s="96"/>
      <c r="W210" s="96"/>
      <c r="X210" s="96"/>
      <c r="Y210" s="96"/>
      <c r="Z210" s="96"/>
      <c r="AA210" s="94">
        <v>225681</v>
      </c>
      <c r="AB210" s="94"/>
      <c r="AC210" s="94"/>
      <c r="AD210" s="94"/>
      <c r="AE210" s="94"/>
      <c r="AF210" s="94"/>
      <c r="AG210" s="94"/>
      <c r="AH210" s="94"/>
      <c r="AI210" s="94"/>
      <c r="AJ210" s="96">
        <v>1</v>
      </c>
      <c r="AK210" s="96"/>
      <c r="AL210" s="96"/>
      <c r="AM210" s="96"/>
    </row>
    <row r="211" spans="2:41" s="1" customFormat="1" ht="9" customHeight="1" x14ac:dyDescent="0.15"/>
    <row r="212" spans="2:41" s="1" customFormat="1" ht="19.149999999999999" customHeight="1" x14ac:dyDescent="0.15">
      <c r="B212" s="73" t="s">
        <v>1190</v>
      </c>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c r="AA212" s="73"/>
      <c r="AB212" s="73"/>
      <c r="AC212" s="73"/>
      <c r="AD212" s="73"/>
      <c r="AE212" s="73"/>
      <c r="AF212" s="73"/>
      <c r="AG212" s="73"/>
      <c r="AH212" s="73"/>
      <c r="AI212" s="73"/>
      <c r="AJ212" s="73"/>
      <c r="AK212" s="73"/>
      <c r="AL212" s="73"/>
      <c r="AM212" s="73"/>
      <c r="AN212" s="73"/>
      <c r="AO212" s="73"/>
    </row>
    <row r="213" spans="2:41" s="1" customFormat="1" ht="7.9" customHeight="1" x14ac:dyDescent="0.15"/>
    <row r="214" spans="2:41" s="1" customFormat="1" ht="12.75" customHeight="1" x14ac:dyDescent="0.15">
      <c r="B214" s="100"/>
      <c r="C214" s="100"/>
      <c r="D214" s="100"/>
      <c r="E214" s="100"/>
      <c r="F214" s="100"/>
      <c r="G214" s="71" t="s">
        <v>1060</v>
      </c>
      <c r="H214" s="71"/>
      <c r="I214" s="71"/>
      <c r="J214" s="71"/>
      <c r="K214" s="71"/>
      <c r="L214" s="71"/>
      <c r="M214" s="71"/>
      <c r="N214" s="71"/>
      <c r="O214" s="71"/>
      <c r="P214" s="71"/>
      <c r="Q214" s="71" t="s">
        <v>1061</v>
      </c>
      <c r="R214" s="71"/>
      <c r="S214" s="71"/>
      <c r="T214" s="71"/>
      <c r="U214" s="71"/>
      <c r="V214" s="71"/>
      <c r="W214" s="71"/>
      <c r="X214" s="71"/>
      <c r="Y214" s="71"/>
      <c r="Z214" s="71" t="s">
        <v>1062</v>
      </c>
      <c r="AA214" s="71"/>
      <c r="AB214" s="71"/>
      <c r="AC214" s="71"/>
      <c r="AD214" s="71"/>
      <c r="AE214" s="71"/>
      <c r="AF214" s="71"/>
      <c r="AG214" s="71"/>
      <c r="AH214" s="71" t="s">
        <v>1061</v>
      </c>
      <c r="AI214" s="71"/>
      <c r="AJ214" s="71"/>
      <c r="AK214" s="71"/>
      <c r="AL214" s="71"/>
      <c r="AM214" s="71"/>
    </row>
    <row r="215" spans="2:41" s="1" customFormat="1" ht="11.1" customHeight="1" x14ac:dyDescent="0.15">
      <c r="B215" s="97" t="s">
        <v>924</v>
      </c>
      <c r="C215" s="97"/>
      <c r="D215" s="97"/>
      <c r="E215" s="97"/>
      <c r="F215" s="97"/>
      <c r="G215" s="102">
        <v>12667384455.089701</v>
      </c>
      <c r="H215" s="102"/>
      <c r="I215" s="102"/>
      <c r="J215" s="102"/>
      <c r="K215" s="102"/>
      <c r="L215" s="102"/>
      <c r="M215" s="102"/>
      <c r="N215" s="102"/>
      <c r="O215" s="102"/>
      <c r="P215" s="102"/>
      <c r="Q215" s="95">
        <v>0.83112745653906595</v>
      </c>
      <c r="R215" s="95"/>
      <c r="S215" s="95"/>
      <c r="T215" s="95"/>
      <c r="U215" s="95"/>
      <c r="V215" s="95"/>
      <c r="W215" s="95"/>
      <c r="X215" s="95"/>
      <c r="Y215" s="95"/>
      <c r="Z215" s="93">
        <v>185712</v>
      </c>
      <c r="AA215" s="93"/>
      <c r="AB215" s="93"/>
      <c r="AC215" s="93"/>
      <c r="AD215" s="93"/>
      <c r="AE215" s="93"/>
      <c r="AF215" s="93"/>
      <c r="AG215" s="93"/>
      <c r="AH215" s="95">
        <v>0.822896034668404</v>
      </c>
      <c r="AI215" s="95"/>
      <c r="AJ215" s="95"/>
      <c r="AK215" s="95"/>
      <c r="AL215" s="95"/>
      <c r="AM215" s="95"/>
    </row>
    <row r="216" spans="2:41" s="1" customFormat="1" ht="11.1" customHeight="1" x14ac:dyDescent="0.15">
      <c r="B216" s="97" t="s">
        <v>1132</v>
      </c>
      <c r="C216" s="97"/>
      <c r="D216" s="97"/>
      <c r="E216" s="97"/>
      <c r="F216" s="97"/>
      <c r="G216" s="102">
        <v>30067545.030000001</v>
      </c>
      <c r="H216" s="102"/>
      <c r="I216" s="102"/>
      <c r="J216" s="102"/>
      <c r="K216" s="102"/>
      <c r="L216" s="102"/>
      <c r="M216" s="102"/>
      <c r="N216" s="102"/>
      <c r="O216" s="102"/>
      <c r="P216" s="102"/>
      <c r="Q216" s="95">
        <v>1.9727799620952399E-3</v>
      </c>
      <c r="R216" s="95"/>
      <c r="S216" s="95"/>
      <c r="T216" s="95"/>
      <c r="U216" s="95"/>
      <c r="V216" s="95"/>
      <c r="W216" s="95"/>
      <c r="X216" s="95"/>
      <c r="Y216" s="95"/>
      <c r="Z216" s="93">
        <v>1425</v>
      </c>
      <c r="AA216" s="93"/>
      <c r="AB216" s="93"/>
      <c r="AC216" s="93"/>
      <c r="AD216" s="93"/>
      <c r="AE216" s="93"/>
      <c r="AF216" s="93"/>
      <c r="AG216" s="93"/>
      <c r="AH216" s="95">
        <v>6.3142222872107096E-3</v>
      </c>
      <c r="AI216" s="95"/>
      <c r="AJ216" s="95"/>
      <c r="AK216" s="95"/>
      <c r="AL216" s="95"/>
      <c r="AM216" s="95"/>
    </row>
    <row r="217" spans="2:41" s="1" customFormat="1" ht="11.1" customHeight="1" x14ac:dyDescent="0.15">
      <c r="B217" s="97" t="s">
        <v>1133</v>
      </c>
      <c r="C217" s="97"/>
      <c r="D217" s="97"/>
      <c r="E217" s="97"/>
      <c r="F217" s="97"/>
      <c r="G217" s="102">
        <v>2543753612.1199698</v>
      </c>
      <c r="H217" s="102"/>
      <c r="I217" s="102"/>
      <c r="J217" s="102"/>
      <c r="K217" s="102"/>
      <c r="L217" s="102"/>
      <c r="M217" s="102"/>
      <c r="N217" s="102"/>
      <c r="O217" s="102"/>
      <c r="P217" s="102"/>
      <c r="Q217" s="95">
        <v>0.16689976349883801</v>
      </c>
      <c r="R217" s="95"/>
      <c r="S217" s="95"/>
      <c r="T217" s="95"/>
      <c r="U217" s="95"/>
      <c r="V217" s="95"/>
      <c r="W217" s="95"/>
      <c r="X217" s="95"/>
      <c r="Y217" s="95"/>
      <c r="Z217" s="93">
        <v>38544</v>
      </c>
      <c r="AA217" s="93"/>
      <c r="AB217" s="93"/>
      <c r="AC217" s="93"/>
      <c r="AD217" s="93"/>
      <c r="AE217" s="93"/>
      <c r="AF217" s="93"/>
      <c r="AG217" s="93"/>
      <c r="AH217" s="95">
        <v>0.17078974304438599</v>
      </c>
      <c r="AI217" s="95"/>
      <c r="AJ217" s="95"/>
      <c r="AK217" s="95"/>
      <c r="AL217" s="95"/>
      <c r="AM217" s="95"/>
    </row>
    <row r="218" spans="2:41" s="1" customFormat="1" ht="12.75" customHeight="1" x14ac:dyDescent="0.15">
      <c r="B218" s="100"/>
      <c r="C218" s="100"/>
      <c r="D218" s="100"/>
      <c r="E218" s="100"/>
      <c r="F218" s="100"/>
      <c r="G218" s="103">
        <v>15241205612.2397</v>
      </c>
      <c r="H218" s="103"/>
      <c r="I218" s="103"/>
      <c r="J218" s="103"/>
      <c r="K218" s="103"/>
      <c r="L218" s="103"/>
      <c r="M218" s="103"/>
      <c r="N218" s="103"/>
      <c r="O218" s="103"/>
      <c r="P218" s="103"/>
      <c r="Q218" s="96">
        <v>1</v>
      </c>
      <c r="R218" s="96"/>
      <c r="S218" s="96"/>
      <c r="T218" s="96"/>
      <c r="U218" s="96"/>
      <c r="V218" s="96"/>
      <c r="W218" s="96"/>
      <c r="X218" s="96"/>
      <c r="Y218" s="96"/>
      <c r="Z218" s="94">
        <v>225681</v>
      </c>
      <c r="AA218" s="94"/>
      <c r="AB218" s="94"/>
      <c r="AC218" s="94"/>
      <c r="AD218" s="94"/>
      <c r="AE218" s="94"/>
      <c r="AF218" s="94"/>
      <c r="AG218" s="94"/>
      <c r="AH218" s="96">
        <v>1</v>
      </c>
      <c r="AI218" s="96"/>
      <c r="AJ218" s="96"/>
      <c r="AK218" s="96"/>
      <c r="AL218" s="96"/>
      <c r="AM218" s="96"/>
    </row>
    <row r="219" spans="2:41" s="1" customFormat="1" ht="9" customHeight="1" x14ac:dyDescent="0.15"/>
    <row r="220" spans="2:41" s="1" customFormat="1" ht="19.149999999999999" customHeight="1" x14ac:dyDescent="0.15">
      <c r="B220" s="73" t="s">
        <v>1191</v>
      </c>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c r="AA220" s="73"/>
      <c r="AB220" s="73"/>
      <c r="AC220" s="73"/>
      <c r="AD220" s="73"/>
      <c r="AE220" s="73"/>
      <c r="AF220" s="73"/>
      <c r="AG220" s="73"/>
      <c r="AH220" s="73"/>
      <c r="AI220" s="73"/>
      <c r="AJ220" s="73"/>
      <c r="AK220" s="73"/>
      <c r="AL220" s="73"/>
      <c r="AM220" s="73"/>
      <c r="AN220" s="73"/>
      <c r="AO220" s="73"/>
    </row>
    <row r="221" spans="2:41" s="1" customFormat="1" ht="7.9" customHeight="1" x14ac:dyDescent="0.15"/>
    <row r="222" spans="2:41" s="1" customFormat="1" ht="12.75" customHeight="1" x14ac:dyDescent="0.15">
      <c r="B222" s="100"/>
      <c r="C222" s="100"/>
      <c r="D222" s="100"/>
      <c r="E222" s="100"/>
      <c r="F222" s="71" t="s">
        <v>1060</v>
      </c>
      <c r="G222" s="71"/>
      <c r="H222" s="71"/>
      <c r="I222" s="71"/>
      <c r="J222" s="71"/>
      <c r="K222" s="71"/>
      <c r="L222" s="71"/>
      <c r="M222" s="71"/>
      <c r="N222" s="71"/>
      <c r="O222" s="71"/>
      <c r="P222" s="71" t="s">
        <v>1061</v>
      </c>
      <c r="Q222" s="71"/>
      <c r="R222" s="71"/>
      <c r="S222" s="71"/>
      <c r="T222" s="71"/>
      <c r="U222" s="71"/>
      <c r="V222" s="71"/>
      <c r="W222" s="71"/>
      <c r="X222" s="71"/>
      <c r="Y222" s="71" t="s">
        <v>1062</v>
      </c>
      <c r="Z222" s="71"/>
      <c r="AA222" s="71"/>
      <c r="AB222" s="71"/>
      <c r="AC222" s="71"/>
      <c r="AD222" s="71"/>
      <c r="AE222" s="71"/>
      <c r="AF222" s="71"/>
      <c r="AG222" s="71"/>
      <c r="AH222" s="71" t="s">
        <v>1061</v>
      </c>
      <c r="AI222" s="71"/>
      <c r="AJ222" s="71"/>
      <c r="AK222" s="71"/>
      <c r="AL222" s="71"/>
      <c r="AM222" s="71"/>
    </row>
    <row r="223" spans="2:41" s="1" customFormat="1" ht="12.2" customHeight="1" x14ac:dyDescent="0.15">
      <c r="B223" s="97" t="s">
        <v>1134</v>
      </c>
      <c r="C223" s="97"/>
      <c r="D223" s="97"/>
      <c r="E223" s="97"/>
      <c r="F223" s="102">
        <v>925739469.39000297</v>
      </c>
      <c r="G223" s="102"/>
      <c r="H223" s="102"/>
      <c r="I223" s="102"/>
      <c r="J223" s="102"/>
      <c r="K223" s="102"/>
      <c r="L223" s="102"/>
      <c r="M223" s="102"/>
      <c r="N223" s="102"/>
      <c r="O223" s="102"/>
      <c r="P223" s="95">
        <v>6.0739254685113098E-2</v>
      </c>
      <c r="Q223" s="95"/>
      <c r="R223" s="95"/>
      <c r="S223" s="95"/>
      <c r="T223" s="95"/>
      <c r="U223" s="95"/>
      <c r="V223" s="95"/>
      <c r="W223" s="95"/>
      <c r="X223" s="95"/>
      <c r="Y223" s="93">
        <v>19380</v>
      </c>
      <c r="Z223" s="93"/>
      <c r="AA223" s="93"/>
      <c r="AB223" s="93"/>
      <c r="AC223" s="93"/>
      <c r="AD223" s="93"/>
      <c r="AE223" s="93"/>
      <c r="AF223" s="93"/>
      <c r="AG223" s="93"/>
      <c r="AH223" s="95">
        <v>8.5873423106065702E-2</v>
      </c>
      <c r="AI223" s="95"/>
      <c r="AJ223" s="95"/>
      <c r="AK223" s="95"/>
      <c r="AL223" s="95"/>
      <c r="AM223" s="95"/>
    </row>
    <row r="224" spans="2:41" s="1" customFormat="1" ht="12.2" customHeight="1" x14ac:dyDescent="0.15">
      <c r="B224" s="97" t="s">
        <v>1135</v>
      </c>
      <c r="C224" s="97"/>
      <c r="D224" s="97"/>
      <c r="E224" s="97"/>
      <c r="F224" s="102">
        <v>382461638.66000098</v>
      </c>
      <c r="G224" s="102"/>
      <c r="H224" s="102"/>
      <c r="I224" s="102"/>
      <c r="J224" s="102"/>
      <c r="K224" s="102"/>
      <c r="L224" s="102"/>
      <c r="M224" s="102"/>
      <c r="N224" s="102"/>
      <c r="O224" s="102"/>
      <c r="P224" s="95">
        <v>2.5093922908097099E-2</v>
      </c>
      <c r="Q224" s="95"/>
      <c r="R224" s="95"/>
      <c r="S224" s="95"/>
      <c r="T224" s="95"/>
      <c r="U224" s="95"/>
      <c r="V224" s="95"/>
      <c r="W224" s="95"/>
      <c r="X224" s="95"/>
      <c r="Y224" s="93">
        <v>5056</v>
      </c>
      <c r="Z224" s="93"/>
      <c r="AA224" s="93"/>
      <c r="AB224" s="93"/>
      <c r="AC224" s="93"/>
      <c r="AD224" s="93"/>
      <c r="AE224" s="93"/>
      <c r="AF224" s="93"/>
      <c r="AG224" s="93"/>
      <c r="AH224" s="95">
        <v>2.2403303778342001E-2</v>
      </c>
      <c r="AI224" s="95"/>
      <c r="AJ224" s="95"/>
      <c r="AK224" s="95"/>
      <c r="AL224" s="95"/>
      <c r="AM224" s="95"/>
    </row>
    <row r="225" spans="2:41" s="1" customFormat="1" ht="12.2" customHeight="1" x14ac:dyDescent="0.15">
      <c r="B225" s="97" t="s">
        <v>1136</v>
      </c>
      <c r="C225" s="97"/>
      <c r="D225" s="97"/>
      <c r="E225" s="97"/>
      <c r="F225" s="102">
        <v>259310199.75999999</v>
      </c>
      <c r="G225" s="102"/>
      <c r="H225" s="102"/>
      <c r="I225" s="102"/>
      <c r="J225" s="102"/>
      <c r="K225" s="102"/>
      <c r="L225" s="102"/>
      <c r="M225" s="102"/>
      <c r="N225" s="102"/>
      <c r="O225" s="102"/>
      <c r="P225" s="95">
        <v>1.7013759039623301E-2</v>
      </c>
      <c r="Q225" s="95"/>
      <c r="R225" s="95"/>
      <c r="S225" s="95"/>
      <c r="T225" s="95"/>
      <c r="U225" s="95"/>
      <c r="V225" s="95"/>
      <c r="W225" s="95"/>
      <c r="X225" s="95"/>
      <c r="Y225" s="93">
        <v>2928</v>
      </c>
      <c r="Z225" s="93"/>
      <c r="AA225" s="93"/>
      <c r="AB225" s="93"/>
      <c r="AC225" s="93"/>
      <c r="AD225" s="93"/>
      <c r="AE225" s="93"/>
      <c r="AF225" s="93"/>
      <c r="AG225" s="93"/>
      <c r="AH225" s="95">
        <v>1.2974065162774001E-2</v>
      </c>
      <c r="AI225" s="95"/>
      <c r="AJ225" s="95"/>
      <c r="AK225" s="95"/>
      <c r="AL225" s="95"/>
      <c r="AM225" s="95"/>
    </row>
    <row r="226" spans="2:41" s="1" customFormat="1" ht="12.2" customHeight="1" x14ac:dyDescent="0.15">
      <c r="B226" s="97" t="s">
        <v>1137</v>
      </c>
      <c r="C226" s="97"/>
      <c r="D226" s="97"/>
      <c r="E226" s="97"/>
      <c r="F226" s="102">
        <v>121456381.56999999</v>
      </c>
      <c r="G226" s="102"/>
      <c r="H226" s="102"/>
      <c r="I226" s="102"/>
      <c r="J226" s="102"/>
      <c r="K226" s="102"/>
      <c r="L226" s="102"/>
      <c r="M226" s="102"/>
      <c r="N226" s="102"/>
      <c r="O226" s="102"/>
      <c r="P226" s="95">
        <v>7.9689484322987107E-3</v>
      </c>
      <c r="Q226" s="95"/>
      <c r="R226" s="95"/>
      <c r="S226" s="95"/>
      <c r="T226" s="95"/>
      <c r="U226" s="95"/>
      <c r="V226" s="95"/>
      <c r="W226" s="95"/>
      <c r="X226" s="95"/>
      <c r="Y226" s="93">
        <v>1658</v>
      </c>
      <c r="Z226" s="93"/>
      <c r="AA226" s="93"/>
      <c r="AB226" s="93"/>
      <c r="AC226" s="93"/>
      <c r="AD226" s="93"/>
      <c r="AE226" s="93"/>
      <c r="AF226" s="93"/>
      <c r="AG226" s="93"/>
      <c r="AH226" s="95">
        <v>7.3466530190844596E-3</v>
      </c>
      <c r="AI226" s="95"/>
      <c r="AJ226" s="95"/>
      <c r="AK226" s="95"/>
      <c r="AL226" s="95"/>
      <c r="AM226" s="95"/>
    </row>
    <row r="227" spans="2:41" s="1" customFormat="1" ht="12.2" customHeight="1" x14ac:dyDescent="0.15">
      <c r="B227" s="97" t="s">
        <v>1138</v>
      </c>
      <c r="C227" s="97"/>
      <c r="D227" s="97"/>
      <c r="E227" s="97"/>
      <c r="F227" s="102">
        <v>186502521.58000001</v>
      </c>
      <c r="G227" s="102"/>
      <c r="H227" s="102"/>
      <c r="I227" s="102"/>
      <c r="J227" s="102"/>
      <c r="K227" s="102"/>
      <c r="L227" s="102"/>
      <c r="M227" s="102"/>
      <c r="N227" s="102"/>
      <c r="O227" s="102"/>
      <c r="P227" s="95">
        <v>1.22367302380742E-2</v>
      </c>
      <c r="Q227" s="95"/>
      <c r="R227" s="95"/>
      <c r="S227" s="95"/>
      <c r="T227" s="95"/>
      <c r="U227" s="95"/>
      <c r="V227" s="95"/>
      <c r="W227" s="95"/>
      <c r="X227" s="95"/>
      <c r="Y227" s="93">
        <v>2271</v>
      </c>
      <c r="Z227" s="93"/>
      <c r="AA227" s="93"/>
      <c r="AB227" s="93"/>
      <c r="AC227" s="93"/>
      <c r="AD227" s="93"/>
      <c r="AE227" s="93"/>
      <c r="AF227" s="93"/>
      <c r="AG227" s="93"/>
      <c r="AH227" s="95">
        <v>1.0062876360881099E-2</v>
      </c>
      <c r="AI227" s="95"/>
      <c r="AJ227" s="95"/>
      <c r="AK227" s="95"/>
      <c r="AL227" s="95"/>
      <c r="AM227" s="95"/>
    </row>
    <row r="228" spans="2:41" s="1" customFormat="1" ht="12.2" customHeight="1" x14ac:dyDescent="0.15">
      <c r="B228" s="97" t="s">
        <v>1139</v>
      </c>
      <c r="C228" s="97"/>
      <c r="D228" s="97"/>
      <c r="E228" s="97"/>
      <c r="F228" s="102">
        <v>83840101.5200001</v>
      </c>
      <c r="G228" s="102"/>
      <c r="H228" s="102"/>
      <c r="I228" s="102"/>
      <c r="J228" s="102"/>
      <c r="K228" s="102"/>
      <c r="L228" s="102"/>
      <c r="M228" s="102"/>
      <c r="N228" s="102"/>
      <c r="O228" s="102"/>
      <c r="P228" s="95">
        <v>5.5008838311761104E-3</v>
      </c>
      <c r="Q228" s="95"/>
      <c r="R228" s="95"/>
      <c r="S228" s="95"/>
      <c r="T228" s="95"/>
      <c r="U228" s="95"/>
      <c r="V228" s="95"/>
      <c r="W228" s="95"/>
      <c r="X228" s="95"/>
      <c r="Y228" s="93">
        <v>940</v>
      </c>
      <c r="Z228" s="93"/>
      <c r="AA228" s="93"/>
      <c r="AB228" s="93"/>
      <c r="AC228" s="93"/>
      <c r="AD228" s="93"/>
      <c r="AE228" s="93"/>
      <c r="AF228" s="93"/>
      <c r="AG228" s="93"/>
      <c r="AH228" s="95">
        <v>4.1651711929670604E-3</v>
      </c>
      <c r="AI228" s="95"/>
      <c r="AJ228" s="95"/>
      <c r="AK228" s="95"/>
      <c r="AL228" s="95"/>
      <c r="AM228" s="95"/>
    </row>
    <row r="229" spans="2:41" s="1" customFormat="1" ht="12.2" customHeight="1" x14ac:dyDescent="0.15">
      <c r="B229" s="97" t="s">
        <v>1140</v>
      </c>
      <c r="C229" s="97"/>
      <c r="D229" s="97"/>
      <c r="E229" s="97"/>
      <c r="F229" s="102">
        <v>45664689.199999899</v>
      </c>
      <c r="G229" s="102"/>
      <c r="H229" s="102"/>
      <c r="I229" s="102"/>
      <c r="J229" s="102"/>
      <c r="K229" s="102"/>
      <c r="L229" s="102"/>
      <c r="M229" s="102"/>
      <c r="N229" s="102"/>
      <c r="O229" s="102"/>
      <c r="P229" s="95">
        <v>2.9961336630304398E-3</v>
      </c>
      <c r="Q229" s="95"/>
      <c r="R229" s="95"/>
      <c r="S229" s="95"/>
      <c r="T229" s="95"/>
      <c r="U229" s="95"/>
      <c r="V229" s="95"/>
      <c r="W229" s="95"/>
      <c r="X229" s="95"/>
      <c r="Y229" s="93">
        <v>538</v>
      </c>
      <c r="Z229" s="93"/>
      <c r="AA229" s="93"/>
      <c r="AB229" s="93"/>
      <c r="AC229" s="93"/>
      <c r="AD229" s="93"/>
      <c r="AE229" s="93"/>
      <c r="AF229" s="93"/>
      <c r="AG229" s="93"/>
      <c r="AH229" s="95">
        <v>2.3838958529960401E-3</v>
      </c>
      <c r="AI229" s="95"/>
      <c r="AJ229" s="95"/>
      <c r="AK229" s="95"/>
      <c r="AL229" s="95"/>
      <c r="AM229" s="95"/>
    </row>
    <row r="230" spans="2:41" s="1" customFormat="1" ht="12.2" customHeight="1" x14ac:dyDescent="0.15">
      <c r="B230" s="97" t="s">
        <v>1141</v>
      </c>
      <c r="C230" s="97"/>
      <c r="D230" s="97"/>
      <c r="E230" s="97"/>
      <c r="F230" s="102">
        <v>91537491.930000007</v>
      </c>
      <c r="G230" s="102"/>
      <c r="H230" s="102"/>
      <c r="I230" s="102"/>
      <c r="J230" s="102"/>
      <c r="K230" s="102"/>
      <c r="L230" s="102"/>
      <c r="M230" s="102"/>
      <c r="N230" s="102"/>
      <c r="O230" s="102"/>
      <c r="P230" s="95">
        <v>6.0059219893004497E-3</v>
      </c>
      <c r="Q230" s="95"/>
      <c r="R230" s="95"/>
      <c r="S230" s="95"/>
      <c r="T230" s="95"/>
      <c r="U230" s="95"/>
      <c r="V230" s="95"/>
      <c r="W230" s="95"/>
      <c r="X230" s="95"/>
      <c r="Y230" s="93">
        <v>859</v>
      </c>
      <c r="Z230" s="93"/>
      <c r="AA230" s="93"/>
      <c r="AB230" s="93"/>
      <c r="AC230" s="93"/>
      <c r="AD230" s="93"/>
      <c r="AE230" s="93"/>
      <c r="AF230" s="93"/>
      <c r="AG230" s="93"/>
      <c r="AH230" s="95">
        <v>3.8062575050624601E-3</v>
      </c>
      <c r="AI230" s="95"/>
      <c r="AJ230" s="95"/>
      <c r="AK230" s="95"/>
      <c r="AL230" s="95"/>
      <c r="AM230" s="95"/>
    </row>
    <row r="231" spans="2:41" s="1" customFormat="1" ht="12.2" customHeight="1" x14ac:dyDescent="0.15">
      <c r="B231" s="97" t="s">
        <v>1142</v>
      </c>
      <c r="C231" s="97"/>
      <c r="D231" s="97"/>
      <c r="E231" s="97"/>
      <c r="F231" s="102">
        <v>10215026.640000001</v>
      </c>
      <c r="G231" s="102"/>
      <c r="H231" s="102"/>
      <c r="I231" s="102"/>
      <c r="J231" s="102"/>
      <c r="K231" s="102"/>
      <c r="L231" s="102"/>
      <c r="M231" s="102"/>
      <c r="N231" s="102"/>
      <c r="O231" s="102"/>
      <c r="P231" s="95">
        <v>6.70224318199385E-4</v>
      </c>
      <c r="Q231" s="95"/>
      <c r="R231" s="95"/>
      <c r="S231" s="95"/>
      <c r="T231" s="95"/>
      <c r="U231" s="95"/>
      <c r="V231" s="95"/>
      <c r="W231" s="95"/>
      <c r="X231" s="95"/>
      <c r="Y231" s="93">
        <v>107</v>
      </c>
      <c r="Z231" s="93"/>
      <c r="AA231" s="93"/>
      <c r="AB231" s="93"/>
      <c r="AC231" s="93"/>
      <c r="AD231" s="93"/>
      <c r="AE231" s="93"/>
      <c r="AF231" s="93"/>
      <c r="AG231" s="93"/>
      <c r="AH231" s="95">
        <v>4.7412055068880399E-4</v>
      </c>
      <c r="AI231" s="95"/>
      <c r="AJ231" s="95"/>
      <c r="AK231" s="95"/>
      <c r="AL231" s="95"/>
      <c r="AM231" s="95"/>
    </row>
    <row r="232" spans="2:41" s="1" customFormat="1" ht="12.2" customHeight="1" x14ac:dyDescent="0.15">
      <c r="B232" s="97" t="s">
        <v>1143</v>
      </c>
      <c r="C232" s="97"/>
      <c r="D232" s="97"/>
      <c r="E232" s="97"/>
      <c r="F232" s="102">
        <v>34655607.810000002</v>
      </c>
      <c r="G232" s="102"/>
      <c r="H232" s="102"/>
      <c r="I232" s="102"/>
      <c r="J232" s="102"/>
      <c r="K232" s="102"/>
      <c r="L232" s="102"/>
      <c r="M232" s="102"/>
      <c r="N232" s="102"/>
      <c r="O232" s="102"/>
      <c r="P232" s="95">
        <v>2.2738101362643698E-3</v>
      </c>
      <c r="Q232" s="95"/>
      <c r="R232" s="95"/>
      <c r="S232" s="95"/>
      <c r="T232" s="95"/>
      <c r="U232" s="95"/>
      <c r="V232" s="95"/>
      <c r="W232" s="95"/>
      <c r="X232" s="95"/>
      <c r="Y232" s="93">
        <v>207</v>
      </c>
      <c r="Z232" s="93"/>
      <c r="AA232" s="93"/>
      <c r="AB232" s="93"/>
      <c r="AC232" s="93"/>
      <c r="AD232" s="93"/>
      <c r="AE232" s="93"/>
      <c r="AF232" s="93"/>
      <c r="AG232" s="93"/>
      <c r="AH232" s="95">
        <v>9.1722386908955596E-4</v>
      </c>
      <c r="AI232" s="95"/>
      <c r="AJ232" s="95"/>
      <c r="AK232" s="95"/>
      <c r="AL232" s="95"/>
      <c r="AM232" s="95"/>
    </row>
    <row r="233" spans="2:41" s="1" customFormat="1" ht="12.2" customHeight="1" x14ac:dyDescent="0.15">
      <c r="B233" s="97" t="s">
        <v>1144</v>
      </c>
      <c r="C233" s="97"/>
      <c r="D233" s="97"/>
      <c r="E233" s="97"/>
      <c r="F233" s="102">
        <v>82352767.400000006</v>
      </c>
      <c r="G233" s="102"/>
      <c r="H233" s="102"/>
      <c r="I233" s="102"/>
      <c r="J233" s="102"/>
      <c r="K233" s="102"/>
      <c r="L233" s="102"/>
      <c r="M233" s="102"/>
      <c r="N233" s="102"/>
      <c r="O233" s="102"/>
      <c r="P233" s="95">
        <v>5.4032974487179097E-3</v>
      </c>
      <c r="Q233" s="95"/>
      <c r="R233" s="95"/>
      <c r="S233" s="95"/>
      <c r="T233" s="95"/>
      <c r="U233" s="95"/>
      <c r="V233" s="95"/>
      <c r="W233" s="95"/>
      <c r="X233" s="95"/>
      <c r="Y233" s="93">
        <v>1064</v>
      </c>
      <c r="Z233" s="93"/>
      <c r="AA233" s="93"/>
      <c r="AB233" s="93"/>
      <c r="AC233" s="93"/>
      <c r="AD233" s="93"/>
      <c r="AE233" s="93"/>
      <c r="AF233" s="93"/>
      <c r="AG233" s="93"/>
      <c r="AH233" s="95">
        <v>4.7146193077840003E-3</v>
      </c>
      <c r="AI233" s="95"/>
      <c r="AJ233" s="95"/>
      <c r="AK233" s="95"/>
      <c r="AL233" s="95"/>
      <c r="AM233" s="95"/>
    </row>
    <row r="234" spans="2:41" s="1" customFormat="1" ht="12.2" customHeight="1" x14ac:dyDescent="0.15">
      <c r="B234" s="97" t="s">
        <v>1145</v>
      </c>
      <c r="C234" s="97"/>
      <c r="D234" s="97"/>
      <c r="E234" s="97"/>
      <c r="F234" s="102">
        <v>262345662.890001</v>
      </c>
      <c r="G234" s="102"/>
      <c r="H234" s="102"/>
      <c r="I234" s="102"/>
      <c r="J234" s="102"/>
      <c r="K234" s="102"/>
      <c r="L234" s="102"/>
      <c r="M234" s="102"/>
      <c r="N234" s="102"/>
      <c r="O234" s="102"/>
      <c r="P234" s="95">
        <v>1.7212920654998499E-2</v>
      </c>
      <c r="Q234" s="95"/>
      <c r="R234" s="95"/>
      <c r="S234" s="95"/>
      <c r="T234" s="95"/>
      <c r="U234" s="95"/>
      <c r="V234" s="95"/>
      <c r="W234" s="95"/>
      <c r="X234" s="95"/>
      <c r="Y234" s="93">
        <v>2740</v>
      </c>
      <c r="Z234" s="93"/>
      <c r="AA234" s="93"/>
      <c r="AB234" s="93"/>
      <c r="AC234" s="93"/>
      <c r="AD234" s="93"/>
      <c r="AE234" s="93"/>
      <c r="AF234" s="93"/>
      <c r="AG234" s="93"/>
      <c r="AH234" s="95">
        <v>1.2141030924180601E-2</v>
      </c>
      <c r="AI234" s="95"/>
      <c r="AJ234" s="95"/>
      <c r="AK234" s="95"/>
      <c r="AL234" s="95"/>
      <c r="AM234" s="95"/>
    </row>
    <row r="235" spans="2:41" s="1" customFormat="1" ht="12.2" customHeight="1" x14ac:dyDescent="0.15">
      <c r="B235" s="97" t="s">
        <v>1146</v>
      </c>
      <c r="C235" s="97"/>
      <c r="D235" s="97"/>
      <c r="E235" s="97"/>
      <c r="F235" s="102">
        <v>21602191.66</v>
      </c>
      <c r="G235" s="102"/>
      <c r="H235" s="102"/>
      <c r="I235" s="102"/>
      <c r="J235" s="102"/>
      <c r="K235" s="102"/>
      <c r="L235" s="102"/>
      <c r="M235" s="102"/>
      <c r="N235" s="102"/>
      <c r="O235" s="102"/>
      <c r="P235" s="95">
        <v>1.41735451968786E-3</v>
      </c>
      <c r="Q235" s="95"/>
      <c r="R235" s="95"/>
      <c r="S235" s="95"/>
      <c r="T235" s="95"/>
      <c r="U235" s="95"/>
      <c r="V235" s="95"/>
      <c r="W235" s="95"/>
      <c r="X235" s="95"/>
      <c r="Y235" s="93">
        <v>191</v>
      </c>
      <c r="Z235" s="93"/>
      <c r="AA235" s="93"/>
      <c r="AB235" s="93"/>
      <c r="AC235" s="93"/>
      <c r="AD235" s="93"/>
      <c r="AE235" s="93"/>
      <c r="AF235" s="93"/>
      <c r="AG235" s="93"/>
      <c r="AH235" s="95">
        <v>8.4632733814543496E-4</v>
      </c>
      <c r="AI235" s="95"/>
      <c r="AJ235" s="95"/>
      <c r="AK235" s="95"/>
      <c r="AL235" s="95"/>
      <c r="AM235" s="95"/>
    </row>
    <row r="236" spans="2:41" s="1" customFormat="1" ht="12.2" customHeight="1" x14ac:dyDescent="0.15">
      <c r="B236" s="97" t="s">
        <v>1147</v>
      </c>
      <c r="C236" s="97"/>
      <c r="D236" s="97"/>
      <c r="E236" s="97"/>
      <c r="F236" s="102">
        <v>8615207.8300000001</v>
      </c>
      <c r="G236" s="102"/>
      <c r="H236" s="102"/>
      <c r="I236" s="102"/>
      <c r="J236" s="102"/>
      <c r="K236" s="102"/>
      <c r="L236" s="102"/>
      <c r="M236" s="102"/>
      <c r="N236" s="102"/>
      <c r="O236" s="102"/>
      <c r="P236" s="95">
        <v>5.6525763441452504E-4</v>
      </c>
      <c r="Q236" s="95"/>
      <c r="R236" s="95"/>
      <c r="S236" s="95"/>
      <c r="T236" s="95"/>
      <c r="U236" s="95"/>
      <c r="V236" s="95"/>
      <c r="W236" s="95"/>
      <c r="X236" s="95"/>
      <c r="Y236" s="93">
        <v>56</v>
      </c>
      <c r="Z236" s="93"/>
      <c r="AA236" s="93"/>
      <c r="AB236" s="93"/>
      <c r="AC236" s="93"/>
      <c r="AD236" s="93"/>
      <c r="AE236" s="93"/>
      <c r="AF236" s="93"/>
      <c r="AG236" s="93"/>
      <c r="AH236" s="95">
        <v>2.4813785830442103E-4</v>
      </c>
      <c r="AI236" s="95"/>
      <c r="AJ236" s="95"/>
      <c r="AK236" s="95"/>
      <c r="AL236" s="95"/>
      <c r="AM236" s="95"/>
    </row>
    <row r="237" spans="2:41" s="1" customFormat="1" ht="12.2" customHeight="1" x14ac:dyDescent="0.15">
      <c r="B237" s="97" t="s">
        <v>1148</v>
      </c>
      <c r="C237" s="97"/>
      <c r="D237" s="97"/>
      <c r="E237" s="97"/>
      <c r="F237" s="102">
        <v>12724906654.3997</v>
      </c>
      <c r="G237" s="102"/>
      <c r="H237" s="102"/>
      <c r="I237" s="102"/>
      <c r="J237" s="102"/>
      <c r="K237" s="102"/>
      <c r="L237" s="102"/>
      <c r="M237" s="102"/>
      <c r="N237" s="102"/>
      <c r="O237" s="102"/>
      <c r="P237" s="95">
        <v>0.83490158050100405</v>
      </c>
      <c r="Q237" s="95"/>
      <c r="R237" s="95"/>
      <c r="S237" s="95"/>
      <c r="T237" s="95"/>
      <c r="U237" s="95"/>
      <c r="V237" s="95"/>
      <c r="W237" s="95"/>
      <c r="X237" s="95"/>
      <c r="Y237" s="93">
        <v>187686</v>
      </c>
      <c r="Z237" s="93"/>
      <c r="AA237" s="93"/>
      <c r="AB237" s="93"/>
      <c r="AC237" s="93"/>
      <c r="AD237" s="93"/>
      <c r="AE237" s="93"/>
      <c r="AF237" s="93"/>
      <c r="AG237" s="93"/>
      <c r="AH237" s="95">
        <v>0.83164289417363402</v>
      </c>
      <c r="AI237" s="95"/>
      <c r="AJ237" s="95"/>
      <c r="AK237" s="95"/>
      <c r="AL237" s="95"/>
      <c r="AM237" s="95"/>
    </row>
    <row r="238" spans="2:41" s="1" customFormat="1" ht="12.75" customHeight="1" x14ac:dyDescent="0.15">
      <c r="B238" s="100"/>
      <c r="C238" s="100"/>
      <c r="D238" s="100"/>
      <c r="E238" s="100"/>
      <c r="F238" s="103">
        <v>15241205612.2397</v>
      </c>
      <c r="G238" s="103"/>
      <c r="H238" s="103"/>
      <c r="I238" s="103"/>
      <c r="J238" s="103"/>
      <c r="K238" s="103"/>
      <c r="L238" s="103"/>
      <c r="M238" s="103"/>
      <c r="N238" s="103"/>
      <c r="O238" s="103"/>
      <c r="P238" s="96">
        <v>1</v>
      </c>
      <c r="Q238" s="96"/>
      <c r="R238" s="96"/>
      <c r="S238" s="96"/>
      <c r="T238" s="96"/>
      <c r="U238" s="96"/>
      <c r="V238" s="96"/>
      <c r="W238" s="96"/>
      <c r="X238" s="96"/>
      <c r="Y238" s="94">
        <v>225681</v>
      </c>
      <c r="Z238" s="94"/>
      <c r="AA238" s="94"/>
      <c r="AB238" s="94"/>
      <c r="AC238" s="94"/>
      <c r="AD238" s="94"/>
      <c r="AE238" s="94"/>
      <c r="AF238" s="94"/>
      <c r="AG238" s="94"/>
      <c r="AH238" s="96">
        <v>1</v>
      </c>
      <c r="AI238" s="96"/>
      <c r="AJ238" s="96"/>
      <c r="AK238" s="96"/>
      <c r="AL238" s="96"/>
      <c r="AM238" s="96"/>
    </row>
    <row r="239" spans="2:41" s="1" customFormat="1" ht="9" customHeight="1" x14ac:dyDescent="0.15"/>
    <row r="240" spans="2:41" s="1" customFormat="1" ht="19.149999999999999" customHeight="1" x14ac:dyDescent="0.15">
      <c r="B240" s="73" t="s">
        <v>1192</v>
      </c>
      <c r="C240" s="73"/>
      <c r="D240" s="73"/>
      <c r="E240" s="73"/>
      <c r="F240" s="73"/>
      <c r="G240" s="73"/>
      <c r="H240" s="73"/>
      <c r="I240" s="73"/>
      <c r="J240" s="73"/>
      <c r="K240" s="73"/>
      <c r="L240" s="73"/>
      <c r="M240" s="73"/>
      <c r="N240" s="73"/>
      <c r="O240" s="73"/>
      <c r="P240" s="73"/>
      <c r="Q240" s="73"/>
      <c r="R240" s="73"/>
      <c r="S240" s="73"/>
      <c r="T240" s="73"/>
      <c r="U240" s="73"/>
      <c r="V240" s="73"/>
      <c r="W240" s="73"/>
      <c r="X240" s="73"/>
      <c r="Y240" s="73"/>
      <c r="Z240" s="73"/>
      <c r="AA240" s="73"/>
      <c r="AB240" s="73"/>
      <c r="AC240" s="73"/>
      <c r="AD240" s="73"/>
      <c r="AE240" s="73"/>
      <c r="AF240" s="73"/>
      <c r="AG240" s="73"/>
      <c r="AH240" s="73"/>
      <c r="AI240" s="73"/>
      <c r="AJ240" s="73"/>
      <c r="AK240" s="73"/>
      <c r="AL240" s="73"/>
      <c r="AM240" s="73"/>
      <c r="AN240" s="73"/>
      <c r="AO240" s="73"/>
    </row>
    <row r="241" spans="2:41" s="1" customFormat="1" ht="7.9" customHeight="1" x14ac:dyDescent="0.15"/>
    <row r="242" spans="2:41" s="1" customFormat="1" ht="12.2" customHeight="1" x14ac:dyDescent="0.15">
      <c r="B242" s="100"/>
      <c r="C242" s="100"/>
      <c r="D242" s="100"/>
      <c r="E242" s="71" t="s">
        <v>1060</v>
      </c>
      <c r="F242" s="71"/>
      <c r="G242" s="71"/>
      <c r="H242" s="71"/>
      <c r="I242" s="71"/>
      <c r="J242" s="71"/>
      <c r="K242" s="71"/>
      <c r="L242" s="71"/>
      <c r="M242" s="71"/>
      <c r="N242" s="71"/>
      <c r="O242" s="71" t="s">
        <v>1061</v>
      </c>
      <c r="P242" s="71"/>
      <c r="Q242" s="71"/>
      <c r="R242" s="71"/>
      <c r="S242" s="71"/>
      <c r="T242" s="71"/>
      <c r="U242" s="71"/>
      <c r="V242" s="71"/>
      <c r="W242" s="71"/>
      <c r="X242" s="71" t="s">
        <v>1062</v>
      </c>
      <c r="Y242" s="71"/>
      <c r="Z242" s="71"/>
      <c r="AA242" s="71"/>
      <c r="AB242" s="71"/>
      <c r="AC242" s="71"/>
      <c r="AD242" s="71"/>
      <c r="AE242" s="71"/>
      <c r="AF242" s="71"/>
      <c r="AG242" s="71" t="s">
        <v>1061</v>
      </c>
      <c r="AH242" s="71"/>
      <c r="AI242" s="71"/>
      <c r="AJ242" s="71"/>
      <c r="AK242" s="71"/>
      <c r="AL242" s="71"/>
      <c r="AM242" s="71"/>
    </row>
    <row r="243" spans="2:41" s="1" customFormat="1" ht="12.2" customHeight="1" x14ac:dyDescent="0.15">
      <c r="B243" s="97" t="s">
        <v>1149</v>
      </c>
      <c r="C243" s="97"/>
      <c r="D243" s="97"/>
      <c r="E243" s="102">
        <v>15241074878.269899</v>
      </c>
      <c r="F243" s="102"/>
      <c r="G243" s="102"/>
      <c r="H243" s="102"/>
      <c r="I243" s="102"/>
      <c r="J243" s="102"/>
      <c r="K243" s="102"/>
      <c r="L243" s="102"/>
      <c r="M243" s="102"/>
      <c r="N243" s="102"/>
      <c r="O243" s="95">
        <v>0.99999142233407701</v>
      </c>
      <c r="P243" s="95"/>
      <c r="Q243" s="95"/>
      <c r="R243" s="95"/>
      <c r="S243" s="95"/>
      <c r="T243" s="95"/>
      <c r="U243" s="95"/>
      <c r="V243" s="95"/>
      <c r="W243" s="95"/>
      <c r="X243" s="93">
        <v>225669</v>
      </c>
      <c r="Y243" s="93"/>
      <c r="Z243" s="93"/>
      <c r="AA243" s="93"/>
      <c r="AB243" s="93"/>
      <c r="AC243" s="93"/>
      <c r="AD243" s="93"/>
      <c r="AE243" s="93"/>
      <c r="AF243" s="93"/>
      <c r="AG243" s="95">
        <v>0.99994682760179199</v>
      </c>
      <c r="AH243" s="95"/>
      <c r="AI243" s="95"/>
      <c r="AJ243" s="95"/>
      <c r="AK243" s="95"/>
      <c r="AL243" s="95"/>
      <c r="AM243" s="95"/>
    </row>
    <row r="244" spans="2:41" s="1" customFormat="1" ht="12.2" customHeight="1" x14ac:dyDescent="0.15">
      <c r="B244" s="97" t="s">
        <v>1150</v>
      </c>
      <c r="C244" s="97"/>
      <c r="D244" s="97"/>
      <c r="E244" s="102">
        <v>130733.97</v>
      </c>
      <c r="F244" s="102"/>
      <c r="G244" s="102"/>
      <c r="H244" s="102"/>
      <c r="I244" s="102"/>
      <c r="J244" s="102"/>
      <c r="K244" s="102"/>
      <c r="L244" s="102"/>
      <c r="M244" s="102"/>
      <c r="N244" s="102"/>
      <c r="O244" s="95">
        <v>8.5776659226360996E-6</v>
      </c>
      <c r="P244" s="95"/>
      <c r="Q244" s="95"/>
      <c r="R244" s="95"/>
      <c r="S244" s="95"/>
      <c r="T244" s="95"/>
      <c r="U244" s="95"/>
      <c r="V244" s="95"/>
      <c r="W244" s="95"/>
      <c r="X244" s="93">
        <v>12</v>
      </c>
      <c r="Y244" s="93"/>
      <c r="Z244" s="93"/>
      <c r="AA244" s="93"/>
      <c r="AB244" s="93"/>
      <c r="AC244" s="93"/>
      <c r="AD244" s="93"/>
      <c r="AE244" s="93"/>
      <c r="AF244" s="93"/>
      <c r="AG244" s="95">
        <v>5.3172398208090198E-5</v>
      </c>
      <c r="AH244" s="95"/>
      <c r="AI244" s="95"/>
      <c r="AJ244" s="95"/>
      <c r="AK244" s="95"/>
      <c r="AL244" s="95"/>
      <c r="AM244" s="95"/>
    </row>
    <row r="245" spans="2:41" s="1" customFormat="1" ht="12.2" customHeight="1" x14ac:dyDescent="0.15">
      <c r="B245" s="100"/>
      <c r="C245" s="100"/>
      <c r="D245" s="100"/>
      <c r="E245" s="103">
        <v>15241205612.239901</v>
      </c>
      <c r="F245" s="103"/>
      <c r="G245" s="103"/>
      <c r="H245" s="103"/>
      <c r="I245" s="103"/>
      <c r="J245" s="103"/>
      <c r="K245" s="103"/>
      <c r="L245" s="103"/>
      <c r="M245" s="103"/>
      <c r="N245" s="103"/>
      <c r="O245" s="96">
        <v>1</v>
      </c>
      <c r="P245" s="96"/>
      <c r="Q245" s="96"/>
      <c r="R245" s="96"/>
      <c r="S245" s="96"/>
      <c r="T245" s="96"/>
      <c r="U245" s="96"/>
      <c r="V245" s="96"/>
      <c r="W245" s="96"/>
      <c r="X245" s="94">
        <v>225681</v>
      </c>
      <c r="Y245" s="94"/>
      <c r="Z245" s="94"/>
      <c r="AA245" s="94"/>
      <c r="AB245" s="94"/>
      <c r="AC245" s="94"/>
      <c r="AD245" s="94"/>
      <c r="AE245" s="94"/>
      <c r="AF245" s="94"/>
      <c r="AG245" s="96">
        <v>1</v>
      </c>
      <c r="AH245" s="96"/>
      <c r="AI245" s="96"/>
      <c r="AJ245" s="96"/>
      <c r="AK245" s="96"/>
      <c r="AL245" s="96"/>
      <c r="AM245" s="96"/>
    </row>
    <row r="246" spans="2:41" s="1" customFormat="1" ht="17.649999999999999" customHeight="1" x14ac:dyDescent="0.15"/>
    <row r="247" spans="2:41" s="1" customFormat="1" ht="19.149999999999999" customHeight="1" x14ac:dyDescent="0.15">
      <c r="B247" s="73" t="s">
        <v>1193</v>
      </c>
      <c r="C247" s="73"/>
      <c r="D247" s="73"/>
      <c r="E247" s="73"/>
      <c r="F247" s="73"/>
      <c r="G247" s="73"/>
      <c r="H247" s="73"/>
      <c r="I247" s="73"/>
      <c r="J247" s="73"/>
      <c r="K247" s="73"/>
      <c r="L247" s="73"/>
      <c r="M247" s="73"/>
      <c r="N247" s="73"/>
      <c r="O247" s="73"/>
      <c r="P247" s="73"/>
      <c r="Q247" s="73"/>
      <c r="R247" s="73"/>
      <c r="S247" s="73"/>
      <c r="T247" s="73"/>
      <c r="U247" s="73"/>
      <c r="V247" s="73"/>
      <c r="W247" s="73"/>
      <c r="X247" s="73"/>
      <c r="Y247" s="73"/>
      <c r="Z247" s="73"/>
      <c r="AA247" s="73"/>
      <c r="AB247" s="73"/>
      <c r="AC247" s="73"/>
      <c r="AD247" s="73"/>
      <c r="AE247" s="73"/>
      <c r="AF247" s="73"/>
      <c r="AG247" s="73"/>
      <c r="AH247" s="73"/>
      <c r="AI247" s="73"/>
      <c r="AJ247" s="73"/>
      <c r="AK247" s="73"/>
      <c r="AL247" s="73"/>
      <c r="AM247" s="73"/>
      <c r="AN247" s="73"/>
      <c r="AO247" s="73"/>
    </row>
    <row r="248" spans="2:41" s="1" customFormat="1" ht="6.95" customHeight="1" x14ac:dyDescent="0.15"/>
    <row r="249" spans="2:41" s="1" customFormat="1" ht="13.35" customHeight="1" x14ac:dyDescent="0.15">
      <c r="B249" s="100"/>
      <c r="C249" s="100"/>
      <c r="D249" s="71" t="s">
        <v>1060</v>
      </c>
      <c r="E249" s="71"/>
      <c r="F249" s="71"/>
      <c r="G249" s="71"/>
      <c r="H249" s="71"/>
      <c r="I249" s="71"/>
      <c r="J249" s="71"/>
      <c r="K249" s="71"/>
      <c r="L249" s="71"/>
      <c r="M249" s="71"/>
      <c r="N249" s="71" t="s">
        <v>1061</v>
      </c>
      <c r="O249" s="71"/>
      <c r="P249" s="71"/>
      <c r="Q249" s="71"/>
      <c r="R249" s="71"/>
      <c r="S249" s="71"/>
      <c r="T249" s="71"/>
      <c r="U249" s="71"/>
      <c r="V249" s="71"/>
      <c r="W249" s="71" t="s">
        <v>1062</v>
      </c>
      <c r="X249" s="71"/>
      <c r="Y249" s="71"/>
      <c r="Z249" s="71"/>
      <c r="AA249" s="71"/>
      <c r="AB249" s="71"/>
      <c r="AC249" s="71"/>
      <c r="AD249" s="71"/>
      <c r="AE249" s="71" t="s">
        <v>1061</v>
      </c>
      <c r="AF249" s="71"/>
      <c r="AG249" s="71"/>
      <c r="AH249" s="71"/>
      <c r="AI249" s="71"/>
      <c r="AJ249" s="71"/>
      <c r="AK249" s="71"/>
      <c r="AL249" s="71"/>
    </row>
    <row r="250" spans="2:41" s="1" customFormat="1" ht="12.2" customHeight="1" x14ac:dyDescent="0.15">
      <c r="B250" s="97" t="s">
        <v>1151</v>
      </c>
      <c r="C250" s="97"/>
      <c r="D250" s="102">
        <v>14407882010.869801</v>
      </c>
      <c r="E250" s="102"/>
      <c r="F250" s="102"/>
      <c r="G250" s="102"/>
      <c r="H250" s="102"/>
      <c r="I250" s="102"/>
      <c r="J250" s="102"/>
      <c r="K250" s="102"/>
      <c r="L250" s="102"/>
      <c r="M250" s="102"/>
      <c r="N250" s="95">
        <v>0.94532429897141601</v>
      </c>
      <c r="O250" s="95"/>
      <c r="P250" s="95"/>
      <c r="Q250" s="95"/>
      <c r="R250" s="95"/>
      <c r="S250" s="95"/>
      <c r="T250" s="95"/>
      <c r="U250" s="95"/>
      <c r="V250" s="95"/>
      <c r="W250" s="93">
        <v>217540</v>
      </c>
      <c r="X250" s="93"/>
      <c r="Y250" s="93"/>
      <c r="Z250" s="93"/>
      <c r="AA250" s="93"/>
      <c r="AB250" s="93"/>
      <c r="AC250" s="93"/>
      <c r="AD250" s="93"/>
      <c r="AE250" s="95">
        <v>0.96392695884899504</v>
      </c>
      <c r="AF250" s="95"/>
      <c r="AG250" s="95"/>
      <c r="AH250" s="95"/>
      <c r="AI250" s="95"/>
      <c r="AJ250" s="95"/>
      <c r="AK250" s="95"/>
      <c r="AL250" s="95"/>
    </row>
    <row r="251" spans="2:41" s="1" customFormat="1" ht="12.2" customHeight="1" x14ac:dyDescent="0.15">
      <c r="B251" s="97" t="s">
        <v>1152</v>
      </c>
      <c r="C251" s="97"/>
      <c r="D251" s="102">
        <v>688022607.60000002</v>
      </c>
      <c r="E251" s="102"/>
      <c r="F251" s="102"/>
      <c r="G251" s="102"/>
      <c r="H251" s="102"/>
      <c r="I251" s="102"/>
      <c r="J251" s="102"/>
      <c r="K251" s="102"/>
      <c r="L251" s="102"/>
      <c r="M251" s="102"/>
      <c r="N251" s="95">
        <v>4.51422692603443E-2</v>
      </c>
      <c r="O251" s="95"/>
      <c r="P251" s="95"/>
      <c r="Q251" s="95"/>
      <c r="R251" s="95"/>
      <c r="S251" s="95"/>
      <c r="T251" s="95"/>
      <c r="U251" s="95"/>
      <c r="V251" s="95"/>
      <c r="W251" s="93">
        <v>4546</v>
      </c>
      <c r="X251" s="93"/>
      <c r="Y251" s="93"/>
      <c r="Z251" s="93"/>
      <c r="AA251" s="93"/>
      <c r="AB251" s="93"/>
      <c r="AC251" s="93"/>
      <c r="AD251" s="93"/>
      <c r="AE251" s="95">
        <v>2.0143476854498198E-2</v>
      </c>
      <c r="AF251" s="95"/>
      <c r="AG251" s="95"/>
      <c r="AH251" s="95"/>
      <c r="AI251" s="95"/>
      <c r="AJ251" s="95"/>
      <c r="AK251" s="95"/>
      <c r="AL251" s="95"/>
    </row>
    <row r="252" spans="2:41" s="1" customFormat="1" ht="12.2" customHeight="1" x14ac:dyDescent="0.15">
      <c r="B252" s="97" t="s">
        <v>1153</v>
      </c>
      <c r="C252" s="97"/>
      <c r="D252" s="102">
        <v>145300993.77000001</v>
      </c>
      <c r="E252" s="102"/>
      <c r="F252" s="102"/>
      <c r="G252" s="102"/>
      <c r="H252" s="102"/>
      <c r="I252" s="102"/>
      <c r="J252" s="102"/>
      <c r="K252" s="102"/>
      <c r="L252" s="102"/>
      <c r="M252" s="102"/>
      <c r="N252" s="95">
        <v>9.5334317682396995E-3</v>
      </c>
      <c r="O252" s="95"/>
      <c r="P252" s="95"/>
      <c r="Q252" s="95"/>
      <c r="R252" s="95"/>
      <c r="S252" s="95"/>
      <c r="T252" s="95"/>
      <c r="U252" s="95"/>
      <c r="V252" s="95"/>
      <c r="W252" s="93">
        <v>3595</v>
      </c>
      <c r="X252" s="93"/>
      <c r="Y252" s="93"/>
      <c r="Z252" s="93"/>
      <c r="AA252" s="93"/>
      <c r="AB252" s="93"/>
      <c r="AC252" s="93"/>
      <c r="AD252" s="93"/>
      <c r="AE252" s="95">
        <v>1.5929564296507E-2</v>
      </c>
      <c r="AF252" s="95"/>
      <c r="AG252" s="95"/>
      <c r="AH252" s="95"/>
      <c r="AI252" s="95"/>
      <c r="AJ252" s="95"/>
      <c r="AK252" s="95"/>
      <c r="AL252" s="95"/>
    </row>
    <row r="253" spans="2:41" s="1" customFormat="1" ht="12.2" customHeight="1" x14ac:dyDescent="0.15">
      <c r="B253" s="100"/>
      <c r="C253" s="100"/>
      <c r="D253" s="103">
        <v>15241205612.239799</v>
      </c>
      <c r="E253" s="103"/>
      <c r="F253" s="103"/>
      <c r="G253" s="103"/>
      <c r="H253" s="103"/>
      <c r="I253" s="103"/>
      <c r="J253" s="103"/>
      <c r="K253" s="103"/>
      <c r="L253" s="103"/>
      <c r="M253" s="103"/>
      <c r="N253" s="96">
        <v>1</v>
      </c>
      <c r="O253" s="96"/>
      <c r="P253" s="96"/>
      <c r="Q253" s="96"/>
      <c r="R253" s="96"/>
      <c r="S253" s="96"/>
      <c r="T253" s="96"/>
      <c r="U253" s="96"/>
      <c r="V253" s="96"/>
      <c r="W253" s="94">
        <v>225681</v>
      </c>
      <c r="X253" s="94"/>
      <c r="Y253" s="94"/>
      <c r="Z253" s="94"/>
      <c r="AA253" s="94"/>
      <c r="AB253" s="94"/>
      <c r="AC253" s="94"/>
      <c r="AD253" s="94"/>
      <c r="AE253" s="96">
        <v>1</v>
      </c>
      <c r="AF253" s="96"/>
      <c r="AG253" s="96"/>
      <c r="AH253" s="96"/>
      <c r="AI253" s="96"/>
      <c r="AJ253" s="96"/>
      <c r="AK253" s="96"/>
      <c r="AL253" s="96"/>
    </row>
    <row r="254" spans="2:41" s="1" customFormat="1" ht="9" customHeight="1" x14ac:dyDescent="0.15"/>
    <row r="255" spans="2:41" s="1" customFormat="1" ht="19.149999999999999" customHeight="1" x14ac:dyDescent="0.15">
      <c r="B255" s="73" t="s">
        <v>1194</v>
      </c>
      <c r="C255" s="73"/>
      <c r="D255" s="73"/>
      <c r="E255" s="73"/>
      <c r="F255" s="73"/>
      <c r="G255" s="73"/>
      <c r="H255" s="73"/>
      <c r="I255" s="73"/>
      <c r="J255" s="73"/>
      <c r="K255" s="73"/>
      <c r="L255" s="73"/>
      <c r="M255" s="73"/>
      <c r="N255" s="73"/>
      <c r="O255" s="73"/>
      <c r="P255" s="73"/>
      <c r="Q255" s="73"/>
      <c r="R255" s="73"/>
      <c r="S255" s="73"/>
      <c r="T255" s="73"/>
      <c r="U255" s="73"/>
      <c r="V255" s="73"/>
      <c r="W255" s="73"/>
      <c r="X255" s="73"/>
      <c r="Y255" s="73"/>
      <c r="Z255" s="73"/>
      <c r="AA255" s="73"/>
      <c r="AB255" s="73"/>
      <c r="AC255" s="73"/>
      <c r="AD255" s="73"/>
      <c r="AE255" s="73"/>
      <c r="AF255" s="73"/>
      <c r="AG255" s="73"/>
      <c r="AH255" s="73"/>
      <c r="AI255" s="73"/>
      <c r="AJ255" s="73"/>
      <c r="AK255" s="73"/>
      <c r="AL255" s="73"/>
      <c r="AM255" s="73"/>
      <c r="AN255" s="73"/>
      <c r="AO255" s="73"/>
    </row>
    <row r="256" spans="2:41" s="1" customFormat="1" ht="7.9" customHeight="1" x14ac:dyDescent="0.15"/>
    <row r="257" spans="2:38" s="1" customFormat="1" ht="12.75" customHeight="1" x14ac:dyDescent="0.15">
      <c r="B257" s="37"/>
      <c r="C257" s="71" t="s">
        <v>1060</v>
      </c>
      <c r="D257" s="71"/>
      <c r="E257" s="71"/>
      <c r="F257" s="71"/>
      <c r="G257" s="71"/>
      <c r="H257" s="71"/>
      <c r="I257" s="71"/>
      <c r="J257" s="71"/>
      <c r="K257" s="71"/>
      <c r="L257" s="71"/>
      <c r="M257" s="71" t="s">
        <v>1061</v>
      </c>
      <c r="N257" s="71"/>
      <c r="O257" s="71"/>
      <c r="P257" s="71"/>
      <c r="Q257" s="71"/>
      <c r="R257" s="71"/>
      <c r="S257" s="71"/>
      <c r="T257" s="71"/>
      <c r="U257" s="71"/>
      <c r="V257" s="71" t="s">
        <v>1062</v>
      </c>
      <c r="W257" s="71"/>
      <c r="X257" s="71"/>
      <c r="Y257" s="71"/>
      <c r="Z257" s="71"/>
      <c r="AA257" s="71"/>
      <c r="AB257" s="71"/>
      <c r="AC257" s="71"/>
      <c r="AD257" s="71" t="s">
        <v>1061</v>
      </c>
      <c r="AE257" s="71"/>
      <c r="AF257" s="71"/>
      <c r="AG257" s="71"/>
      <c r="AH257" s="71"/>
      <c r="AI257" s="71"/>
      <c r="AJ257" s="71"/>
      <c r="AK257" s="71"/>
      <c r="AL257" s="71"/>
    </row>
    <row r="258" spans="2:38" s="1" customFormat="1" ht="11.1" customHeight="1" x14ac:dyDescent="0.15">
      <c r="B258" s="12" t="s">
        <v>91</v>
      </c>
      <c r="C258" s="102">
        <v>12148050.51</v>
      </c>
      <c r="D258" s="102"/>
      <c r="E258" s="102"/>
      <c r="F258" s="102"/>
      <c r="G258" s="102"/>
      <c r="H258" s="102"/>
      <c r="I258" s="102"/>
      <c r="J258" s="102"/>
      <c r="K258" s="102"/>
      <c r="L258" s="102"/>
      <c r="M258" s="95">
        <v>7.9705312158797096E-4</v>
      </c>
      <c r="N258" s="95"/>
      <c r="O258" s="95"/>
      <c r="P258" s="95"/>
      <c r="Q258" s="95"/>
      <c r="R258" s="95"/>
      <c r="S258" s="95"/>
      <c r="T258" s="95"/>
      <c r="U258" s="95"/>
      <c r="V258" s="93">
        <v>2003</v>
      </c>
      <c r="W258" s="93"/>
      <c r="X258" s="93"/>
      <c r="Y258" s="93"/>
      <c r="Z258" s="93"/>
      <c r="AA258" s="93"/>
      <c r="AB258" s="93"/>
      <c r="AC258" s="93"/>
      <c r="AD258" s="95">
        <v>8.8753594675670504E-3</v>
      </c>
      <c r="AE258" s="95"/>
      <c r="AF258" s="95"/>
      <c r="AG258" s="95"/>
      <c r="AH258" s="95"/>
      <c r="AI258" s="95"/>
      <c r="AJ258" s="95"/>
      <c r="AK258" s="95"/>
      <c r="AL258" s="95"/>
    </row>
    <row r="259" spans="2:38" s="1" customFormat="1" ht="11.1" customHeight="1" x14ac:dyDescent="0.15">
      <c r="B259" s="12" t="s">
        <v>1154</v>
      </c>
      <c r="C259" s="102">
        <v>911871901.30999601</v>
      </c>
      <c r="D259" s="102"/>
      <c r="E259" s="102"/>
      <c r="F259" s="102"/>
      <c r="G259" s="102"/>
      <c r="H259" s="102"/>
      <c r="I259" s="102"/>
      <c r="J259" s="102"/>
      <c r="K259" s="102"/>
      <c r="L259" s="102"/>
      <c r="M259" s="95">
        <v>5.9829381251682801E-2</v>
      </c>
      <c r="N259" s="95"/>
      <c r="O259" s="95"/>
      <c r="P259" s="95"/>
      <c r="Q259" s="95"/>
      <c r="R259" s="95"/>
      <c r="S259" s="95"/>
      <c r="T259" s="95"/>
      <c r="U259" s="95"/>
      <c r="V259" s="93">
        <v>21550</v>
      </c>
      <c r="W259" s="93"/>
      <c r="X259" s="93"/>
      <c r="Y259" s="93"/>
      <c r="Z259" s="93"/>
      <c r="AA259" s="93"/>
      <c r="AB259" s="93"/>
      <c r="AC259" s="93"/>
      <c r="AD259" s="95">
        <v>9.5488765115362001E-2</v>
      </c>
      <c r="AE259" s="95"/>
      <c r="AF259" s="95"/>
      <c r="AG259" s="95"/>
      <c r="AH259" s="95"/>
      <c r="AI259" s="95"/>
      <c r="AJ259" s="95"/>
      <c r="AK259" s="95"/>
      <c r="AL259" s="95"/>
    </row>
    <row r="260" spans="2:38" s="1" customFormat="1" ht="11.1" customHeight="1" x14ac:dyDescent="0.15">
      <c r="B260" s="12" t="s">
        <v>1155</v>
      </c>
      <c r="C260" s="102">
        <v>980646646.650002</v>
      </c>
      <c r="D260" s="102"/>
      <c r="E260" s="102"/>
      <c r="F260" s="102"/>
      <c r="G260" s="102"/>
      <c r="H260" s="102"/>
      <c r="I260" s="102"/>
      <c r="J260" s="102"/>
      <c r="K260" s="102"/>
      <c r="L260" s="102"/>
      <c r="M260" s="95">
        <v>6.4341802846781204E-2</v>
      </c>
      <c r="N260" s="95"/>
      <c r="O260" s="95"/>
      <c r="P260" s="95"/>
      <c r="Q260" s="95"/>
      <c r="R260" s="95"/>
      <c r="S260" s="95"/>
      <c r="T260" s="95"/>
      <c r="U260" s="95"/>
      <c r="V260" s="93">
        <v>24211</v>
      </c>
      <c r="W260" s="93"/>
      <c r="X260" s="93"/>
      <c r="Y260" s="93"/>
      <c r="Z260" s="93"/>
      <c r="AA260" s="93"/>
      <c r="AB260" s="93"/>
      <c r="AC260" s="93"/>
      <c r="AD260" s="95">
        <v>0.107279744418006</v>
      </c>
      <c r="AE260" s="95"/>
      <c r="AF260" s="95"/>
      <c r="AG260" s="95"/>
      <c r="AH260" s="95"/>
      <c r="AI260" s="95"/>
      <c r="AJ260" s="95"/>
      <c r="AK260" s="95"/>
      <c r="AL260" s="95"/>
    </row>
    <row r="261" spans="2:38" s="1" customFormat="1" ht="11.1" customHeight="1" x14ac:dyDescent="0.15">
      <c r="B261" s="12" t="s">
        <v>1156</v>
      </c>
      <c r="C261" s="102">
        <v>1243778049.6400101</v>
      </c>
      <c r="D261" s="102"/>
      <c r="E261" s="102"/>
      <c r="F261" s="102"/>
      <c r="G261" s="102"/>
      <c r="H261" s="102"/>
      <c r="I261" s="102"/>
      <c r="J261" s="102"/>
      <c r="K261" s="102"/>
      <c r="L261" s="102"/>
      <c r="M261" s="95">
        <v>8.1606277172794395E-2</v>
      </c>
      <c r="N261" s="95"/>
      <c r="O261" s="95"/>
      <c r="P261" s="95"/>
      <c r="Q261" s="95"/>
      <c r="R261" s="95"/>
      <c r="S261" s="95"/>
      <c r="T261" s="95"/>
      <c r="U261" s="95"/>
      <c r="V261" s="93">
        <v>25861</v>
      </c>
      <c r="W261" s="93"/>
      <c r="X261" s="93"/>
      <c r="Y261" s="93"/>
      <c r="Z261" s="93"/>
      <c r="AA261" s="93"/>
      <c r="AB261" s="93"/>
      <c r="AC261" s="93"/>
      <c r="AD261" s="95">
        <v>0.114590949171618</v>
      </c>
      <c r="AE261" s="95"/>
      <c r="AF261" s="95"/>
      <c r="AG261" s="95"/>
      <c r="AH261" s="95"/>
      <c r="AI261" s="95"/>
      <c r="AJ261" s="95"/>
      <c r="AK261" s="95"/>
      <c r="AL261" s="95"/>
    </row>
    <row r="262" spans="2:38" s="1" customFormat="1" ht="11.1" customHeight="1" x14ac:dyDescent="0.15">
      <c r="B262" s="12" t="s">
        <v>1157</v>
      </c>
      <c r="C262" s="102">
        <v>1473411495.78</v>
      </c>
      <c r="D262" s="102"/>
      <c r="E262" s="102"/>
      <c r="F262" s="102"/>
      <c r="G262" s="102"/>
      <c r="H262" s="102"/>
      <c r="I262" s="102"/>
      <c r="J262" s="102"/>
      <c r="K262" s="102"/>
      <c r="L262" s="102"/>
      <c r="M262" s="95">
        <v>9.6672896702917302E-2</v>
      </c>
      <c r="N262" s="95"/>
      <c r="O262" s="95"/>
      <c r="P262" s="95"/>
      <c r="Q262" s="95"/>
      <c r="R262" s="95"/>
      <c r="S262" s="95"/>
      <c r="T262" s="95"/>
      <c r="U262" s="95"/>
      <c r="V262" s="93">
        <v>26179</v>
      </c>
      <c r="W262" s="93"/>
      <c r="X262" s="93"/>
      <c r="Y262" s="93"/>
      <c r="Z262" s="93"/>
      <c r="AA262" s="93"/>
      <c r="AB262" s="93"/>
      <c r="AC262" s="93"/>
      <c r="AD262" s="95">
        <v>0.116000017724133</v>
      </c>
      <c r="AE262" s="95"/>
      <c r="AF262" s="95"/>
      <c r="AG262" s="95"/>
      <c r="AH262" s="95"/>
      <c r="AI262" s="95"/>
      <c r="AJ262" s="95"/>
      <c r="AK262" s="95"/>
      <c r="AL262" s="95"/>
    </row>
    <row r="263" spans="2:38" s="1" customFormat="1" ht="11.1" customHeight="1" x14ac:dyDescent="0.15">
      <c r="B263" s="12" t="s">
        <v>1158</v>
      </c>
      <c r="C263" s="102">
        <v>1593161207.51</v>
      </c>
      <c r="D263" s="102"/>
      <c r="E263" s="102"/>
      <c r="F263" s="102"/>
      <c r="G263" s="102"/>
      <c r="H263" s="102"/>
      <c r="I263" s="102"/>
      <c r="J263" s="102"/>
      <c r="K263" s="102"/>
      <c r="L263" s="102"/>
      <c r="M263" s="95">
        <v>0.10452986778359299</v>
      </c>
      <c r="N263" s="95"/>
      <c r="O263" s="95"/>
      <c r="P263" s="95"/>
      <c r="Q263" s="95"/>
      <c r="R263" s="95"/>
      <c r="S263" s="95"/>
      <c r="T263" s="95"/>
      <c r="U263" s="95"/>
      <c r="V263" s="93">
        <v>25179</v>
      </c>
      <c r="W263" s="93"/>
      <c r="X263" s="93"/>
      <c r="Y263" s="93"/>
      <c r="Z263" s="93"/>
      <c r="AA263" s="93"/>
      <c r="AB263" s="93"/>
      <c r="AC263" s="93"/>
      <c r="AD263" s="95">
        <v>0.111568984540125</v>
      </c>
      <c r="AE263" s="95"/>
      <c r="AF263" s="95"/>
      <c r="AG263" s="95"/>
      <c r="AH263" s="95"/>
      <c r="AI263" s="95"/>
      <c r="AJ263" s="95"/>
      <c r="AK263" s="95"/>
      <c r="AL263" s="95"/>
    </row>
    <row r="264" spans="2:38" s="1" customFormat="1" ht="11.1" customHeight="1" x14ac:dyDescent="0.15">
      <c r="B264" s="12" t="s">
        <v>1159</v>
      </c>
      <c r="C264" s="102">
        <v>1726453101.24001</v>
      </c>
      <c r="D264" s="102"/>
      <c r="E264" s="102"/>
      <c r="F264" s="102"/>
      <c r="G264" s="102"/>
      <c r="H264" s="102"/>
      <c r="I264" s="102"/>
      <c r="J264" s="102"/>
      <c r="K264" s="102"/>
      <c r="L264" s="102"/>
      <c r="M264" s="95">
        <v>0.11327536319394001</v>
      </c>
      <c r="N264" s="95"/>
      <c r="O264" s="95"/>
      <c r="P264" s="95"/>
      <c r="Q264" s="95"/>
      <c r="R264" s="95"/>
      <c r="S264" s="95"/>
      <c r="T264" s="95"/>
      <c r="U264" s="95"/>
      <c r="V264" s="93">
        <v>24394</v>
      </c>
      <c r="W264" s="93"/>
      <c r="X264" s="93"/>
      <c r="Y264" s="93"/>
      <c r="Z264" s="93"/>
      <c r="AA264" s="93"/>
      <c r="AB264" s="93"/>
      <c r="AC264" s="93"/>
      <c r="AD264" s="95">
        <v>0.10809062349067899</v>
      </c>
      <c r="AE264" s="95"/>
      <c r="AF264" s="95"/>
      <c r="AG264" s="95"/>
      <c r="AH264" s="95"/>
      <c r="AI264" s="95"/>
      <c r="AJ264" s="95"/>
      <c r="AK264" s="95"/>
      <c r="AL264" s="95"/>
    </row>
    <row r="265" spans="2:38" s="1" customFormat="1" ht="11.1" customHeight="1" x14ac:dyDescent="0.15">
      <c r="B265" s="12" t="s">
        <v>1160</v>
      </c>
      <c r="C265" s="102">
        <v>1869556453.9200001</v>
      </c>
      <c r="D265" s="102"/>
      <c r="E265" s="102"/>
      <c r="F265" s="102"/>
      <c r="G265" s="102"/>
      <c r="H265" s="102"/>
      <c r="I265" s="102"/>
      <c r="J265" s="102"/>
      <c r="K265" s="102"/>
      <c r="L265" s="102"/>
      <c r="M265" s="95">
        <v>0.122664604197623</v>
      </c>
      <c r="N265" s="95"/>
      <c r="O265" s="95"/>
      <c r="P265" s="95"/>
      <c r="Q265" s="95"/>
      <c r="R265" s="95"/>
      <c r="S265" s="95"/>
      <c r="T265" s="95"/>
      <c r="U265" s="95"/>
      <c r="V265" s="93">
        <v>23251</v>
      </c>
      <c r="W265" s="93"/>
      <c r="X265" s="93"/>
      <c r="Y265" s="93"/>
      <c r="Z265" s="93"/>
      <c r="AA265" s="93"/>
      <c r="AB265" s="93"/>
      <c r="AC265" s="93"/>
      <c r="AD265" s="95">
        <v>0.103025952561359</v>
      </c>
      <c r="AE265" s="95"/>
      <c r="AF265" s="95"/>
      <c r="AG265" s="95"/>
      <c r="AH265" s="95"/>
      <c r="AI265" s="95"/>
      <c r="AJ265" s="95"/>
      <c r="AK265" s="95"/>
      <c r="AL265" s="95"/>
    </row>
    <row r="266" spans="2:38" s="1" customFormat="1" ht="11.1" customHeight="1" x14ac:dyDescent="0.15">
      <c r="B266" s="12" t="s">
        <v>1161</v>
      </c>
      <c r="C266" s="102">
        <v>2035302123.04</v>
      </c>
      <c r="D266" s="102"/>
      <c r="E266" s="102"/>
      <c r="F266" s="102"/>
      <c r="G266" s="102"/>
      <c r="H266" s="102"/>
      <c r="I266" s="102"/>
      <c r="J266" s="102"/>
      <c r="K266" s="102"/>
      <c r="L266" s="102"/>
      <c r="M266" s="95">
        <v>0.13353944397977799</v>
      </c>
      <c r="N266" s="95"/>
      <c r="O266" s="95"/>
      <c r="P266" s="95"/>
      <c r="Q266" s="95"/>
      <c r="R266" s="95"/>
      <c r="S266" s="95"/>
      <c r="T266" s="95"/>
      <c r="U266" s="95"/>
      <c r="V266" s="93">
        <v>22506</v>
      </c>
      <c r="W266" s="93"/>
      <c r="X266" s="93"/>
      <c r="Y266" s="93"/>
      <c r="Z266" s="93"/>
      <c r="AA266" s="93"/>
      <c r="AB266" s="93"/>
      <c r="AC266" s="93"/>
      <c r="AD266" s="95">
        <v>9.9724832839273095E-2</v>
      </c>
      <c r="AE266" s="95"/>
      <c r="AF266" s="95"/>
      <c r="AG266" s="95"/>
      <c r="AH266" s="95"/>
      <c r="AI266" s="95"/>
      <c r="AJ266" s="95"/>
      <c r="AK266" s="95"/>
      <c r="AL266" s="95"/>
    </row>
    <row r="267" spans="2:38" s="1" customFormat="1" ht="11.1" customHeight="1" x14ac:dyDescent="0.15">
      <c r="B267" s="12" t="s">
        <v>1162</v>
      </c>
      <c r="C267" s="102">
        <v>2000611199.44999</v>
      </c>
      <c r="D267" s="102"/>
      <c r="E267" s="102"/>
      <c r="F267" s="102"/>
      <c r="G267" s="102"/>
      <c r="H267" s="102"/>
      <c r="I267" s="102"/>
      <c r="J267" s="102"/>
      <c r="K267" s="102"/>
      <c r="L267" s="102"/>
      <c r="M267" s="95">
        <v>0.13126331671841801</v>
      </c>
      <c r="N267" s="95"/>
      <c r="O267" s="95"/>
      <c r="P267" s="95"/>
      <c r="Q267" s="95"/>
      <c r="R267" s="95"/>
      <c r="S267" s="95"/>
      <c r="T267" s="95"/>
      <c r="U267" s="95"/>
      <c r="V267" s="93">
        <v>18961</v>
      </c>
      <c r="W267" s="93"/>
      <c r="X267" s="93"/>
      <c r="Y267" s="93"/>
      <c r="Z267" s="93"/>
      <c r="AA267" s="93"/>
      <c r="AB267" s="93"/>
      <c r="AC267" s="93"/>
      <c r="AD267" s="95">
        <v>8.4016820201966505E-2</v>
      </c>
      <c r="AE267" s="95"/>
      <c r="AF267" s="95"/>
      <c r="AG267" s="95"/>
      <c r="AH267" s="95"/>
      <c r="AI267" s="95"/>
      <c r="AJ267" s="95"/>
      <c r="AK267" s="95"/>
      <c r="AL267" s="95"/>
    </row>
    <row r="268" spans="2:38" s="1" customFormat="1" ht="11.1" customHeight="1" x14ac:dyDescent="0.15">
      <c r="B268" s="12" t="s">
        <v>1163</v>
      </c>
      <c r="C268" s="102">
        <v>1020523166.58</v>
      </c>
      <c r="D268" s="102"/>
      <c r="E268" s="102"/>
      <c r="F268" s="102"/>
      <c r="G268" s="102"/>
      <c r="H268" s="102"/>
      <c r="I268" s="102"/>
      <c r="J268" s="102"/>
      <c r="K268" s="102"/>
      <c r="L268" s="102"/>
      <c r="M268" s="95">
        <v>6.6958165419697901E-2</v>
      </c>
      <c r="N268" s="95"/>
      <c r="O268" s="95"/>
      <c r="P268" s="95"/>
      <c r="Q268" s="95"/>
      <c r="R268" s="95"/>
      <c r="S268" s="95"/>
      <c r="T268" s="95"/>
      <c r="U268" s="95"/>
      <c r="V268" s="93">
        <v>7932</v>
      </c>
      <c r="W268" s="93"/>
      <c r="X268" s="93"/>
      <c r="Y268" s="93"/>
      <c r="Z268" s="93"/>
      <c r="AA268" s="93"/>
      <c r="AB268" s="93"/>
      <c r="AC268" s="93"/>
      <c r="AD268" s="95">
        <v>3.5146955215547601E-2</v>
      </c>
      <c r="AE268" s="95"/>
      <c r="AF268" s="95"/>
      <c r="AG268" s="95"/>
      <c r="AH268" s="95"/>
      <c r="AI268" s="95"/>
      <c r="AJ268" s="95"/>
      <c r="AK268" s="95"/>
      <c r="AL268" s="95"/>
    </row>
    <row r="269" spans="2:38" s="1" customFormat="1" ht="11.1" customHeight="1" x14ac:dyDescent="0.15">
      <c r="B269" s="12" t="s">
        <v>1164</v>
      </c>
      <c r="C269" s="102">
        <v>78078857.960000098</v>
      </c>
      <c r="D269" s="102"/>
      <c r="E269" s="102"/>
      <c r="F269" s="102"/>
      <c r="G269" s="102"/>
      <c r="H269" s="102"/>
      <c r="I269" s="102"/>
      <c r="J269" s="102"/>
      <c r="K269" s="102"/>
      <c r="L269" s="102"/>
      <c r="M269" s="95">
        <v>5.1228793801781696E-3</v>
      </c>
      <c r="N269" s="95"/>
      <c r="O269" s="95"/>
      <c r="P269" s="95"/>
      <c r="Q269" s="95"/>
      <c r="R269" s="95"/>
      <c r="S269" s="95"/>
      <c r="T269" s="95"/>
      <c r="U269" s="95"/>
      <c r="V269" s="93">
        <v>836</v>
      </c>
      <c r="W269" s="93"/>
      <c r="X269" s="93"/>
      <c r="Y269" s="93"/>
      <c r="Z269" s="93"/>
      <c r="AA269" s="93"/>
      <c r="AB269" s="93"/>
      <c r="AC269" s="93"/>
      <c r="AD269" s="95">
        <v>3.7043437418302801E-3</v>
      </c>
      <c r="AE269" s="95"/>
      <c r="AF269" s="95"/>
      <c r="AG269" s="95"/>
      <c r="AH269" s="95"/>
      <c r="AI269" s="95"/>
      <c r="AJ269" s="95"/>
      <c r="AK269" s="95"/>
      <c r="AL269" s="95"/>
    </row>
    <row r="270" spans="2:38" s="1" customFormat="1" ht="11.1" customHeight="1" x14ac:dyDescent="0.15">
      <c r="B270" s="12" t="s">
        <v>1165</v>
      </c>
      <c r="C270" s="102">
        <v>38886477.979999997</v>
      </c>
      <c r="D270" s="102"/>
      <c r="E270" s="102"/>
      <c r="F270" s="102"/>
      <c r="G270" s="102"/>
      <c r="H270" s="102"/>
      <c r="I270" s="102"/>
      <c r="J270" s="102"/>
      <c r="K270" s="102"/>
      <c r="L270" s="102"/>
      <c r="M270" s="95">
        <v>2.5514043291149399E-3</v>
      </c>
      <c r="N270" s="95"/>
      <c r="O270" s="95"/>
      <c r="P270" s="95"/>
      <c r="Q270" s="95"/>
      <c r="R270" s="95"/>
      <c r="S270" s="95"/>
      <c r="T270" s="95"/>
      <c r="U270" s="95"/>
      <c r="V270" s="93">
        <v>423</v>
      </c>
      <c r="W270" s="93"/>
      <c r="X270" s="93"/>
      <c r="Y270" s="93"/>
      <c r="Z270" s="93"/>
      <c r="AA270" s="93"/>
      <c r="AB270" s="93"/>
      <c r="AC270" s="93"/>
      <c r="AD270" s="95">
        <v>1.8743270368351799E-3</v>
      </c>
      <c r="AE270" s="95"/>
      <c r="AF270" s="95"/>
      <c r="AG270" s="95"/>
      <c r="AH270" s="95"/>
      <c r="AI270" s="95"/>
      <c r="AJ270" s="95"/>
      <c r="AK270" s="95"/>
      <c r="AL270" s="95"/>
    </row>
    <row r="271" spans="2:38" s="1" customFormat="1" ht="11.1" customHeight="1" x14ac:dyDescent="0.15">
      <c r="B271" s="12" t="s">
        <v>1166</v>
      </c>
      <c r="C271" s="102">
        <v>256776880.66999999</v>
      </c>
      <c r="D271" s="102"/>
      <c r="E271" s="102"/>
      <c r="F271" s="102"/>
      <c r="G271" s="102"/>
      <c r="H271" s="102"/>
      <c r="I271" s="102"/>
      <c r="J271" s="102"/>
      <c r="K271" s="102"/>
      <c r="L271" s="102"/>
      <c r="M271" s="95">
        <v>1.6847543901893601E-2</v>
      </c>
      <c r="N271" s="95"/>
      <c r="O271" s="95"/>
      <c r="P271" s="95"/>
      <c r="Q271" s="95"/>
      <c r="R271" s="95"/>
      <c r="S271" s="95"/>
      <c r="T271" s="95"/>
      <c r="U271" s="95"/>
      <c r="V271" s="93">
        <v>2395</v>
      </c>
      <c r="W271" s="93"/>
      <c r="X271" s="93"/>
      <c r="Y271" s="93"/>
      <c r="Z271" s="93"/>
      <c r="AA271" s="93"/>
      <c r="AB271" s="93"/>
      <c r="AC271" s="93"/>
      <c r="AD271" s="95">
        <v>1.0612324475697999E-2</v>
      </c>
      <c r="AE271" s="95"/>
      <c r="AF271" s="95"/>
      <c r="AG271" s="95"/>
      <c r="AH271" s="95"/>
      <c r="AI271" s="95"/>
      <c r="AJ271" s="95"/>
      <c r="AK271" s="95"/>
      <c r="AL271" s="95"/>
    </row>
    <row r="272" spans="2:38" s="1" customFormat="1" ht="12.75" customHeight="1" x14ac:dyDescent="0.15">
      <c r="B272" s="38"/>
      <c r="C272" s="103">
        <v>15241205612.24</v>
      </c>
      <c r="D272" s="103"/>
      <c r="E272" s="103"/>
      <c r="F272" s="103"/>
      <c r="G272" s="103"/>
      <c r="H272" s="103"/>
      <c r="I272" s="103"/>
      <c r="J272" s="103"/>
      <c r="K272" s="103"/>
      <c r="L272" s="103"/>
      <c r="M272" s="96">
        <v>1</v>
      </c>
      <c r="N272" s="96"/>
      <c r="O272" s="96"/>
      <c r="P272" s="96"/>
      <c r="Q272" s="96"/>
      <c r="R272" s="96"/>
      <c r="S272" s="96"/>
      <c r="T272" s="96"/>
      <c r="U272" s="96"/>
      <c r="V272" s="94">
        <v>225681</v>
      </c>
      <c r="W272" s="94"/>
      <c r="X272" s="94"/>
      <c r="Y272" s="94"/>
      <c r="Z272" s="94"/>
      <c r="AA272" s="94"/>
      <c r="AB272" s="94"/>
      <c r="AC272" s="94"/>
      <c r="AD272" s="96">
        <v>1</v>
      </c>
      <c r="AE272" s="96"/>
      <c r="AF272" s="96"/>
      <c r="AG272" s="96"/>
      <c r="AH272" s="96"/>
      <c r="AI272" s="96"/>
      <c r="AJ272" s="96"/>
      <c r="AK272" s="96"/>
      <c r="AL272" s="96"/>
    </row>
    <row r="273" spans="2:41" s="1" customFormat="1" ht="9" customHeight="1" x14ac:dyDescent="0.15"/>
    <row r="274" spans="2:41" s="1" customFormat="1" ht="19.149999999999999" customHeight="1" x14ac:dyDescent="0.15">
      <c r="B274" s="73" t="s">
        <v>1195</v>
      </c>
      <c r="C274" s="73"/>
      <c r="D274" s="73"/>
      <c r="E274" s="73"/>
      <c r="F274" s="73"/>
      <c r="G274" s="73"/>
      <c r="H274" s="73"/>
      <c r="I274" s="73"/>
      <c r="J274" s="73"/>
      <c r="K274" s="73"/>
      <c r="L274" s="73"/>
      <c r="M274" s="73"/>
      <c r="N274" s="73"/>
      <c r="O274" s="73"/>
      <c r="P274" s="73"/>
      <c r="Q274" s="73"/>
      <c r="R274" s="73"/>
      <c r="S274" s="73"/>
      <c r="T274" s="73"/>
      <c r="U274" s="73"/>
      <c r="V274" s="73"/>
      <c r="W274" s="73"/>
      <c r="X274" s="73"/>
      <c r="Y274" s="73"/>
      <c r="Z274" s="73"/>
      <c r="AA274" s="73"/>
      <c r="AB274" s="73"/>
      <c r="AC274" s="73"/>
      <c r="AD274" s="73"/>
      <c r="AE274" s="73"/>
      <c r="AF274" s="73"/>
      <c r="AG274" s="73"/>
      <c r="AH274" s="73"/>
      <c r="AI274" s="73"/>
      <c r="AJ274" s="73"/>
      <c r="AK274" s="73"/>
      <c r="AL274" s="73"/>
      <c r="AM274" s="73"/>
      <c r="AN274" s="73"/>
      <c r="AO274" s="73"/>
    </row>
    <row r="275" spans="2:41" s="1" customFormat="1" ht="7.9" customHeight="1" x14ac:dyDescent="0.15"/>
    <row r="276" spans="2:41" s="1" customFormat="1" ht="13.35" customHeight="1" x14ac:dyDescent="0.15">
      <c r="B276" s="100"/>
      <c r="C276" s="100"/>
      <c r="D276" s="71" t="s">
        <v>1060</v>
      </c>
      <c r="E276" s="71"/>
      <c r="F276" s="71"/>
      <c r="G276" s="71"/>
      <c r="H276" s="71"/>
      <c r="I276" s="71"/>
      <c r="J276" s="71"/>
      <c r="K276" s="71"/>
      <c r="L276" s="71"/>
      <c r="M276" s="71"/>
      <c r="N276" s="71" t="s">
        <v>1061</v>
      </c>
      <c r="O276" s="71"/>
      <c r="P276" s="71"/>
      <c r="Q276" s="71"/>
      <c r="R276" s="71"/>
      <c r="S276" s="71"/>
      <c r="T276" s="71"/>
      <c r="U276" s="71"/>
      <c r="V276" s="71"/>
      <c r="W276" s="71" t="s">
        <v>1062</v>
      </c>
      <c r="X276" s="71"/>
      <c r="Y276" s="71"/>
      <c r="Z276" s="71"/>
      <c r="AA276" s="71"/>
      <c r="AB276" s="71"/>
      <c r="AC276" s="71"/>
      <c r="AD276" s="71"/>
      <c r="AE276" s="71" t="s">
        <v>1061</v>
      </c>
      <c r="AF276" s="71"/>
      <c r="AG276" s="71"/>
      <c r="AH276" s="71"/>
      <c r="AI276" s="71"/>
      <c r="AJ276" s="71"/>
      <c r="AK276" s="71"/>
      <c r="AL276" s="71"/>
      <c r="AM276" s="39"/>
    </row>
    <row r="277" spans="2:41" s="1" customFormat="1" ht="11.1" customHeight="1" x14ac:dyDescent="0.15">
      <c r="B277" s="97" t="s">
        <v>1167</v>
      </c>
      <c r="C277" s="97"/>
      <c r="D277" s="102">
        <v>160263339.41999999</v>
      </c>
      <c r="E277" s="102"/>
      <c r="F277" s="102"/>
      <c r="G277" s="102"/>
      <c r="H277" s="102"/>
      <c r="I277" s="102"/>
      <c r="J277" s="102"/>
      <c r="K277" s="102"/>
      <c r="L277" s="102"/>
      <c r="M277" s="102"/>
      <c r="N277" s="95">
        <v>1.0515135317858E-2</v>
      </c>
      <c r="O277" s="95"/>
      <c r="P277" s="95"/>
      <c r="Q277" s="95"/>
      <c r="R277" s="95"/>
      <c r="S277" s="95"/>
      <c r="T277" s="95"/>
      <c r="U277" s="95"/>
      <c r="V277" s="95"/>
      <c r="W277" s="93">
        <v>12547</v>
      </c>
      <c r="X277" s="93"/>
      <c r="Y277" s="93"/>
      <c r="Z277" s="93"/>
      <c r="AA277" s="93"/>
      <c r="AB277" s="93"/>
      <c r="AC277" s="93"/>
      <c r="AD277" s="93"/>
      <c r="AE277" s="95">
        <v>5.5596173359742297E-2</v>
      </c>
      <c r="AF277" s="95"/>
      <c r="AG277" s="95"/>
      <c r="AH277" s="95"/>
      <c r="AI277" s="95"/>
      <c r="AJ277" s="95"/>
      <c r="AK277" s="95"/>
      <c r="AL277" s="95"/>
      <c r="AM277" s="40">
        <v>1</v>
      </c>
    </row>
    <row r="278" spans="2:41" s="1" customFormat="1" ht="11.1" customHeight="1" x14ac:dyDescent="0.15">
      <c r="B278" s="97" t="s">
        <v>1168</v>
      </c>
      <c r="C278" s="97"/>
      <c r="D278" s="102">
        <v>341822998.65000099</v>
      </c>
      <c r="E278" s="102"/>
      <c r="F278" s="102"/>
      <c r="G278" s="102"/>
      <c r="H278" s="102"/>
      <c r="I278" s="102"/>
      <c r="J278" s="102"/>
      <c r="K278" s="102"/>
      <c r="L278" s="102"/>
      <c r="M278" s="102"/>
      <c r="N278" s="95">
        <v>2.24275564116455E-2</v>
      </c>
      <c r="O278" s="95"/>
      <c r="P278" s="95"/>
      <c r="Q278" s="95"/>
      <c r="R278" s="95"/>
      <c r="S278" s="95"/>
      <c r="T278" s="95"/>
      <c r="U278" s="95"/>
      <c r="V278" s="95"/>
      <c r="W278" s="93">
        <v>13830</v>
      </c>
      <c r="X278" s="93"/>
      <c r="Y278" s="93"/>
      <c r="Z278" s="93"/>
      <c r="AA278" s="93"/>
      <c r="AB278" s="93"/>
      <c r="AC278" s="93"/>
      <c r="AD278" s="93"/>
      <c r="AE278" s="95">
        <v>6.1281188934823899E-2</v>
      </c>
      <c r="AF278" s="95"/>
      <c r="AG278" s="95"/>
      <c r="AH278" s="95"/>
      <c r="AI278" s="95"/>
      <c r="AJ278" s="95"/>
      <c r="AK278" s="95"/>
      <c r="AL278" s="95"/>
      <c r="AM278" s="40">
        <v>2</v>
      </c>
    </row>
    <row r="279" spans="2:41" s="1" customFormat="1" ht="11.1" customHeight="1" x14ac:dyDescent="0.15">
      <c r="B279" s="97" t="s">
        <v>1169</v>
      </c>
      <c r="C279" s="97"/>
      <c r="D279" s="102">
        <v>749971063.419999</v>
      </c>
      <c r="E279" s="102"/>
      <c r="F279" s="102"/>
      <c r="G279" s="102"/>
      <c r="H279" s="102"/>
      <c r="I279" s="102"/>
      <c r="J279" s="102"/>
      <c r="K279" s="102"/>
      <c r="L279" s="102"/>
      <c r="M279" s="102"/>
      <c r="N279" s="95">
        <v>4.9206807026978702E-2</v>
      </c>
      <c r="O279" s="95"/>
      <c r="P279" s="95"/>
      <c r="Q279" s="95"/>
      <c r="R279" s="95"/>
      <c r="S279" s="95"/>
      <c r="T279" s="95"/>
      <c r="U279" s="95"/>
      <c r="V279" s="95"/>
      <c r="W279" s="93">
        <v>19232</v>
      </c>
      <c r="X279" s="93"/>
      <c r="Y279" s="93"/>
      <c r="Z279" s="93"/>
      <c r="AA279" s="93"/>
      <c r="AB279" s="93"/>
      <c r="AC279" s="93"/>
      <c r="AD279" s="93"/>
      <c r="AE279" s="95">
        <v>8.52176301948325E-2</v>
      </c>
      <c r="AF279" s="95"/>
      <c r="AG279" s="95"/>
      <c r="AH279" s="95"/>
      <c r="AI279" s="95"/>
      <c r="AJ279" s="95"/>
      <c r="AK279" s="95"/>
      <c r="AL279" s="95"/>
      <c r="AM279" s="40">
        <v>3</v>
      </c>
    </row>
    <row r="280" spans="2:41" s="1" customFormat="1" ht="11.1" customHeight="1" x14ac:dyDescent="0.15">
      <c r="B280" s="97" t="s">
        <v>1170</v>
      </c>
      <c r="C280" s="97"/>
      <c r="D280" s="102">
        <v>1581755931.1300001</v>
      </c>
      <c r="E280" s="102"/>
      <c r="F280" s="102"/>
      <c r="G280" s="102"/>
      <c r="H280" s="102"/>
      <c r="I280" s="102"/>
      <c r="J280" s="102"/>
      <c r="K280" s="102"/>
      <c r="L280" s="102"/>
      <c r="M280" s="102"/>
      <c r="N280" s="95">
        <v>0.103781549266661</v>
      </c>
      <c r="O280" s="95"/>
      <c r="P280" s="95"/>
      <c r="Q280" s="95"/>
      <c r="R280" s="95"/>
      <c r="S280" s="95"/>
      <c r="T280" s="95"/>
      <c r="U280" s="95"/>
      <c r="V280" s="95"/>
      <c r="W280" s="93">
        <v>27567</v>
      </c>
      <c r="X280" s="93"/>
      <c r="Y280" s="93"/>
      <c r="Z280" s="93"/>
      <c r="AA280" s="93"/>
      <c r="AB280" s="93"/>
      <c r="AC280" s="93"/>
      <c r="AD280" s="93"/>
      <c r="AE280" s="95">
        <v>0.12215029178353499</v>
      </c>
      <c r="AF280" s="95"/>
      <c r="AG280" s="95"/>
      <c r="AH280" s="95"/>
      <c r="AI280" s="95"/>
      <c r="AJ280" s="95"/>
      <c r="AK280" s="95"/>
      <c r="AL280" s="95"/>
      <c r="AM280" s="40">
        <v>4</v>
      </c>
    </row>
    <row r="281" spans="2:41" s="1" customFormat="1" ht="11.1" customHeight="1" x14ac:dyDescent="0.15">
      <c r="B281" s="97" t="s">
        <v>1171</v>
      </c>
      <c r="C281" s="97"/>
      <c r="D281" s="102">
        <v>2875374892.5799999</v>
      </c>
      <c r="E281" s="102"/>
      <c r="F281" s="102"/>
      <c r="G281" s="102"/>
      <c r="H281" s="102"/>
      <c r="I281" s="102"/>
      <c r="J281" s="102"/>
      <c r="K281" s="102"/>
      <c r="L281" s="102"/>
      <c r="M281" s="102"/>
      <c r="N281" s="95">
        <v>0.18865796878107999</v>
      </c>
      <c r="O281" s="95"/>
      <c r="P281" s="95"/>
      <c r="Q281" s="95"/>
      <c r="R281" s="95"/>
      <c r="S281" s="95"/>
      <c r="T281" s="95"/>
      <c r="U281" s="95"/>
      <c r="V281" s="95"/>
      <c r="W281" s="93">
        <v>35169</v>
      </c>
      <c r="X281" s="93"/>
      <c r="Y281" s="93"/>
      <c r="Z281" s="93"/>
      <c r="AA281" s="93"/>
      <c r="AB281" s="93"/>
      <c r="AC281" s="93"/>
      <c r="AD281" s="93"/>
      <c r="AE281" s="95">
        <v>0.15583500604836001</v>
      </c>
      <c r="AF281" s="95"/>
      <c r="AG281" s="95"/>
      <c r="AH281" s="95"/>
      <c r="AI281" s="95"/>
      <c r="AJ281" s="95"/>
      <c r="AK281" s="95"/>
      <c r="AL281" s="95"/>
      <c r="AM281" s="40">
        <v>5</v>
      </c>
    </row>
    <row r="282" spans="2:41" s="1" customFormat="1" ht="11.1" customHeight="1" x14ac:dyDescent="0.15">
      <c r="B282" s="97" t="s">
        <v>1172</v>
      </c>
      <c r="C282" s="97"/>
      <c r="D282" s="102">
        <v>761248086.18000197</v>
      </c>
      <c r="E282" s="102"/>
      <c r="F282" s="102"/>
      <c r="G282" s="102"/>
      <c r="H282" s="102"/>
      <c r="I282" s="102"/>
      <c r="J282" s="102"/>
      <c r="K282" s="102"/>
      <c r="L282" s="102"/>
      <c r="M282" s="102"/>
      <c r="N282" s="95">
        <v>4.9946710617738498E-2</v>
      </c>
      <c r="O282" s="95"/>
      <c r="P282" s="95"/>
      <c r="Q282" s="95"/>
      <c r="R282" s="95"/>
      <c r="S282" s="95"/>
      <c r="T282" s="95"/>
      <c r="U282" s="95"/>
      <c r="V282" s="95"/>
      <c r="W282" s="93">
        <v>15184</v>
      </c>
      <c r="X282" s="93"/>
      <c r="Y282" s="93"/>
      <c r="Z282" s="93"/>
      <c r="AA282" s="93"/>
      <c r="AB282" s="93"/>
      <c r="AC282" s="93"/>
      <c r="AD282" s="93"/>
      <c r="AE282" s="95">
        <v>6.7280807865970099E-2</v>
      </c>
      <c r="AF282" s="95"/>
      <c r="AG282" s="95"/>
      <c r="AH282" s="95"/>
      <c r="AI282" s="95"/>
      <c r="AJ282" s="95"/>
      <c r="AK282" s="95"/>
      <c r="AL282" s="95"/>
      <c r="AM282" s="40">
        <v>6</v>
      </c>
    </row>
    <row r="283" spans="2:41" s="1" customFormat="1" ht="11.1" customHeight="1" x14ac:dyDescent="0.15">
      <c r="B283" s="97" t="s">
        <v>1173</v>
      </c>
      <c r="C283" s="97"/>
      <c r="D283" s="102">
        <v>729691885.700001</v>
      </c>
      <c r="E283" s="102"/>
      <c r="F283" s="102"/>
      <c r="G283" s="102"/>
      <c r="H283" s="102"/>
      <c r="I283" s="102"/>
      <c r="J283" s="102"/>
      <c r="K283" s="102"/>
      <c r="L283" s="102"/>
      <c r="M283" s="102"/>
      <c r="N283" s="95">
        <v>4.7876257578599701E-2</v>
      </c>
      <c r="O283" s="95"/>
      <c r="P283" s="95"/>
      <c r="Q283" s="95"/>
      <c r="R283" s="95"/>
      <c r="S283" s="95"/>
      <c r="T283" s="95"/>
      <c r="U283" s="95"/>
      <c r="V283" s="95"/>
      <c r="W283" s="93">
        <v>12723</v>
      </c>
      <c r="X283" s="93"/>
      <c r="Y283" s="93"/>
      <c r="Z283" s="93"/>
      <c r="AA283" s="93"/>
      <c r="AB283" s="93"/>
      <c r="AC283" s="93"/>
      <c r="AD283" s="93"/>
      <c r="AE283" s="95">
        <v>5.63760352001276E-2</v>
      </c>
      <c r="AF283" s="95"/>
      <c r="AG283" s="95"/>
      <c r="AH283" s="95"/>
      <c r="AI283" s="95"/>
      <c r="AJ283" s="95"/>
      <c r="AK283" s="95"/>
      <c r="AL283" s="95"/>
      <c r="AM283" s="40">
        <v>7</v>
      </c>
    </row>
    <row r="284" spans="2:41" s="1" customFormat="1" ht="11.1" customHeight="1" x14ac:dyDescent="0.15">
      <c r="B284" s="97" t="s">
        <v>1174</v>
      </c>
      <c r="C284" s="97"/>
      <c r="D284" s="102">
        <v>805527561.10999894</v>
      </c>
      <c r="E284" s="102"/>
      <c r="F284" s="102"/>
      <c r="G284" s="102"/>
      <c r="H284" s="102"/>
      <c r="I284" s="102"/>
      <c r="J284" s="102"/>
      <c r="K284" s="102"/>
      <c r="L284" s="102"/>
      <c r="M284" s="102"/>
      <c r="N284" s="95">
        <v>5.2851958145823497E-2</v>
      </c>
      <c r="O284" s="95"/>
      <c r="P284" s="95"/>
      <c r="Q284" s="95"/>
      <c r="R284" s="95"/>
      <c r="S284" s="95"/>
      <c r="T284" s="95"/>
      <c r="U284" s="95"/>
      <c r="V284" s="95"/>
      <c r="W284" s="93">
        <v>12936</v>
      </c>
      <c r="X284" s="93"/>
      <c r="Y284" s="93"/>
      <c r="Z284" s="93"/>
      <c r="AA284" s="93"/>
      <c r="AB284" s="93"/>
      <c r="AC284" s="93"/>
      <c r="AD284" s="93"/>
      <c r="AE284" s="95">
        <v>5.73198452683212E-2</v>
      </c>
      <c r="AF284" s="95"/>
      <c r="AG284" s="95"/>
      <c r="AH284" s="95"/>
      <c r="AI284" s="95"/>
      <c r="AJ284" s="95"/>
      <c r="AK284" s="95"/>
      <c r="AL284" s="95"/>
      <c r="AM284" s="40">
        <v>8</v>
      </c>
    </row>
    <row r="285" spans="2:41" s="1" customFormat="1" ht="11.1" customHeight="1" x14ac:dyDescent="0.15">
      <c r="B285" s="97" t="s">
        <v>1175</v>
      </c>
      <c r="C285" s="97"/>
      <c r="D285" s="102">
        <v>879362169.84000099</v>
      </c>
      <c r="E285" s="102"/>
      <c r="F285" s="102"/>
      <c r="G285" s="102"/>
      <c r="H285" s="102"/>
      <c r="I285" s="102"/>
      <c r="J285" s="102"/>
      <c r="K285" s="102"/>
      <c r="L285" s="102"/>
      <c r="M285" s="102"/>
      <c r="N285" s="95">
        <v>5.7696365511518202E-2</v>
      </c>
      <c r="O285" s="95"/>
      <c r="P285" s="95"/>
      <c r="Q285" s="95"/>
      <c r="R285" s="95"/>
      <c r="S285" s="95"/>
      <c r="T285" s="95"/>
      <c r="U285" s="95"/>
      <c r="V285" s="95"/>
      <c r="W285" s="93">
        <v>12471</v>
      </c>
      <c r="X285" s="93"/>
      <c r="Y285" s="93"/>
      <c r="Z285" s="93"/>
      <c r="AA285" s="93"/>
      <c r="AB285" s="93"/>
      <c r="AC285" s="93"/>
      <c r="AD285" s="93"/>
      <c r="AE285" s="95">
        <v>5.5259414837757703E-2</v>
      </c>
      <c r="AF285" s="95"/>
      <c r="AG285" s="95"/>
      <c r="AH285" s="95"/>
      <c r="AI285" s="95"/>
      <c r="AJ285" s="95"/>
      <c r="AK285" s="95"/>
      <c r="AL285" s="95"/>
      <c r="AM285" s="40">
        <v>9</v>
      </c>
    </row>
    <row r="286" spans="2:41" s="1" customFormat="1" ht="11.1" customHeight="1" x14ac:dyDescent="0.15">
      <c r="B286" s="97" t="s">
        <v>1176</v>
      </c>
      <c r="C286" s="97"/>
      <c r="D286" s="102">
        <v>950057725.29999995</v>
      </c>
      <c r="E286" s="102"/>
      <c r="F286" s="102"/>
      <c r="G286" s="102"/>
      <c r="H286" s="102"/>
      <c r="I286" s="102"/>
      <c r="J286" s="102"/>
      <c r="K286" s="102"/>
      <c r="L286" s="102"/>
      <c r="M286" s="102"/>
      <c r="N286" s="95">
        <v>6.2334814546233998E-2</v>
      </c>
      <c r="O286" s="95"/>
      <c r="P286" s="95"/>
      <c r="Q286" s="95"/>
      <c r="R286" s="95"/>
      <c r="S286" s="95"/>
      <c r="T286" s="95"/>
      <c r="U286" s="95"/>
      <c r="V286" s="95"/>
      <c r="W286" s="93">
        <v>11203</v>
      </c>
      <c r="X286" s="93"/>
      <c r="Y286" s="93"/>
      <c r="Z286" s="93"/>
      <c r="AA286" s="93"/>
      <c r="AB286" s="93"/>
      <c r="AC286" s="93"/>
      <c r="AD286" s="93"/>
      <c r="AE286" s="95">
        <v>4.96408647604362E-2</v>
      </c>
      <c r="AF286" s="95"/>
      <c r="AG286" s="95"/>
      <c r="AH286" s="95"/>
      <c r="AI286" s="95"/>
      <c r="AJ286" s="95"/>
      <c r="AK286" s="95"/>
      <c r="AL286" s="95"/>
      <c r="AM286" s="40">
        <v>10</v>
      </c>
    </row>
    <row r="287" spans="2:41" s="1" customFormat="1" ht="11.1" customHeight="1" x14ac:dyDescent="0.15">
      <c r="B287" s="97" t="s">
        <v>1177</v>
      </c>
      <c r="C287" s="97"/>
      <c r="D287" s="102">
        <v>2594322373.0100002</v>
      </c>
      <c r="E287" s="102"/>
      <c r="F287" s="102"/>
      <c r="G287" s="102"/>
      <c r="H287" s="102"/>
      <c r="I287" s="102"/>
      <c r="J287" s="102"/>
      <c r="K287" s="102"/>
      <c r="L287" s="102"/>
      <c r="M287" s="102"/>
      <c r="N287" s="95">
        <v>0.17021766118859599</v>
      </c>
      <c r="O287" s="95"/>
      <c r="P287" s="95"/>
      <c r="Q287" s="95"/>
      <c r="R287" s="95"/>
      <c r="S287" s="95"/>
      <c r="T287" s="95"/>
      <c r="U287" s="95"/>
      <c r="V287" s="95"/>
      <c r="W287" s="93">
        <v>29658</v>
      </c>
      <c r="X287" s="93"/>
      <c r="Y287" s="93"/>
      <c r="Z287" s="93"/>
      <c r="AA287" s="93"/>
      <c r="AB287" s="93"/>
      <c r="AC287" s="93"/>
      <c r="AD287" s="93"/>
      <c r="AE287" s="95">
        <v>0.13141558217129501</v>
      </c>
      <c r="AF287" s="95"/>
      <c r="AG287" s="95"/>
      <c r="AH287" s="95"/>
      <c r="AI287" s="95"/>
      <c r="AJ287" s="95"/>
      <c r="AK287" s="95"/>
      <c r="AL287" s="95"/>
      <c r="AM287" s="40">
        <v>11</v>
      </c>
    </row>
    <row r="288" spans="2:41" s="1" customFormat="1" ht="11.1" customHeight="1" x14ac:dyDescent="0.15">
      <c r="B288" s="97" t="s">
        <v>1178</v>
      </c>
      <c r="C288" s="97"/>
      <c r="D288" s="102">
        <v>1155241476.4300001</v>
      </c>
      <c r="E288" s="102"/>
      <c r="F288" s="102"/>
      <c r="G288" s="102"/>
      <c r="H288" s="102"/>
      <c r="I288" s="102"/>
      <c r="J288" s="102"/>
      <c r="K288" s="102"/>
      <c r="L288" s="102"/>
      <c r="M288" s="102"/>
      <c r="N288" s="95">
        <v>7.5797250284599604E-2</v>
      </c>
      <c r="O288" s="95"/>
      <c r="P288" s="95"/>
      <c r="Q288" s="95"/>
      <c r="R288" s="95"/>
      <c r="S288" s="95"/>
      <c r="T288" s="95"/>
      <c r="U288" s="95"/>
      <c r="V288" s="95"/>
      <c r="W288" s="93">
        <v>10997</v>
      </c>
      <c r="X288" s="93"/>
      <c r="Y288" s="93"/>
      <c r="Z288" s="93"/>
      <c r="AA288" s="93"/>
      <c r="AB288" s="93"/>
      <c r="AC288" s="93"/>
      <c r="AD288" s="93"/>
      <c r="AE288" s="95">
        <v>4.8728071924530603E-2</v>
      </c>
      <c r="AF288" s="95"/>
      <c r="AG288" s="95"/>
      <c r="AH288" s="95"/>
      <c r="AI288" s="95"/>
      <c r="AJ288" s="95"/>
      <c r="AK288" s="95"/>
      <c r="AL288" s="95"/>
      <c r="AM288" s="40">
        <v>12</v>
      </c>
    </row>
    <row r="289" spans="2:41" s="1" customFormat="1" ht="11.1" customHeight="1" x14ac:dyDescent="0.15">
      <c r="B289" s="97" t="s">
        <v>1179</v>
      </c>
      <c r="C289" s="97"/>
      <c r="D289" s="102">
        <v>462071905.17000002</v>
      </c>
      <c r="E289" s="102"/>
      <c r="F289" s="102"/>
      <c r="G289" s="102"/>
      <c r="H289" s="102"/>
      <c r="I289" s="102"/>
      <c r="J289" s="102"/>
      <c r="K289" s="102"/>
      <c r="L289" s="102"/>
      <c r="M289" s="102"/>
      <c r="N289" s="95">
        <v>3.0317280464933601E-2</v>
      </c>
      <c r="O289" s="95"/>
      <c r="P289" s="95"/>
      <c r="Q289" s="95"/>
      <c r="R289" s="95"/>
      <c r="S289" s="95"/>
      <c r="T289" s="95"/>
      <c r="U289" s="95"/>
      <c r="V289" s="95"/>
      <c r="W289" s="93">
        <v>4160</v>
      </c>
      <c r="X289" s="93"/>
      <c r="Y289" s="93"/>
      <c r="Z289" s="93"/>
      <c r="AA289" s="93"/>
      <c r="AB289" s="93"/>
      <c r="AC289" s="93"/>
      <c r="AD289" s="93"/>
      <c r="AE289" s="95">
        <v>1.8433098045471299E-2</v>
      </c>
      <c r="AF289" s="95"/>
      <c r="AG289" s="95"/>
      <c r="AH289" s="95"/>
      <c r="AI289" s="95"/>
      <c r="AJ289" s="95"/>
      <c r="AK289" s="95"/>
      <c r="AL289" s="95"/>
      <c r="AM289" s="40">
        <v>13</v>
      </c>
    </row>
    <row r="290" spans="2:41" s="1" customFormat="1" ht="11.1" customHeight="1" x14ac:dyDescent="0.15">
      <c r="B290" s="97" t="s">
        <v>1180</v>
      </c>
      <c r="C290" s="97"/>
      <c r="D290" s="102">
        <v>1194494204.3</v>
      </c>
      <c r="E290" s="102"/>
      <c r="F290" s="102"/>
      <c r="G290" s="102"/>
      <c r="H290" s="102"/>
      <c r="I290" s="102"/>
      <c r="J290" s="102"/>
      <c r="K290" s="102"/>
      <c r="L290" s="102"/>
      <c r="M290" s="102"/>
      <c r="N290" s="95">
        <v>7.8372684857732994E-2</v>
      </c>
      <c r="O290" s="95"/>
      <c r="P290" s="95"/>
      <c r="Q290" s="95"/>
      <c r="R290" s="95"/>
      <c r="S290" s="95"/>
      <c r="T290" s="95"/>
      <c r="U290" s="95"/>
      <c r="V290" s="95"/>
      <c r="W290" s="93">
        <v>8004</v>
      </c>
      <c r="X290" s="93"/>
      <c r="Y290" s="93"/>
      <c r="Z290" s="93"/>
      <c r="AA290" s="93"/>
      <c r="AB290" s="93"/>
      <c r="AC290" s="93"/>
      <c r="AD290" s="93"/>
      <c r="AE290" s="95">
        <v>3.5465989604796098E-2</v>
      </c>
      <c r="AF290" s="95"/>
      <c r="AG290" s="95"/>
      <c r="AH290" s="95"/>
      <c r="AI290" s="95"/>
      <c r="AJ290" s="95"/>
      <c r="AK290" s="95"/>
      <c r="AL290" s="95"/>
      <c r="AM290" s="40">
        <v>14</v>
      </c>
    </row>
    <row r="291" spans="2:41" s="1" customFormat="1" ht="11.1" customHeight="1" x14ac:dyDescent="0.15">
      <c r="B291" s="100"/>
      <c r="C291" s="100"/>
      <c r="D291" s="103">
        <v>15241205612.24</v>
      </c>
      <c r="E291" s="103"/>
      <c r="F291" s="103"/>
      <c r="G291" s="103"/>
      <c r="H291" s="103"/>
      <c r="I291" s="103"/>
      <c r="J291" s="103"/>
      <c r="K291" s="103"/>
      <c r="L291" s="103"/>
      <c r="M291" s="103"/>
      <c r="N291" s="96">
        <v>1</v>
      </c>
      <c r="O291" s="96"/>
      <c r="P291" s="96"/>
      <c r="Q291" s="96"/>
      <c r="R291" s="96"/>
      <c r="S291" s="96"/>
      <c r="T291" s="96"/>
      <c r="U291" s="96"/>
      <c r="V291" s="96"/>
      <c r="W291" s="94">
        <v>225681</v>
      </c>
      <c r="X291" s="94"/>
      <c r="Y291" s="94"/>
      <c r="Z291" s="94"/>
      <c r="AA291" s="94"/>
      <c r="AB291" s="94"/>
      <c r="AC291" s="94"/>
      <c r="AD291" s="94"/>
      <c r="AE291" s="96">
        <v>1</v>
      </c>
      <c r="AF291" s="96"/>
      <c r="AG291" s="96"/>
      <c r="AH291" s="96"/>
      <c r="AI291" s="96"/>
      <c r="AJ291" s="96"/>
      <c r="AK291" s="96"/>
      <c r="AL291" s="96"/>
      <c r="AM291" s="41"/>
    </row>
    <row r="292" spans="2:41" s="1" customFormat="1" ht="9" customHeight="1" x14ac:dyDescent="0.15"/>
    <row r="293" spans="2:41" s="1" customFormat="1" ht="19.149999999999999" customHeight="1" x14ac:dyDescent="0.15">
      <c r="B293" s="73" t="s">
        <v>1196</v>
      </c>
      <c r="C293" s="73"/>
      <c r="D293" s="73"/>
      <c r="E293" s="73"/>
      <c r="F293" s="73"/>
      <c r="G293" s="73"/>
      <c r="H293" s="73"/>
      <c r="I293" s="73"/>
      <c r="J293" s="73"/>
      <c r="K293" s="73"/>
      <c r="L293" s="73"/>
      <c r="M293" s="73"/>
      <c r="N293" s="73"/>
      <c r="O293" s="73"/>
      <c r="P293" s="73"/>
      <c r="Q293" s="73"/>
      <c r="R293" s="73"/>
      <c r="S293" s="73"/>
      <c r="T293" s="73"/>
      <c r="U293" s="73"/>
      <c r="V293" s="73"/>
      <c r="W293" s="73"/>
      <c r="X293" s="73"/>
      <c r="Y293" s="73"/>
      <c r="Z293" s="73"/>
      <c r="AA293" s="73"/>
      <c r="AB293" s="73"/>
      <c r="AC293" s="73"/>
      <c r="AD293" s="73"/>
      <c r="AE293" s="73"/>
      <c r="AF293" s="73"/>
      <c r="AG293" s="73"/>
      <c r="AH293" s="73"/>
      <c r="AI293" s="73"/>
      <c r="AJ293" s="73"/>
      <c r="AK293" s="73"/>
      <c r="AL293" s="73"/>
      <c r="AM293" s="73"/>
      <c r="AN293" s="73"/>
      <c r="AO293" s="73"/>
    </row>
    <row r="294" spans="2:41" s="1" customFormat="1" ht="7.9" customHeight="1" x14ac:dyDescent="0.15"/>
    <row r="295" spans="2:41" s="1" customFormat="1" ht="10.7" customHeight="1" x14ac:dyDescent="0.15">
      <c r="B295" s="71" t="s">
        <v>1063</v>
      </c>
      <c r="C295" s="71"/>
      <c r="D295" s="71" t="s">
        <v>1060</v>
      </c>
      <c r="E295" s="71"/>
      <c r="F295" s="71"/>
      <c r="G295" s="71"/>
      <c r="H295" s="71"/>
      <c r="I295" s="71"/>
      <c r="J295" s="71"/>
      <c r="K295" s="71"/>
      <c r="L295" s="71"/>
      <c r="M295" s="71"/>
      <c r="N295" s="71" t="s">
        <v>1061</v>
      </c>
      <c r="O295" s="71"/>
      <c r="P295" s="71"/>
      <c r="Q295" s="71"/>
      <c r="R295" s="71"/>
      <c r="S295" s="71"/>
      <c r="T295" s="71"/>
      <c r="U295" s="71"/>
      <c r="V295" s="71"/>
      <c r="W295" s="71" t="s">
        <v>1062</v>
      </c>
      <c r="X295" s="71"/>
      <c r="Y295" s="71"/>
      <c r="Z295" s="71"/>
      <c r="AA295" s="71"/>
      <c r="AB295" s="71"/>
      <c r="AC295" s="71"/>
      <c r="AD295" s="71"/>
      <c r="AE295" s="71" t="s">
        <v>1061</v>
      </c>
      <c r="AF295" s="71"/>
      <c r="AG295" s="71"/>
      <c r="AH295" s="71"/>
      <c r="AI295" s="71"/>
      <c r="AJ295" s="71"/>
      <c r="AK295" s="71"/>
      <c r="AL295" s="71"/>
    </row>
    <row r="296" spans="2:41" s="1" customFormat="1" ht="10.7" customHeight="1" x14ac:dyDescent="0.15">
      <c r="B296" s="97" t="s">
        <v>1181</v>
      </c>
      <c r="C296" s="97"/>
      <c r="D296" s="102">
        <v>320853127.56</v>
      </c>
      <c r="E296" s="102"/>
      <c r="F296" s="102"/>
      <c r="G296" s="102"/>
      <c r="H296" s="102"/>
      <c r="I296" s="102"/>
      <c r="J296" s="102"/>
      <c r="K296" s="102"/>
      <c r="L296" s="102"/>
      <c r="M296" s="102"/>
      <c r="N296" s="95">
        <v>2.1051689460991601E-2</v>
      </c>
      <c r="O296" s="95"/>
      <c r="P296" s="95"/>
      <c r="Q296" s="95"/>
      <c r="R296" s="95"/>
      <c r="S296" s="95"/>
      <c r="T296" s="95"/>
      <c r="U296" s="95"/>
      <c r="V296" s="95"/>
      <c r="W296" s="93">
        <v>13727</v>
      </c>
      <c r="X296" s="93"/>
      <c r="Y296" s="93"/>
      <c r="Z296" s="93"/>
      <c r="AA296" s="93"/>
      <c r="AB296" s="93"/>
      <c r="AC296" s="93"/>
      <c r="AD296" s="93"/>
      <c r="AE296" s="95">
        <v>6.0824792516871201E-2</v>
      </c>
      <c r="AF296" s="95"/>
      <c r="AG296" s="95"/>
      <c r="AH296" s="95"/>
      <c r="AI296" s="95"/>
      <c r="AJ296" s="95"/>
      <c r="AK296" s="95"/>
      <c r="AL296" s="95"/>
    </row>
    <row r="297" spans="2:41" s="1" customFormat="1" ht="10.7" customHeight="1" x14ac:dyDescent="0.15">
      <c r="B297" s="97" t="s">
        <v>1065</v>
      </c>
      <c r="C297" s="97"/>
      <c r="D297" s="102">
        <v>462984165.14000201</v>
      </c>
      <c r="E297" s="102"/>
      <c r="F297" s="102"/>
      <c r="G297" s="102"/>
      <c r="H297" s="102"/>
      <c r="I297" s="102"/>
      <c r="J297" s="102"/>
      <c r="K297" s="102"/>
      <c r="L297" s="102"/>
      <c r="M297" s="102"/>
      <c r="N297" s="95">
        <v>3.0377135307996E-2</v>
      </c>
      <c r="O297" s="95"/>
      <c r="P297" s="95"/>
      <c r="Q297" s="95"/>
      <c r="R297" s="95"/>
      <c r="S297" s="95"/>
      <c r="T297" s="95"/>
      <c r="U297" s="95"/>
      <c r="V297" s="95"/>
      <c r="W297" s="93">
        <v>14199</v>
      </c>
      <c r="X297" s="93"/>
      <c r="Y297" s="93"/>
      <c r="Z297" s="93"/>
      <c r="AA297" s="93"/>
      <c r="AB297" s="93"/>
      <c r="AC297" s="93"/>
      <c r="AD297" s="93"/>
      <c r="AE297" s="95">
        <v>6.2916240179722693E-2</v>
      </c>
      <c r="AF297" s="95"/>
      <c r="AG297" s="95"/>
      <c r="AH297" s="95"/>
      <c r="AI297" s="95"/>
      <c r="AJ297" s="95"/>
      <c r="AK297" s="95"/>
      <c r="AL297" s="95"/>
    </row>
    <row r="298" spans="2:41" s="1" customFormat="1" ht="10.7" customHeight="1" x14ac:dyDescent="0.15">
      <c r="B298" s="97" t="s">
        <v>1066</v>
      </c>
      <c r="C298" s="97"/>
      <c r="D298" s="102">
        <v>605766266.17999899</v>
      </c>
      <c r="E298" s="102"/>
      <c r="F298" s="102"/>
      <c r="G298" s="102"/>
      <c r="H298" s="102"/>
      <c r="I298" s="102"/>
      <c r="J298" s="102"/>
      <c r="K298" s="102"/>
      <c r="L298" s="102"/>
      <c r="M298" s="102"/>
      <c r="N298" s="95">
        <v>3.9745298475175397E-2</v>
      </c>
      <c r="O298" s="95"/>
      <c r="P298" s="95"/>
      <c r="Q298" s="95"/>
      <c r="R298" s="95"/>
      <c r="S298" s="95"/>
      <c r="T298" s="95"/>
      <c r="U298" s="95"/>
      <c r="V298" s="95"/>
      <c r="W298" s="93">
        <v>18842</v>
      </c>
      <c r="X298" s="93"/>
      <c r="Y298" s="93"/>
      <c r="Z298" s="93"/>
      <c r="AA298" s="93"/>
      <c r="AB298" s="93"/>
      <c r="AC298" s="93"/>
      <c r="AD298" s="93"/>
      <c r="AE298" s="95">
        <v>8.3489527253069601E-2</v>
      </c>
      <c r="AF298" s="95"/>
      <c r="AG298" s="95"/>
      <c r="AH298" s="95"/>
      <c r="AI298" s="95"/>
      <c r="AJ298" s="95"/>
      <c r="AK298" s="95"/>
      <c r="AL298" s="95"/>
    </row>
    <row r="299" spans="2:41" s="1" customFormat="1" ht="10.7" customHeight="1" x14ac:dyDescent="0.15">
      <c r="B299" s="97" t="s">
        <v>1067</v>
      </c>
      <c r="C299" s="97"/>
      <c r="D299" s="102">
        <v>1029833651.14</v>
      </c>
      <c r="E299" s="102"/>
      <c r="F299" s="102"/>
      <c r="G299" s="102"/>
      <c r="H299" s="102"/>
      <c r="I299" s="102"/>
      <c r="J299" s="102"/>
      <c r="K299" s="102"/>
      <c r="L299" s="102"/>
      <c r="M299" s="102"/>
      <c r="N299" s="95">
        <v>6.7569041278004796E-2</v>
      </c>
      <c r="O299" s="95"/>
      <c r="P299" s="95"/>
      <c r="Q299" s="95"/>
      <c r="R299" s="95"/>
      <c r="S299" s="95"/>
      <c r="T299" s="95"/>
      <c r="U299" s="95"/>
      <c r="V299" s="95"/>
      <c r="W299" s="93">
        <v>24201</v>
      </c>
      <c r="X299" s="93"/>
      <c r="Y299" s="93"/>
      <c r="Z299" s="93"/>
      <c r="AA299" s="93"/>
      <c r="AB299" s="93"/>
      <c r="AC299" s="93"/>
      <c r="AD299" s="93"/>
      <c r="AE299" s="95">
        <v>0.107235434086166</v>
      </c>
      <c r="AF299" s="95"/>
      <c r="AG299" s="95"/>
      <c r="AH299" s="95"/>
      <c r="AI299" s="95"/>
      <c r="AJ299" s="95"/>
      <c r="AK299" s="95"/>
      <c r="AL299" s="95"/>
    </row>
    <row r="300" spans="2:41" s="1" customFormat="1" ht="10.7" customHeight="1" x14ac:dyDescent="0.15">
      <c r="B300" s="97" t="s">
        <v>1068</v>
      </c>
      <c r="C300" s="97"/>
      <c r="D300" s="102">
        <v>996862276.44000196</v>
      </c>
      <c r="E300" s="102"/>
      <c r="F300" s="102"/>
      <c r="G300" s="102"/>
      <c r="H300" s="102"/>
      <c r="I300" s="102"/>
      <c r="J300" s="102"/>
      <c r="K300" s="102"/>
      <c r="L300" s="102"/>
      <c r="M300" s="102"/>
      <c r="N300" s="95">
        <v>6.5405736383441701E-2</v>
      </c>
      <c r="O300" s="95"/>
      <c r="P300" s="95"/>
      <c r="Q300" s="95"/>
      <c r="R300" s="95"/>
      <c r="S300" s="95"/>
      <c r="T300" s="95"/>
      <c r="U300" s="95"/>
      <c r="V300" s="95"/>
      <c r="W300" s="93">
        <v>20001</v>
      </c>
      <c r="X300" s="93"/>
      <c r="Y300" s="93"/>
      <c r="Z300" s="93"/>
      <c r="AA300" s="93"/>
      <c r="AB300" s="93"/>
      <c r="AC300" s="93"/>
      <c r="AD300" s="93"/>
      <c r="AE300" s="95">
        <v>8.8625094713334296E-2</v>
      </c>
      <c r="AF300" s="95"/>
      <c r="AG300" s="95"/>
      <c r="AH300" s="95"/>
      <c r="AI300" s="95"/>
      <c r="AJ300" s="95"/>
      <c r="AK300" s="95"/>
      <c r="AL300" s="95"/>
    </row>
    <row r="301" spans="2:41" s="1" customFormat="1" ht="10.7" customHeight="1" x14ac:dyDescent="0.15">
      <c r="B301" s="97" t="s">
        <v>1069</v>
      </c>
      <c r="C301" s="97"/>
      <c r="D301" s="102">
        <v>1137459952.6199999</v>
      </c>
      <c r="E301" s="102"/>
      <c r="F301" s="102"/>
      <c r="G301" s="102"/>
      <c r="H301" s="102"/>
      <c r="I301" s="102"/>
      <c r="J301" s="102"/>
      <c r="K301" s="102"/>
      <c r="L301" s="102"/>
      <c r="M301" s="102"/>
      <c r="N301" s="95">
        <v>7.4630575924159295E-2</v>
      </c>
      <c r="O301" s="95"/>
      <c r="P301" s="95"/>
      <c r="Q301" s="95"/>
      <c r="R301" s="95"/>
      <c r="S301" s="95"/>
      <c r="T301" s="95"/>
      <c r="U301" s="95"/>
      <c r="V301" s="95"/>
      <c r="W301" s="93">
        <v>18528</v>
      </c>
      <c r="X301" s="93"/>
      <c r="Y301" s="93"/>
      <c r="Z301" s="93"/>
      <c r="AA301" s="93"/>
      <c r="AB301" s="93"/>
      <c r="AC301" s="93"/>
      <c r="AD301" s="93"/>
      <c r="AE301" s="95">
        <v>8.2098182833291206E-2</v>
      </c>
      <c r="AF301" s="95"/>
      <c r="AG301" s="95"/>
      <c r="AH301" s="95"/>
      <c r="AI301" s="95"/>
      <c r="AJ301" s="95"/>
      <c r="AK301" s="95"/>
      <c r="AL301" s="95"/>
    </row>
    <row r="302" spans="2:41" s="1" customFormat="1" ht="10.7" customHeight="1" x14ac:dyDescent="0.15">
      <c r="B302" s="97" t="s">
        <v>1070</v>
      </c>
      <c r="C302" s="97"/>
      <c r="D302" s="102">
        <v>1514516392.1500001</v>
      </c>
      <c r="E302" s="102"/>
      <c r="F302" s="102"/>
      <c r="G302" s="102"/>
      <c r="H302" s="102"/>
      <c r="I302" s="102"/>
      <c r="J302" s="102"/>
      <c r="K302" s="102"/>
      <c r="L302" s="102"/>
      <c r="M302" s="102"/>
      <c r="N302" s="95">
        <v>9.9369855028641305E-2</v>
      </c>
      <c r="O302" s="95"/>
      <c r="P302" s="95"/>
      <c r="Q302" s="95"/>
      <c r="R302" s="95"/>
      <c r="S302" s="95"/>
      <c r="T302" s="95"/>
      <c r="U302" s="95"/>
      <c r="V302" s="95"/>
      <c r="W302" s="93">
        <v>21404</v>
      </c>
      <c r="X302" s="93"/>
      <c r="Y302" s="93"/>
      <c r="Z302" s="93"/>
      <c r="AA302" s="93"/>
      <c r="AB302" s="93"/>
      <c r="AC302" s="93"/>
      <c r="AD302" s="93"/>
      <c r="AE302" s="95">
        <v>9.4841834270496903E-2</v>
      </c>
      <c r="AF302" s="95"/>
      <c r="AG302" s="95"/>
      <c r="AH302" s="95"/>
      <c r="AI302" s="95"/>
      <c r="AJ302" s="95"/>
      <c r="AK302" s="95"/>
      <c r="AL302" s="95"/>
    </row>
    <row r="303" spans="2:41" s="1" customFormat="1" ht="10.7" customHeight="1" x14ac:dyDescent="0.15">
      <c r="B303" s="97" t="s">
        <v>1071</v>
      </c>
      <c r="C303" s="97"/>
      <c r="D303" s="102">
        <v>1233957731.71</v>
      </c>
      <c r="E303" s="102"/>
      <c r="F303" s="102"/>
      <c r="G303" s="102"/>
      <c r="H303" s="102"/>
      <c r="I303" s="102"/>
      <c r="J303" s="102"/>
      <c r="K303" s="102"/>
      <c r="L303" s="102"/>
      <c r="M303" s="102"/>
      <c r="N303" s="95">
        <v>8.0961950327540305E-2</v>
      </c>
      <c r="O303" s="95"/>
      <c r="P303" s="95"/>
      <c r="Q303" s="95"/>
      <c r="R303" s="95"/>
      <c r="S303" s="95"/>
      <c r="T303" s="95"/>
      <c r="U303" s="95"/>
      <c r="V303" s="95"/>
      <c r="W303" s="93">
        <v>15864</v>
      </c>
      <c r="X303" s="93"/>
      <c r="Y303" s="93"/>
      <c r="Z303" s="93"/>
      <c r="AA303" s="93"/>
      <c r="AB303" s="93"/>
      <c r="AC303" s="93"/>
      <c r="AD303" s="93"/>
      <c r="AE303" s="95">
        <v>7.0293910431095202E-2</v>
      </c>
      <c r="AF303" s="95"/>
      <c r="AG303" s="95"/>
      <c r="AH303" s="95"/>
      <c r="AI303" s="95"/>
      <c r="AJ303" s="95"/>
      <c r="AK303" s="95"/>
      <c r="AL303" s="95"/>
    </row>
    <row r="304" spans="2:41" s="1" customFormat="1" ht="10.7" customHeight="1" x14ac:dyDescent="0.15">
      <c r="B304" s="97" t="s">
        <v>1072</v>
      </c>
      <c r="C304" s="97"/>
      <c r="D304" s="102">
        <v>1527900804.3400099</v>
      </c>
      <c r="E304" s="102"/>
      <c r="F304" s="102"/>
      <c r="G304" s="102"/>
      <c r="H304" s="102"/>
      <c r="I304" s="102"/>
      <c r="J304" s="102"/>
      <c r="K304" s="102"/>
      <c r="L304" s="102"/>
      <c r="M304" s="102"/>
      <c r="N304" s="95">
        <v>0.100248027827468</v>
      </c>
      <c r="O304" s="95"/>
      <c r="P304" s="95"/>
      <c r="Q304" s="95"/>
      <c r="R304" s="95"/>
      <c r="S304" s="95"/>
      <c r="T304" s="95"/>
      <c r="U304" s="95"/>
      <c r="V304" s="95"/>
      <c r="W304" s="93">
        <v>17929</v>
      </c>
      <c r="X304" s="93"/>
      <c r="Y304" s="93"/>
      <c r="Z304" s="93"/>
      <c r="AA304" s="93"/>
      <c r="AB304" s="93"/>
      <c r="AC304" s="93"/>
      <c r="AD304" s="93"/>
      <c r="AE304" s="95">
        <v>7.9443993956070699E-2</v>
      </c>
      <c r="AF304" s="95"/>
      <c r="AG304" s="95"/>
      <c r="AH304" s="95"/>
      <c r="AI304" s="95"/>
      <c r="AJ304" s="95"/>
      <c r="AK304" s="95"/>
      <c r="AL304" s="95"/>
    </row>
    <row r="305" spans="2:41" s="1" customFormat="1" ht="10.7" customHeight="1" x14ac:dyDescent="0.15">
      <c r="B305" s="97" t="s">
        <v>1073</v>
      </c>
      <c r="C305" s="97"/>
      <c r="D305" s="102">
        <v>2301139388.0999999</v>
      </c>
      <c r="E305" s="102"/>
      <c r="F305" s="102"/>
      <c r="G305" s="102"/>
      <c r="H305" s="102"/>
      <c r="I305" s="102"/>
      <c r="J305" s="102"/>
      <c r="K305" s="102"/>
      <c r="L305" s="102"/>
      <c r="M305" s="102"/>
      <c r="N305" s="95">
        <v>0.15098145426579501</v>
      </c>
      <c r="O305" s="95"/>
      <c r="P305" s="95"/>
      <c r="Q305" s="95"/>
      <c r="R305" s="95"/>
      <c r="S305" s="95"/>
      <c r="T305" s="95"/>
      <c r="U305" s="95"/>
      <c r="V305" s="95"/>
      <c r="W305" s="93">
        <v>24707</v>
      </c>
      <c r="X305" s="93"/>
      <c r="Y305" s="93"/>
      <c r="Z305" s="93"/>
      <c r="AA305" s="93"/>
      <c r="AB305" s="93"/>
      <c r="AC305" s="93"/>
      <c r="AD305" s="93"/>
      <c r="AE305" s="95">
        <v>0.109477536877274</v>
      </c>
      <c r="AF305" s="95"/>
      <c r="AG305" s="95"/>
      <c r="AH305" s="95"/>
      <c r="AI305" s="95"/>
      <c r="AJ305" s="95"/>
      <c r="AK305" s="95"/>
      <c r="AL305" s="95"/>
    </row>
    <row r="306" spans="2:41" s="1" customFormat="1" ht="10.7" customHeight="1" x14ac:dyDescent="0.15">
      <c r="B306" s="97" t="s">
        <v>1074</v>
      </c>
      <c r="C306" s="97"/>
      <c r="D306" s="102">
        <v>1037678679.5700001</v>
      </c>
      <c r="E306" s="102"/>
      <c r="F306" s="102"/>
      <c r="G306" s="102"/>
      <c r="H306" s="102"/>
      <c r="I306" s="102"/>
      <c r="J306" s="102"/>
      <c r="K306" s="102"/>
      <c r="L306" s="102"/>
      <c r="M306" s="102"/>
      <c r="N306" s="95">
        <v>6.8083766203944504E-2</v>
      </c>
      <c r="O306" s="95"/>
      <c r="P306" s="95"/>
      <c r="Q306" s="95"/>
      <c r="R306" s="95"/>
      <c r="S306" s="95"/>
      <c r="T306" s="95"/>
      <c r="U306" s="95"/>
      <c r="V306" s="95"/>
      <c r="W306" s="93">
        <v>10760</v>
      </c>
      <c r="X306" s="93"/>
      <c r="Y306" s="93"/>
      <c r="Z306" s="93"/>
      <c r="AA306" s="93"/>
      <c r="AB306" s="93"/>
      <c r="AC306" s="93"/>
      <c r="AD306" s="93"/>
      <c r="AE306" s="95">
        <v>4.7677917059920902E-2</v>
      </c>
      <c r="AF306" s="95"/>
      <c r="AG306" s="95"/>
      <c r="AH306" s="95"/>
      <c r="AI306" s="95"/>
      <c r="AJ306" s="95"/>
      <c r="AK306" s="95"/>
      <c r="AL306" s="95"/>
    </row>
    <row r="307" spans="2:41" s="1" customFormat="1" ht="10.7" customHeight="1" x14ac:dyDescent="0.15">
      <c r="B307" s="97" t="s">
        <v>1075</v>
      </c>
      <c r="C307" s="97"/>
      <c r="D307" s="102">
        <v>1396973999.72</v>
      </c>
      <c r="E307" s="102"/>
      <c r="F307" s="102"/>
      <c r="G307" s="102"/>
      <c r="H307" s="102"/>
      <c r="I307" s="102"/>
      <c r="J307" s="102"/>
      <c r="K307" s="102"/>
      <c r="L307" s="102"/>
      <c r="M307" s="102"/>
      <c r="N307" s="95">
        <v>9.1657709715438296E-2</v>
      </c>
      <c r="O307" s="95"/>
      <c r="P307" s="95"/>
      <c r="Q307" s="95"/>
      <c r="R307" s="95"/>
      <c r="S307" s="95"/>
      <c r="T307" s="95"/>
      <c r="U307" s="95"/>
      <c r="V307" s="95"/>
      <c r="W307" s="93">
        <v>12865</v>
      </c>
      <c r="X307" s="93"/>
      <c r="Y307" s="93"/>
      <c r="Z307" s="93"/>
      <c r="AA307" s="93"/>
      <c r="AB307" s="93"/>
      <c r="AC307" s="93"/>
      <c r="AD307" s="93"/>
      <c r="AE307" s="95">
        <v>5.7005241912256699E-2</v>
      </c>
      <c r="AF307" s="95"/>
      <c r="AG307" s="95"/>
      <c r="AH307" s="95"/>
      <c r="AI307" s="95"/>
      <c r="AJ307" s="95"/>
      <c r="AK307" s="95"/>
      <c r="AL307" s="95"/>
    </row>
    <row r="308" spans="2:41" s="1" customFormat="1" ht="10.7" customHeight="1" x14ac:dyDescent="0.15">
      <c r="B308" s="97" t="s">
        <v>1076</v>
      </c>
      <c r="C308" s="97"/>
      <c r="D308" s="102">
        <v>1617925572.28</v>
      </c>
      <c r="E308" s="102"/>
      <c r="F308" s="102"/>
      <c r="G308" s="102"/>
      <c r="H308" s="102"/>
      <c r="I308" s="102"/>
      <c r="J308" s="102"/>
      <c r="K308" s="102"/>
      <c r="L308" s="102"/>
      <c r="M308" s="102"/>
      <c r="N308" s="95">
        <v>0.106154697564126</v>
      </c>
      <c r="O308" s="95"/>
      <c r="P308" s="95"/>
      <c r="Q308" s="95"/>
      <c r="R308" s="95"/>
      <c r="S308" s="95"/>
      <c r="T308" s="95"/>
      <c r="U308" s="95"/>
      <c r="V308" s="95"/>
      <c r="W308" s="93">
        <v>12156</v>
      </c>
      <c r="X308" s="93"/>
      <c r="Y308" s="93"/>
      <c r="Z308" s="93"/>
      <c r="AA308" s="93"/>
      <c r="AB308" s="93"/>
      <c r="AC308" s="93"/>
      <c r="AD308" s="93"/>
      <c r="AE308" s="95">
        <v>5.3863639384795402E-2</v>
      </c>
      <c r="AF308" s="95"/>
      <c r="AG308" s="95"/>
      <c r="AH308" s="95"/>
      <c r="AI308" s="95"/>
      <c r="AJ308" s="95"/>
      <c r="AK308" s="95"/>
      <c r="AL308" s="95"/>
    </row>
    <row r="309" spans="2:41" s="1" customFormat="1" ht="10.7" customHeight="1" x14ac:dyDescent="0.15">
      <c r="B309" s="97" t="s">
        <v>1077</v>
      </c>
      <c r="C309" s="97"/>
      <c r="D309" s="102">
        <v>40143501.560000002</v>
      </c>
      <c r="E309" s="102"/>
      <c r="F309" s="102"/>
      <c r="G309" s="102"/>
      <c r="H309" s="102"/>
      <c r="I309" s="102"/>
      <c r="J309" s="102"/>
      <c r="K309" s="102"/>
      <c r="L309" s="102"/>
      <c r="M309" s="102"/>
      <c r="N309" s="95">
        <v>2.63387966682644E-3</v>
      </c>
      <c r="O309" s="95"/>
      <c r="P309" s="95"/>
      <c r="Q309" s="95"/>
      <c r="R309" s="95"/>
      <c r="S309" s="95"/>
      <c r="T309" s="95"/>
      <c r="U309" s="95"/>
      <c r="V309" s="95"/>
      <c r="W309" s="93">
        <v>337</v>
      </c>
      <c r="X309" s="93"/>
      <c r="Y309" s="93"/>
      <c r="Z309" s="93"/>
      <c r="AA309" s="93"/>
      <c r="AB309" s="93"/>
      <c r="AC309" s="93"/>
      <c r="AD309" s="93"/>
      <c r="AE309" s="95">
        <v>1.49325818301053E-3</v>
      </c>
      <c r="AF309" s="95"/>
      <c r="AG309" s="95"/>
      <c r="AH309" s="95"/>
      <c r="AI309" s="95"/>
      <c r="AJ309" s="95"/>
      <c r="AK309" s="95"/>
      <c r="AL309" s="95"/>
    </row>
    <row r="310" spans="2:41" s="1" customFormat="1" ht="10.7" customHeight="1" x14ac:dyDescent="0.15">
      <c r="B310" s="97" t="s">
        <v>1078</v>
      </c>
      <c r="C310" s="97"/>
      <c r="D310" s="102">
        <v>14629631.300000001</v>
      </c>
      <c r="E310" s="102"/>
      <c r="F310" s="102"/>
      <c r="G310" s="102"/>
      <c r="H310" s="102"/>
      <c r="I310" s="102"/>
      <c r="J310" s="102"/>
      <c r="K310" s="102"/>
      <c r="L310" s="102"/>
      <c r="M310" s="102"/>
      <c r="N310" s="95">
        <v>9.5987362628656696E-4</v>
      </c>
      <c r="O310" s="95"/>
      <c r="P310" s="95"/>
      <c r="Q310" s="95"/>
      <c r="R310" s="95"/>
      <c r="S310" s="95"/>
      <c r="T310" s="95"/>
      <c r="U310" s="95"/>
      <c r="V310" s="95"/>
      <c r="W310" s="93">
        <v>137</v>
      </c>
      <c r="X310" s="93"/>
      <c r="Y310" s="93"/>
      <c r="Z310" s="93"/>
      <c r="AA310" s="93"/>
      <c r="AB310" s="93"/>
      <c r="AC310" s="93"/>
      <c r="AD310" s="93"/>
      <c r="AE310" s="95">
        <v>6.0705154620902999E-4</v>
      </c>
      <c r="AF310" s="95"/>
      <c r="AG310" s="95"/>
      <c r="AH310" s="95"/>
      <c r="AI310" s="95"/>
      <c r="AJ310" s="95"/>
      <c r="AK310" s="95"/>
      <c r="AL310" s="95"/>
    </row>
    <row r="311" spans="2:41" s="1" customFormat="1" ht="10.7" customHeight="1" x14ac:dyDescent="0.15">
      <c r="B311" s="97" t="s">
        <v>1079</v>
      </c>
      <c r="C311" s="97"/>
      <c r="D311" s="102">
        <v>1787089.01</v>
      </c>
      <c r="E311" s="102"/>
      <c r="F311" s="102"/>
      <c r="G311" s="102"/>
      <c r="H311" s="102"/>
      <c r="I311" s="102"/>
      <c r="J311" s="102"/>
      <c r="K311" s="102"/>
      <c r="L311" s="102"/>
      <c r="M311" s="102"/>
      <c r="N311" s="95">
        <v>1.17253782638088E-4</v>
      </c>
      <c r="O311" s="95"/>
      <c r="P311" s="95"/>
      <c r="Q311" s="95"/>
      <c r="R311" s="95"/>
      <c r="S311" s="95"/>
      <c r="T311" s="95"/>
      <c r="U311" s="95"/>
      <c r="V311" s="95"/>
      <c r="W311" s="93">
        <v>15</v>
      </c>
      <c r="X311" s="93"/>
      <c r="Y311" s="93"/>
      <c r="Z311" s="93"/>
      <c r="AA311" s="93"/>
      <c r="AB311" s="93"/>
      <c r="AC311" s="93"/>
      <c r="AD311" s="93"/>
      <c r="AE311" s="95">
        <v>6.6465497760112704E-5</v>
      </c>
      <c r="AF311" s="95"/>
      <c r="AG311" s="95"/>
      <c r="AH311" s="95"/>
      <c r="AI311" s="95"/>
      <c r="AJ311" s="95"/>
      <c r="AK311" s="95"/>
      <c r="AL311" s="95"/>
    </row>
    <row r="312" spans="2:41" s="1" customFormat="1" ht="10.7" customHeight="1" x14ac:dyDescent="0.15">
      <c r="B312" s="97" t="s">
        <v>1080</v>
      </c>
      <c r="C312" s="97"/>
      <c r="D312" s="102">
        <v>565383.42000000004</v>
      </c>
      <c r="E312" s="102"/>
      <c r="F312" s="102"/>
      <c r="G312" s="102"/>
      <c r="H312" s="102"/>
      <c r="I312" s="102"/>
      <c r="J312" s="102"/>
      <c r="K312" s="102"/>
      <c r="L312" s="102"/>
      <c r="M312" s="102"/>
      <c r="N312" s="95">
        <v>3.7095715023091601E-5</v>
      </c>
      <c r="O312" s="95"/>
      <c r="P312" s="95"/>
      <c r="Q312" s="95"/>
      <c r="R312" s="95"/>
      <c r="S312" s="95"/>
      <c r="T312" s="95"/>
      <c r="U312" s="95"/>
      <c r="V312" s="95"/>
      <c r="W312" s="93">
        <v>7</v>
      </c>
      <c r="X312" s="93"/>
      <c r="Y312" s="93"/>
      <c r="Z312" s="93"/>
      <c r="AA312" s="93"/>
      <c r="AB312" s="93"/>
      <c r="AC312" s="93"/>
      <c r="AD312" s="93"/>
      <c r="AE312" s="95">
        <v>3.1017232288052601E-5</v>
      </c>
      <c r="AF312" s="95"/>
      <c r="AG312" s="95"/>
      <c r="AH312" s="95"/>
      <c r="AI312" s="95"/>
      <c r="AJ312" s="95"/>
      <c r="AK312" s="95"/>
      <c r="AL312" s="95"/>
    </row>
    <row r="313" spans="2:41" s="1" customFormat="1" ht="10.7" customHeight="1" x14ac:dyDescent="0.15">
      <c r="B313" s="97" t="s">
        <v>1086</v>
      </c>
      <c r="C313" s="97"/>
      <c r="D313" s="102">
        <v>228000</v>
      </c>
      <c r="E313" s="102"/>
      <c r="F313" s="102"/>
      <c r="G313" s="102"/>
      <c r="H313" s="102"/>
      <c r="I313" s="102"/>
      <c r="J313" s="102"/>
      <c r="K313" s="102"/>
      <c r="L313" s="102"/>
      <c r="M313" s="102"/>
      <c r="N313" s="95">
        <v>1.4959446503162199E-5</v>
      </c>
      <c r="O313" s="95"/>
      <c r="P313" s="95"/>
      <c r="Q313" s="95"/>
      <c r="R313" s="95"/>
      <c r="S313" s="95"/>
      <c r="T313" s="95"/>
      <c r="U313" s="95"/>
      <c r="V313" s="95"/>
      <c r="W313" s="93">
        <v>2</v>
      </c>
      <c r="X313" s="93"/>
      <c r="Y313" s="93"/>
      <c r="Z313" s="93"/>
      <c r="AA313" s="93"/>
      <c r="AB313" s="93"/>
      <c r="AC313" s="93"/>
      <c r="AD313" s="93"/>
      <c r="AE313" s="95">
        <v>8.8620663680150308E-6</v>
      </c>
      <c r="AF313" s="95"/>
      <c r="AG313" s="95"/>
      <c r="AH313" s="95"/>
      <c r="AI313" s="95"/>
      <c r="AJ313" s="95"/>
      <c r="AK313" s="95"/>
      <c r="AL313" s="95"/>
    </row>
    <row r="314" spans="2:41" s="1" customFormat="1" ht="9.6" customHeight="1" x14ac:dyDescent="0.15">
      <c r="B314" s="100"/>
      <c r="C314" s="100"/>
      <c r="D314" s="103">
        <v>15241205612.24</v>
      </c>
      <c r="E314" s="103"/>
      <c r="F314" s="103"/>
      <c r="G314" s="103"/>
      <c r="H314" s="103"/>
      <c r="I314" s="103"/>
      <c r="J314" s="103"/>
      <c r="K314" s="103"/>
      <c r="L314" s="103"/>
      <c r="M314" s="103"/>
      <c r="N314" s="96">
        <v>1</v>
      </c>
      <c r="O314" s="96"/>
      <c r="P314" s="96"/>
      <c r="Q314" s="96"/>
      <c r="R314" s="96"/>
      <c r="S314" s="96"/>
      <c r="T314" s="96"/>
      <c r="U314" s="96"/>
      <c r="V314" s="96"/>
      <c r="W314" s="94">
        <v>225681</v>
      </c>
      <c r="X314" s="94"/>
      <c r="Y314" s="94"/>
      <c r="Z314" s="94"/>
      <c r="AA314" s="94"/>
      <c r="AB314" s="94"/>
      <c r="AC314" s="94"/>
      <c r="AD314" s="94"/>
      <c r="AE314" s="96">
        <v>1</v>
      </c>
      <c r="AF314" s="96"/>
      <c r="AG314" s="96"/>
      <c r="AH314" s="96"/>
      <c r="AI314" s="96"/>
      <c r="AJ314" s="96"/>
      <c r="AK314" s="96"/>
      <c r="AL314" s="96"/>
    </row>
    <row r="315" spans="2:41" s="1" customFormat="1" ht="9" customHeight="1" x14ac:dyDescent="0.15"/>
    <row r="316" spans="2:41" s="1" customFormat="1" ht="19.149999999999999" customHeight="1" x14ac:dyDescent="0.15">
      <c r="B316" s="73" t="s">
        <v>1197</v>
      </c>
      <c r="C316" s="73"/>
      <c r="D316" s="73"/>
      <c r="E316" s="73"/>
      <c r="F316" s="73"/>
      <c r="G316" s="73"/>
      <c r="H316" s="73"/>
      <c r="I316" s="73"/>
      <c r="J316" s="73"/>
      <c r="K316" s="73"/>
      <c r="L316" s="73"/>
      <c r="M316" s="73"/>
      <c r="N316" s="73"/>
      <c r="O316" s="73"/>
      <c r="P316" s="73"/>
      <c r="Q316" s="73"/>
      <c r="R316" s="73"/>
      <c r="S316" s="73"/>
      <c r="T316" s="73"/>
      <c r="U316" s="73"/>
      <c r="V316" s="73"/>
      <c r="W316" s="73"/>
      <c r="X316" s="73"/>
      <c r="Y316" s="73"/>
      <c r="Z316" s="73"/>
      <c r="AA316" s="73"/>
      <c r="AB316" s="73"/>
      <c r="AC316" s="73"/>
      <c r="AD316" s="73"/>
      <c r="AE316" s="73"/>
      <c r="AF316" s="73"/>
      <c r="AG316" s="73"/>
      <c r="AH316" s="73"/>
      <c r="AI316" s="73"/>
      <c r="AJ316" s="73"/>
      <c r="AK316" s="73"/>
      <c r="AL316" s="73"/>
      <c r="AM316" s="73"/>
      <c r="AN316" s="73"/>
      <c r="AO316" s="73"/>
    </row>
    <row r="317" spans="2:41" s="1" customFormat="1" ht="7.9" customHeight="1" x14ac:dyDescent="0.15"/>
    <row r="318" spans="2:41" s="1" customFormat="1" ht="12.2" customHeight="1" x14ac:dyDescent="0.15">
      <c r="B318" s="71" t="s">
        <v>1063</v>
      </c>
      <c r="C318" s="71"/>
      <c r="D318" s="71" t="s">
        <v>1060</v>
      </c>
      <c r="E318" s="71"/>
      <c r="F318" s="71"/>
      <c r="G318" s="71"/>
      <c r="H318" s="71"/>
      <c r="I318" s="71"/>
      <c r="J318" s="71"/>
      <c r="K318" s="71"/>
      <c r="L318" s="71"/>
      <c r="M318" s="71"/>
      <c r="N318" s="71" t="s">
        <v>1061</v>
      </c>
      <c r="O318" s="71"/>
      <c r="P318" s="71"/>
      <c r="Q318" s="71"/>
      <c r="R318" s="71"/>
      <c r="S318" s="71"/>
      <c r="T318" s="71"/>
      <c r="U318" s="71"/>
      <c r="V318" s="71"/>
      <c r="W318" s="71" t="s">
        <v>1062</v>
      </c>
      <c r="X318" s="71"/>
      <c r="Y318" s="71"/>
      <c r="Z318" s="71"/>
      <c r="AA318" s="71"/>
      <c r="AB318" s="71"/>
      <c r="AC318" s="71"/>
      <c r="AD318" s="71"/>
      <c r="AE318" s="71" t="s">
        <v>1061</v>
      </c>
      <c r="AF318" s="71"/>
      <c r="AG318" s="71"/>
      <c r="AH318" s="71"/>
      <c r="AI318" s="71"/>
      <c r="AJ318" s="71"/>
      <c r="AK318" s="71"/>
      <c r="AL318" s="71"/>
      <c r="AM318" s="71"/>
    </row>
    <row r="319" spans="2:41" s="1" customFormat="1" ht="12.2" customHeight="1" x14ac:dyDescent="0.15">
      <c r="B319" s="97" t="s">
        <v>1148</v>
      </c>
      <c r="C319" s="97"/>
      <c r="D319" s="102">
        <v>12724906654.3997</v>
      </c>
      <c r="E319" s="102"/>
      <c r="F319" s="102"/>
      <c r="G319" s="102"/>
      <c r="H319" s="102"/>
      <c r="I319" s="102"/>
      <c r="J319" s="102"/>
      <c r="K319" s="102"/>
      <c r="L319" s="102"/>
      <c r="M319" s="102"/>
      <c r="N319" s="95">
        <v>0.83490158050100405</v>
      </c>
      <c r="O319" s="95"/>
      <c r="P319" s="95"/>
      <c r="Q319" s="95"/>
      <c r="R319" s="95"/>
      <c r="S319" s="95"/>
      <c r="T319" s="95"/>
      <c r="U319" s="95"/>
      <c r="V319" s="95"/>
      <c r="W319" s="93">
        <v>187686</v>
      </c>
      <c r="X319" s="93"/>
      <c r="Y319" s="93"/>
      <c r="Z319" s="93"/>
      <c r="AA319" s="93"/>
      <c r="AB319" s="93"/>
      <c r="AC319" s="93"/>
      <c r="AD319" s="93"/>
      <c r="AE319" s="95">
        <v>0.83164289417363402</v>
      </c>
      <c r="AF319" s="95"/>
      <c r="AG319" s="95"/>
      <c r="AH319" s="95"/>
      <c r="AI319" s="95"/>
      <c r="AJ319" s="95"/>
      <c r="AK319" s="95"/>
      <c r="AL319" s="95"/>
      <c r="AM319" s="95"/>
    </row>
    <row r="320" spans="2:41" s="1" customFormat="1" ht="12.2" customHeight="1" x14ac:dyDescent="0.15">
      <c r="B320" s="97" t="s">
        <v>1181</v>
      </c>
      <c r="C320" s="97"/>
      <c r="D320" s="102">
        <v>1352277990.27001</v>
      </c>
      <c r="E320" s="102"/>
      <c r="F320" s="102"/>
      <c r="G320" s="102"/>
      <c r="H320" s="102"/>
      <c r="I320" s="102"/>
      <c r="J320" s="102"/>
      <c r="K320" s="102"/>
      <c r="L320" s="102"/>
      <c r="M320" s="102"/>
      <c r="N320" s="95">
        <v>8.8725132687931002E-2</v>
      </c>
      <c r="O320" s="95"/>
      <c r="P320" s="95"/>
      <c r="Q320" s="95"/>
      <c r="R320" s="95"/>
      <c r="S320" s="95"/>
      <c r="T320" s="95"/>
      <c r="U320" s="95"/>
      <c r="V320" s="95"/>
      <c r="W320" s="93">
        <v>25060</v>
      </c>
      <c r="X320" s="93"/>
      <c r="Y320" s="93"/>
      <c r="Z320" s="93"/>
      <c r="AA320" s="93"/>
      <c r="AB320" s="93"/>
      <c r="AC320" s="93"/>
      <c r="AD320" s="93"/>
      <c r="AE320" s="95">
        <v>0.111041691591228</v>
      </c>
      <c r="AF320" s="95"/>
      <c r="AG320" s="95"/>
      <c r="AH320" s="95"/>
      <c r="AI320" s="95"/>
      <c r="AJ320" s="95"/>
      <c r="AK320" s="95"/>
      <c r="AL320" s="95"/>
      <c r="AM320" s="95"/>
    </row>
    <row r="321" spans="2:39" s="1" customFormat="1" ht="12.2" customHeight="1" x14ac:dyDescent="0.15">
      <c r="B321" s="97" t="s">
        <v>1065</v>
      </c>
      <c r="C321" s="97"/>
      <c r="D321" s="102">
        <v>355674070.76999998</v>
      </c>
      <c r="E321" s="102"/>
      <c r="F321" s="102"/>
      <c r="G321" s="102"/>
      <c r="H321" s="102"/>
      <c r="I321" s="102"/>
      <c r="J321" s="102"/>
      <c r="K321" s="102"/>
      <c r="L321" s="102"/>
      <c r="M321" s="102"/>
      <c r="N321" s="95">
        <v>2.33363475186221E-2</v>
      </c>
      <c r="O321" s="95"/>
      <c r="P321" s="95"/>
      <c r="Q321" s="95"/>
      <c r="R321" s="95"/>
      <c r="S321" s="95"/>
      <c r="T321" s="95"/>
      <c r="U321" s="95"/>
      <c r="V321" s="95"/>
      <c r="W321" s="93">
        <v>4260</v>
      </c>
      <c r="X321" s="93"/>
      <c r="Y321" s="93"/>
      <c r="Z321" s="93"/>
      <c r="AA321" s="93"/>
      <c r="AB321" s="93"/>
      <c r="AC321" s="93"/>
      <c r="AD321" s="93"/>
      <c r="AE321" s="95">
        <v>1.8876201363872001E-2</v>
      </c>
      <c r="AF321" s="95"/>
      <c r="AG321" s="95"/>
      <c r="AH321" s="95"/>
      <c r="AI321" s="95"/>
      <c r="AJ321" s="95"/>
      <c r="AK321" s="95"/>
      <c r="AL321" s="95"/>
      <c r="AM321" s="95"/>
    </row>
    <row r="322" spans="2:39" s="1" customFormat="1" ht="12.2" customHeight="1" x14ac:dyDescent="0.15">
      <c r="B322" s="97" t="s">
        <v>1066</v>
      </c>
      <c r="C322" s="97"/>
      <c r="D322" s="102">
        <v>251358251.44</v>
      </c>
      <c r="E322" s="102"/>
      <c r="F322" s="102"/>
      <c r="G322" s="102"/>
      <c r="H322" s="102"/>
      <c r="I322" s="102"/>
      <c r="J322" s="102"/>
      <c r="K322" s="102"/>
      <c r="L322" s="102"/>
      <c r="M322" s="102"/>
      <c r="N322" s="95">
        <v>1.6492018927829599E-2</v>
      </c>
      <c r="O322" s="95"/>
      <c r="P322" s="95"/>
      <c r="Q322" s="95"/>
      <c r="R322" s="95"/>
      <c r="S322" s="95"/>
      <c r="T322" s="95"/>
      <c r="U322" s="95"/>
      <c r="V322" s="95"/>
      <c r="W322" s="93">
        <v>2918</v>
      </c>
      <c r="X322" s="93"/>
      <c r="Y322" s="93"/>
      <c r="Z322" s="93"/>
      <c r="AA322" s="93"/>
      <c r="AB322" s="93"/>
      <c r="AC322" s="93"/>
      <c r="AD322" s="93"/>
      <c r="AE322" s="95">
        <v>1.29297548309339E-2</v>
      </c>
      <c r="AF322" s="95"/>
      <c r="AG322" s="95"/>
      <c r="AH322" s="95"/>
      <c r="AI322" s="95"/>
      <c r="AJ322" s="95"/>
      <c r="AK322" s="95"/>
      <c r="AL322" s="95"/>
      <c r="AM322" s="95"/>
    </row>
    <row r="323" spans="2:39" s="1" customFormat="1" ht="12.2" customHeight="1" x14ac:dyDescent="0.15">
      <c r="B323" s="97" t="s">
        <v>1067</v>
      </c>
      <c r="C323" s="97"/>
      <c r="D323" s="102">
        <v>124486289.40000001</v>
      </c>
      <c r="E323" s="102"/>
      <c r="F323" s="102"/>
      <c r="G323" s="102"/>
      <c r="H323" s="102"/>
      <c r="I323" s="102"/>
      <c r="J323" s="102"/>
      <c r="K323" s="102"/>
      <c r="L323" s="102"/>
      <c r="M323" s="102"/>
      <c r="N323" s="95">
        <v>8.1677455555109902E-3</v>
      </c>
      <c r="O323" s="95"/>
      <c r="P323" s="95"/>
      <c r="Q323" s="95"/>
      <c r="R323" s="95"/>
      <c r="S323" s="95"/>
      <c r="T323" s="95"/>
      <c r="U323" s="95"/>
      <c r="V323" s="95"/>
      <c r="W323" s="93">
        <v>1300</v>
      </c>
      <c r="X323" s="93"/>
      <c r="Y323" s="93"/>
      <c r="Z323" s="93"/>
      <c r="AA323" s="93"/>
      <c r="AB323" s="93"/>
      <c r="AC323" s="93"/>
      <c r="AD323" s="93"/>
      <c r="AE323" s="95">
        <v>5.7603431392097698E-3</v>
      </c>
      <c r="AF323" s="95"/>
      <c r="AG323" s="95"/>
      <c r="AH323" s="95"/>
      <c r="AI323" s="95"/>
      <c r="AJ323" s="95"/>
      <c r="AK323" s="95"/>
      <c r="AL323" s="95"/>
      <c r="AM323" s="95"/>
    </row>
    <row r="324" spans="2:39" s="1" customFormat="1" ht="12.2" customHeight="1" x14ac:dyDescent="0.15">
      <c r="B324" s="97" t="s">
        <v>1068</v>
      </c>
      <c r="C324" s="97"/>
      <c r="D324" s="102">
        <v>57586526.18</v>
      </c>
      <c r="E324" s="102"/>
      <c r="F324" s="102"/>
      <c r="G324" s="102"/>
      <c r="H324" s="102"/>
      <c r="I324" s="102"/>
      <c r="J324" s="102"/>
      <c r="K324" s="102"/>
      <c r="L324" s="102"/>
      <c r="M324" s="102"/>
      <c r="N324" s="95">
        <v>3.7783445512836701E-3</v>
      </c>
      <c r="O324" s="95"/>
      <c r="P324" s="95"/>
      <c r="Q324" s="95"/>
      <c r="R324" s="95"/>
      <c r="S324" s="95"/>
      <c r="T324" s="95"/>
      <c r="U324" s="95"/>
      <c r="V324" s="95"/>
      <c r="W324" s="93">
        <v>409</v>
      </c>
      <c r="X324" s="93"/>
      <c r="Y324" s="93"/>
      <c r="Z324" s="93"/>
      <c r="AA324" s="93"/>
      <c r="AB324" s="93"/>
      <c r="AC324" s="93"/>
      <c r="AD324" s="93"/>
      <c r="AE324" s="95">
        <v>1.8122925722590701E-3</v>
      </c>
      <c r="AF324" s="95"/>
      <c r="AG324" s="95"/>
      <c r="AH324" s="95"/>
      <c r="AI324" s="95"/>
      <c r="AJ324" s="95"/>
      <c r="AK324" s="95"/>
      <c r="AL324" s="95"/>
      <c r="AM324" s="95"/>
    </row>
    <row r="325" spans="2:39" s="1" customFormat="1" ht="12.2" customHeight="1" x14ac:dyDescent="0.15">
      <c r="B325" s="97" t="s">
        <v>1069</v>
      </c>
      <c r="C325" s="97"/>
      <c r="D325" s="102">
        <v>12848665.43</v>
      </c>
      <c r="E325" s="102"/>
      <c r="F325" s="102"/>
      <c r="G325" s="102"/>
      <c r="H325" s="102"/>
      <c r="I325" s="102"/>
      <c r="J325" s="102"/>
      <c r="K325" s="102"/>
      <c r="L325" s="102"/>
      <c r="M325" s="102"/>
      <c r="N325" s="95">
        <v>8.4302159270665904E-4</v>
      </c>
      <c r="O325" s="95"/>
      <c r="P325" s="95"/>
      <c r="Q325" s="95"/>
      <c r="R325" s="95"/>
      <c r="S325" s="95"/>
      <c r="T325" s="95"/>
      <c r="U325" s="95"/>
      <c r="V325" s="95"/>
      <c r="W325" s="93">
        <v>176</v>
      </c>
      <c r="X325" s="93"/>
      <c r="Y325" s="93"/>
      <c r="Z325" s="93"/>
      <c r="AA325" s="93"/>
      <c r="AB325" s="93"/>
      <c r="AC325" s="93"/>
      <c r="AD325" s="93"/>
      <c r="AE325" s="95">
        <v>7.7986184038532304E-4</v>
      </c>
      <c r="AF325" s="95"/>
      <c r="AG325" s="95"/>
      <c r="AH325" s="95"/>
      <c r="AI325" s="95"/>
      <c r="AJ325" s="95"/>
      <c r="AK325" s="95"/>
      <c r="AL325" s="95"/>
      <c r="AM325" s="95"/>
    </row>
    <row r="326" spans="2:39" s="1" customFormat="1" ht="12.2" customHeight="1" x14ac:dyDescent="0.15">
      <c r="B326" s="97" t="s">
        <v>1071</v>
      </c>
      <c r="C326" s="97"/>
      <c r="D326" s="102">
        <v>9180132.8399999999</v>
      </c>
      <c r="E326" s="102"/>
      <c r="F326" s="102"/>
      <c r="G326" s="102"/>
      <c r="H326" s="102"/>
      <c r="I326" s="102"/>
      <c r="J326" s="102"/>
      <c r="K326" s="102"/>
      <c r="L326" s="102"/>
      <c r="M326" s="102"/>
      <c r="N326" s="95">
        <v>6.0232327242063703E-4</v>
      </c>
      <c r="O326" s="95"/>
      <c r="P326" s="95"/>
      <c r="Q326" s="95"/>
      <c r="R326" s="95"/>
      <c r="S326" s="95"/>
      <c r="T326" s="95"/>
      <c r="U326" s="95"/>
      <c r="V326" s="95"/>
      <c r="W326" s="93">
        <v>61</v>
      </c>
      <c r="X326" s="93"/>
      <c r="Y326" s="93"/>
      <c r="Z326" s="93"/>
      <c r="AA326" s="93"/>
      <c r="AB326" s="93"/>
      <c r="AC326" s="93"/>
      <c r="AD326" s="93"/>
      <c r="AE326" s="95">
        <v>2.7029302422445801E-4</v>
      </c>
      <c r="AF326" s="95"/>
      <c r="AG326" s="95"/>
      <c r="AH326" s="95"/>
      <c r="AI326" s="95"/>
      <c r="AJ326" s="95"/>
      <c r="AK326" s="95"/>
      <c r="AL326" s="95"/>
      <c r="AM326" s="95"/>
    </row>
    <row r="327" spans="2:39" s="1" customFormat="1" ht="12.2" customHeight="1" x14ac:dyDescent="0.15">
      <c r="B327" s="97" t="s">
        <v>1070</v>
      </c>
      <c r="C327" s="97"/>
      <c r="D327" s="102">
        <v>352887031.50999999</v>
      </c>
      <c r="E327" s="102"/>
      <c r="F327" s="102"/>
      <c r="G327" s="102"/>
      <c r="H327" s="102"/>
      <c r="I327" s="102"/>
      <c r="J327" s="102"/>
      <c r="K327" s="102"/>
      <c r="L327" s="102"/>
      <c r="M327" s="102"/>
      <c r="N327" s="95">
        <v>2.3153485392691499E-2</v>
      </c>
      <c r="O327" s="95"/>
      <c r="P327" s="95"/>
      <c r="Q327" s="95"/>
      <c r="R327" s="95"/>
      <c r="S327" s="95"/>
      <c r="T327" s="95"/>
      <c r="U327" s="95"/>
      <c r="V327" s="95"/>
      <c r="W327" s="93">
        <v>3811</v>
      </c>
      <c r="X327" s="93"/>
      <c r="Y327" s="93"/>
      <c r="Z327" s="93"/>
      <c r="AA327" s="93"/>
      <c r="AB327" s="93"/>
      <c r="AC327" s="93"/>
      <c r="AD327" s="93"/>
      <c r="AE327" s="95">
        <v>1.6886667464252599E-2</v>
      </c>
      <c r="AF327" s="95"/>
      <c r="AG327" s="95"/>
      <c r="AH327" s="95"/>
      <c r="AI327" s="95"/>
      <c r="AJ327" s="95"/>
      <c r="AK327" s="95"/>
      <c r="AL327" s="95"/>
      <c r="AM327" s="95"/>
    </row>
    <row r="328" spans="2:39" s="1" customFormat="1" ht="9.6" customHeight="1" x14ac:dyDescent="0.15">
      <c r="B328" s="100"/>
      <c r="C328" s="100"/>
      <c r="D328" s="103">
        <v>15241205612.2397</v>
      </c>
      <c r="E328" s="103"/>
      <c r="F328" s="103"/>
      <c r="G328" s="103"/>
      <c r="H328" s="103"/>
      <c r="I328" s="103"/>
      <c r="J328" s="103"/>
      <c r="K328" s="103"/>
      <c r="L328" s="103"/>
      <c r="M328" s="103"/>
      <c r="N328" s="96">
        <v>1</v>
      </c>
      <c r="O328" s="96"/>
      <c r="P328" s="96"/>
      <c r="Q328" s="96"/>
      <c r="R328" s="96"/>
      <c r="S328" s="96"/>
      <c r="T328" s="96"/>
      <c r="U328" s="96"/>
      <c r="V328" s="96"/>
      <c r="W328" s="94">
        <v>225681</v>
      </c>
      <c r="X328" s="94"/>
      <c r="Y328" s="94"/>
      <c r="Z328" s="94"/>
      <c r="AA328" s="94"/>
      <c r="AB328" s="94"/>
      <c r="AC328" s="94"/>
      <c r="AD328" s="94"/>
      <c r="AE328" s="96">
        <v>1</v>
      </c>
      <c r="AF328" s="96"/>
      <c r="AG328" s="96"/>
      <c r="AH328" s="96"/>
      <c r="AI328" s="96"/>
      <c r="AJ328" s="96"/>
      <c r="AK328" s="96"/>
      <c r="AL328" s="96"/>
      <c r="AM328" s="96"/>
    </row>
    <row r="329" spans="2:39" s="1" customFormat="1" ht="28.7" customHeight="1" x14ac:dyDescent="0.15"/>
  </sheetData>
  <mergeCells count="1360">
    <mergeCell ref="W318:AD318"/>
    <mergeCell ref="W319:AD319"/>
    <mergeCell ref="W320:AD320"/>
    <mergeCell ref="W321:AD321"/>
    <mergeCell ref="W322:AD322"/>
    <mergeCell ref="W323:AD323"/>
    <mergeCell ref="W324:AD324"/>
    <mergeCell ref="W325:AD325"/>
    <mergeCell ref="W326:AD326"/>
    <mergeCell ref="W327:AD327"/>
    <mergeCell ref="W328:AD328"/>
    <mergeCell ref="X242:AF242"/>
    <mergeCell ref="X243:AF243"/>
    <mergeCell ref="X244:AF244"/>
    <mergeCell ref="X245:AF245"/>
    <mergeCell ref="Y222:AG222"/>
    <mergeCell ref="Y223:AG223"/>
    <mergeCell ref="Y224:AG224"/>
    <mergeCell ref="Y225:AG225"/>
    <mergeCell ref="Y226:AG226"/>
    <mergeCell ref="Y227:AG227"/>
    <mergeCell ref="Y228:AG228"/>
    <mergeCell ref="Y229:AG229"/>
    <mergeCell ref="Y230:AG230"/>
    <mergeCell ref="Y231:AG231"/>
    <mergeCell ref="Y232:AG232"/>
    <mergeCell ref="Y233:AG233"/>
    <mergeCell ref="Y234:AG234"/>
    <mergeCell ref="Y235:AG235"/>
    <mergeCell ref="Y236:AG236"/>
    <mergeCell ref="Y237:AG237"/>
    <mergeCell ref="Y238:AG238"/>
    <mergeCell ref="W298:AD298"/>
    <mergeCell ref="W299:AD299"/>
    <mergeCell ref="W300:AD300"/>
    <mergeCell ref="W301:AD301"/>
    <mergeCell ref="W302:AD302"/>
    <mergeCell ref="W303:AD303"/>
    <mergeCell ref="W304:AD304"/>
    <mergeCell ref="W305:AD305"/>
    <mergeCell ref="W306:AD306"/>
    <mergeCell ref="W307:AD307"/>
    <mergeCell ref="W308:AD308"/>
    <mergeCell ref="W309:AD309"/>
    <mergeCell ref="W310:AD310"/>
    <mergeCell ref="W311:AD311"/>
    <mergeCell ref="W312:AD312"/>
    <mergeCell ref="W313:AD313"/>
    <mergeCell ref="W314:AD314"/>
    <mergeCell ref="W278:AD278"/>
    <mergeCell ref="W279:AD279"/>
    <mergeCell ref="W280:AD280"/>
    <mergeCell ref="W281:AD281"/>
    <mergeCell ref="W282:AD282"/>
    <mergeCell ref="W283:AD283"/>
    <mergeCell ref="W284:AD284"/>
    <mergeCell ref="W285:AD285"/>
    <mergeCell ref="W286:AD286"/>
    <mergeCell ref="W287:AD287"/>
    <mergeCell ref="W288:AD288"/>
    <mergeCell ref="W289:AD289"/>
    <mergeCell ref="W290:AD290"/>
    <mergeCell ref="W291:AD291"/>
    <mergeCell ref="W295:AD295"/>
    <mergeCell ref="W296:AD296"/>
    <mergeCell ref="W297:AD297"/>
    <mergeCell ref="T91:AB91"/>
    <mergeCell ref="T92:AB92"/>
    <mergeCell ref="T93:AB93"/>
    <mergeCell ref="T94:AB94"/>
    <mergeCell ref="T95:AB95"/>
    <mergeCell ref="T96:AB96"/>
    <mergeCell ref="T97:AB97"/>
    <mergeCell ref="V257:AC257"/>
    <mergeCell ref="V258:AC258"/>
    <mergeCell ref="V259:AC259"/>
    <mergeCell ref="V260:AC260"/>
    <mergeCell ref="V261:AC261"/>
    <mergeCell ref="V262:AC262"/>
    <mergeCell ref="V263:AC263"/>
    <mergeCell ref="V264:AC264"/>
    <mergeCell ref="V265:AC265"/>
    <mergeCell ref="V266:AC266"/>
    <mergeCell ref="W249:AD249"/>
    <mergeCell ref="W250:AD250"/>
    <mergeCell ref="W251:AD251"/>
    <mergeCell ref="W252:AD252"/>
    <mergeCell ref="W253:AD253"/>
    <mergeCell ref="Z214:AG214"/>
    <mergeCell ref="Z215:AG215"/>
    <mergeCell ref="Z216:AG216"/>
    <mergeCell ref="Z217:AG217"/>
    <mergeCell ref="Z218:AG218"/>
    <mergeCell ref="T74:AB74"/>
    <mergeCell ref="T75:AB75"/>
    <mergeCell ref="T76:AB76"/>
    <mergeCell ref="T77:AB77"/>
    <mergeCell ref="T78:AB78"/>
    <mergeCell ref="T79:AB79"/>
    <mergeCell ref="T80:AB80"/>
    <mergeCell ref="T81:AB81"/>
    <mergeCell ref="T82:AB82"/>
    <mergeCell ref="T83:AB83"/>
    <mergeCell ref="T84:AB84"/>
    <mergeCell ref="T85:AB85"/>
    <mergeCell ref="T86:AB86"/>
    <mergeCell ref="T87:AB87"/>
    <mergeCell ref="T88:AB88"/>
    <mergeCell ref="T89:AB89"/>
    <mergeCell ref="T90:AB90"/>
    <mergeCell ref="T54:AB54"/>
    <mergeCell ref="T55:AB55"/>
    <mergeCell ref="T56:AB56"/>
    <mergeCell ref="T57:AB57"/>
    <mergeCell ref="T58:AB58"/>
    <mergeCell ref="T59:AB59"/>
    <mergeCell ref="T60:AB60"/>
    <mergeCell ref="T64:AB64"/>
    <mergeCell ref="T65:AB65"/>
    <mergeCell ref="T66:AB66"/>
    <mergeCell ref="T67:AB67"/>
    <mergeCell ref="T68:AB68"/>
    <mergeCell ref="T69:AB69"/>
    <mergeCell ref="T70:AB70"/>
    <mergeCell ref="T71:AB71"/>
    <mergeCell ref="T72:AB72"/>
    <mergeCell ref="T73:AB73"/>
    <mergeCell ref="T134:AB134"/>
    <mergeCell ref="T135:AB135"/>
    <mergeCell ref="T136:AB136"/>
    <mergeCell ref="T137:AB137"/>
    <mergeCell ref="T138:AB138"/>
    <mergeCell ref="T139:AB139"/>
    <mergeCell ref="T14:AB14"/>
    <mergeCell ref="T140:AB140"/>
    <mergeCell ref="T141:AB141"/>
    <mergeCell ref="T142:AB142"/>
    <mergeCell ref="T143:AB143"/>
    <mergeCell ref="T15:AB15"/>
    <mergeCell ref="T16:AB16"/>
    <mergeCell ref="T17:AB17"/>
    <mergeCell ref="T18:AB18"/>
    <mergeCell ref="T19:AB19"/>
    <mergeCell ref="T20:AB20"/>
    <mergeCell ref="T21:AB21"/>
    <mergeCell ref="T22:AB22"/>
    <mergeCell ref="T23:AB23"/>
    <mergeCell ref="T24:AB24"/>
    <mergeCell ref="T25:AB25"/>
    <mergeCell ref="T26:AB26"/>
    <mergeCell ref="T30:AB30"/>
    <mergeCell ref="T31:AB31"/>
    <mergeCell ref="T32:AB32"/>
    <mergeCell ref="T33:AB33"/>
    <mergeCell ref="T34:AB34"/>
    <mergeCell ref="T35:AB35"/>
    <mergeCell ref="T36:AB36"/>
    <mergeCell ref="T37:AB37"/>
    <mergeCell ref="T38:AB38"/>
    <mergeCell ref="T118:AB118"/>
    <mergeCell ref="T119:AB119"/>
    <mergeCell ref="T120:AB120"/>
    <mergeCell ref="T121:AB121"/>
    <mergeCell ref="T122:AB122"/>
    <mergeCell ref="T123:AB123"/>
    <mergeCell ref="T124:AB124"/>
    <mergeCell ref="T125:AB125"/>
    <mergeCell ref="T126:AB126"/>
    <mergeCell ref="T127:AB127"/>
    <mergeCell ref="T128:AB128"/>
    <mergeCell ref="T129:AB129"/>
    <mergeCell ref="T13:AB13"/>
    <mergeCell ref="T130:AB130"/>
    <mergeCell ref="T131:AB131"/>
    <mergeCell ref="T132:AB132"/>
    <mergeCell ref="T133:AB133"/>
    <mergeCell ref="T39:AB39"/>
    <mergeCell ref="T40:AB40"/>
    <mergeCell ref="T41:AB41"/>
    <mergeCell ref="T42:AB42"/>
    <mergeCell ref="T43:AB43"/>
    <mergeCell ref="T44:AB44"/>
    <mergeCell ref="T45:AB45"/>
    <mergeCell ref="T46:AB46"/>
    <mergeCell ref="T47:AB47"/>
    <mergeCell ref="T48:AB48"/>
    <mergeCell ref="T49:AB49"/>
    <mergeCell ref="T50:AB50"/>
    <mergeCell ref="T51:AB51"/>
    <mergeCell ref="T52:AB52"/>
    <mergeCell ref="T53:AB53"/>
    <mergeCell ref="T101:AB101"/>
    <mergeCell ref="T102:AB102"/>
    <mergeCell ref="T103:AB103"/>
    <mergeCell ref="T104:AB104"/>
    <mergeCell ref="T105:AB105"/>
    <mergeCell ref="T106:AB106"/>
    <mergeCell ref="T107:AB107"/>
    <mergeCell ref="T108:AB108"/>
    <mergeCell ref="T109:AB109"/>
    <mergeCell ref="T110:AB110"/>
    <mergeCell ref="T111:AB111"/>
    <mergeCell ref="T112:AB112"/>
    <mergeCell ref="T113:AB113"/>
    <mergeCell ref="T114:AB114"/>
    <mergeCell ref="T115:AB115"/>
    <mergeCell ref="T116:AB116"/>
    <mergeCell ref="T117:AB117"/>
    <mergeCell ref="R199:Z199"/>
    <mergeCell ref="R200:Z200"/>
    <mergeCell ref="R201:Z201"/>
    <mergeCell ref="R202:Z202"/>
    <mergeCell ref="R203:Z203"/>
    <mergeCell ref="R204:Z204"/>
    <mergeCell ref="R205:Z205"/>
    <mergeCell ref="R206:Z206"/>
    <mergeCell ref="R207:Z207"/>
    <mergeCell ref="R208:Z208"/>
    <mergeCell ref="R209:Z209"/>
    <mergeCell ref="R210:Z210"/>
    <mergeCell ref="S181:AA181"/>
    <mergeCell ref="S182:AA182"/>
    <mergeCell ref="S183:AA183"/>
    <mergeCell ref="S184:AA184"/>
    <mergeCell ref="S185:AA185"/>
    <mergeCell ref="S186:AA186"/>
    <mergeCell ref="S187:AA187"/>
    <mergeCell ref="R169:AA169"/>
    <mergeCell ref="R170:AA170"/>
    <mergeCell ref="R171:AA171"/>
    <mergeCell ref="R172:AA172"/>
    <mergeCell ref="R173:AA173"/>
    <mergeCell ref="R174:AA174"/>
    <mergeCell ref="R175:AA175"/>
    <mergeCell ref="R176:AA176"/>
    <mergeCell ref="R177:AA177"/>
    <mergeCell ref="R191:Z191"/>
    <mergeCell ref="R192:Z192"/>
    <mergeCell ref="R193:Z193"/>
    <mergeCell ref="R194:Z194"/>
    <mergeCell ref="R195:Z195"/>
    <mergeCell ref="R196:Z196"/>
    <mergeCell ref="R197:Z197"/>
    <mergeCell ref="R198:Z198"/>
    <mergeCell ref="R152:AA152"/>
    <mergeCell ref="R153:AA153"/>
    <mergeCell ref="R154:AA154"/>
    <mergeCell ref="R155:AA155"/>
    <mergeCell ref="R156:AA156"/>
    <mergeCell ref="R157:AA157"/>
    <mergeCell ref="R158:AA158"/>
    <mergeCell ref="R159:AA159"/>
    <mergeCell ref="R160:AA160"/>
    <mergeCell ref="R161:AA161"/>
    <mergeCell ref="R162:AA162"/>
    <mergeCell ref="R163:AA163"/>
    <mergeCell ref="R164:AA164"/>
    <mergeCell ref="R165:AA165"/>
    <mergeCell ref="R166:AA166"/>
    <mergeCell ref="R167:AA167"/>
    <mergeCell ref="R168:AA168"/>
    <mergeCell ref="N318:V318"/>
    <mergeCell ref="N319:V319"/>
    <mergeCell ref="N320:V320"/>
    <mergeCell ref="N321:V321"/>
    <mergeCell ref="N322:V322"/>
    <mergeCell ref="N323:V323"/>
    <mergeCell ref="N324:V324"/>
    <mergeCell ref="N325:V325"/>
    <mergeCell ref="N326:V326"/>
    <mergeCell ref="N327:V327"/>
    <mergeCell ref="N328:V328"/>
    <mergeCell ref="O242:W242"/>
    <mergeCell ref="O243:W243"/>
    <mergeCell ref="O244:W244"/>
    <mergeCell ref="O245:W245"/>
    <mergeCell ref="P222:X222"/>
    <mergeCell ref="P223:X223"/>
    <mergeCell ref="P224:X224"/>
    <mergeCell ref="P225:X225"/>
    <mergeCell ref="P226:X226"/>
    <mergeCell ref="P227:X227"/>
    <mergeCell ref="P228:X228"/>
    <mergeCell ref="P229:X229"/>
    <mergeCell ref="P230:X230"/>
    <mergeCell ref="P231:X231"/>
    <mergeCell ref="P232:X232"/>
    <mergeCell ref="P233:X233"/>
    <mergeCell ref="P234:X234"/>
    <mergeCell ref="P235:X235"/>
    <mergeCell ref="P236:X236"/>
    <mergeCell ref="P237:X237"/>
    <mergeCell ref="P238:X238"/>
    <mergeCell ref="N298:V298"/>
    <mergeCell ref="N299:V299"/>
    <mergeCell ref="N300:V300"/>
    <mergeCell ref="N301:V301"/>
    <mergeCell ref="N302:V302"/>
    <mergeCell ref="N303:V303"/>
    <mergeCell ref="N304:V304"/>
    <mergeCell ref="N305:V305"/>
    <mergeCell ref="N306:V306"/>
    <mergeCell ref="N307:V307"/>
    <mergeCell ref="N308:V308"/>
    <mergeCell ref="N309:V309"/>
    <mergeCell ref="N310:V310"/>
    <mergeCell ref="N311:V311"/>
    <mergeCell ref="N312:V312"/>
    <mergeCell ref="N313:V313"/>
    <mergeCell ref="N314:V314"/>
    <mergeCell ref="N278:V278"/>
    <mergeCell ref="N279:V279"/>
    <mergeCell ref="N280:V280"/>
    <mergeCell ref="N281:V281"/>
    <mergeCell ref="N282:V282"/>
    <mergeCell ref="N283:V283"/>
    <mergeCell ref="N284:V284"/>
    <mergeCell ref="N285:V285"/>
    <mergeCell ref="N286:V286"/>
    <mergeCell ref="N287:V287"/>
    <mergeCell ref="N288:V288"/>
    <mergeCell ref="N289:V289"/>
    <mergeCell ref="N290:V290"/>
    <mergeCell ref="N291:V291"/>
    <mergeCell ref="N295:V295"/>
    <mergeCell ref="N296:V296"/>
    <mergeCell ref="N297:V297"/>
    <mergeCell ref="K97:S97"/>
    <mergeCell ref="L2:AO2"/>
    <mergeCell ref="L8:T8"/>
    <mergeCell ref="M257:U257"/>
    <mergeCell ref="M258:U258"/>
    <mergeCell ref="M259:U259"/>
    <mergeCell ref="M260:U260"/>
    <mergeCell ref="M261:U261"/>
    <mergeCell ref="M262:U262"/>
    <mergeCell ref="M263:U263"/>
    <mergeCell ref="M264:U264"/>
    <mergeCell ref="M265:U265"/>
    <mergeCell ref="M266:U266"/>
    <mergeCell ref="M267:U267"/>
    <mergeCell ref="M268:U268"/>
    <mergeCell ref="M269:U269"/>
    <mergeCell ref="M270:U270"/>
    <mergeCell ref="N249:V249"/>
    <mergeCell ref="N250:V250"/>
    <mergeCell ref="N251:V251"/>
    <mergeCell ref="N252:V252"/>
    <mergeCell ref="N253:V253"/>
    <mergeCell ref="Q214:Y214"/>
    <mergeCell ref="Q215:Y215"/>
    <mergeCell ref="Q216:Y216"/>
    <mergeCell ref="Q217:Y217"/>
    <mergeCell ref="Q218:Y218"/>
    <mergeCell ref="R147:AA147"/>
    <mergeCell ref="R148:AA148"/>
    <mergeCell ref="R149:AA149"/>
    <mergeCell ref="R150:AA150"/>
    <mergeCell ref="R151:AA151"/>
    <mergeCell ref="K80:S80"/>
    <mergeCell ref="K81:S81"/>
    <mergeCell ref="K82:S82"/>
    <mergeCell ref="K83:S83"/>
    <mergeCell ref="K84:S84"/>
    <mergeCell ref="K85:S85"/>
    <mergeCell ref="K86:S86"/>
    <mergeCell ref="K87:S87"/>
    <mergeCell ref="K88:S88"/>
    <mergeCell ref="K89:S89"/>
    <mergeCell ref="K90:S90"/>
    <mergeCell ref="K91:S91"/>
    <mergeCell ref="K92:S92"/>
    <mergeCell ref="K93:S93"/>
    <mergeCell ref="K94:S94"/>
    <mergeCell ref="K95:S95"/>
    <mergeCell ref="K96:S96"/>
    <mergeCell ref="J164:Q164"/>
    <mergeCell ref="J165:Q165"/>
    <mergeCell ref="J166:Q166"/>
    <mergeCell ref="J167:Q167"/>
    <mergeCell ref="J168:Q168"/>
    <mergeCell ref="J169:Q169"/>
    <mergeCell ref="J17:S17"/>
    <mergeCell ref="J170:Q170"/>
    <mergeCell ref="J171:Q171"/>
    <mergeCell ref="J172:Q172"/>
    <mergeCell ref="J173:Q173"/>
    <mergeCell ref="J174:Q174"/>
    <mergeCell ref="J175:Q175"/>
    <mergeCell ref="J176:Q176"/>
    <mergeCell ref="J177:Q177"/>
    <mergeCell ref="J18:S18"/>
    <mergeCell ref="J19:S19"/>
    <mergeCell ref="J20:S20"/>
    <mergeCell ref="J21:S21"/>
    <mergeCell ref="J22:S22"/>
    <mergeCell ref="J23:S23"/>
    <mergeCell ref="J24:S24"/>
    <mergeCell ref="J25:S25"/>
    <mergeCell ref="J26:S26"/>
    <mergeCell ref="J30:S30"/>
    <mergeCell ref="J31:S31"/>
    <mergeCell ref="J32:S32"/>
    <mergeCell ref="J33:S33"/>
    <mergeCell ref="J34:S34"/>
    <mergeCell ref="J35:S35"/>
    <mergeCell ref="J36:S36"/>
    <mergeCell ref="J37:S37"/>
    <mergeCell ref="J149:Q149"/>
    <mergeCell ref="J15:S15"/>
    <mergeCell ref="J150:Q150"/>
    <mergeCell ref="J151:Q151"/>
    <mergeCell ref="J152:Q152"/>
    <mergeCell ref="J153:Q153"/>
    <mergeCell ref="J154:Q154"/>
    <mergeCell ref="J155:Q155"/>
    <mergeCell ref="J156:Q156"/>
    <mergeCell ref="J157:Q157"/>
    <mergeCell ref="J158:Q158"/>
    <mergeCell ref="J159:Q159"/>
    <mergeCell ref="J16:S16"/>
    <mergeCell ref="J160:Q160"/>
    <mergeCell ref="J161:Q161"/>
    <mergeCell ref="J162:Q162"/>
    <mergeCell ref="J163:Q163"/>
    <mergeCell ref="J38:S38"/>
    <mergeCell ref="J39:S39"/>
    <mergeCell ref="J40:S40"/>
    <mergeCell ref="J41:S41"/>
    <mergeCell ref="J42:S42"/>
    <mergeCell ref="J43:S43"/>
    <mergeCell ref="J44:S44"/>
    <mergeCell ref="J45:S45"/>
    <mergeCell ref="J46:S46"/>
    <mergeCell ref="J47:S47"/>
    <mergeCell ref="J48:S48"/>
    <mergeCell ref="J49:S49"/>
    <mergeCell ref="J50:S50"/>
    <mergeCell ref="J51:S51"/>
    <mergeCell ref="J52:S52"/>
    <mergeCell ref="D318:M318"/>
    <mergeCell ref="D319:M319"/>
    <mergeCell ref="D320:M320"/>
    <mergeCell ref="D321:M321"/>
    <mergeCell ref="D322:M322"/>
    <mergeCell ref="D323:M323"/>
    <mergeCell ref="D324:M324"/>
    <mergeCell ref="D325:M325"/>
    <mergeCell ref="D326:M326"/>
    <mergeCell ref="D327:M327"/>
    <mergeCell ref="D328:M328"/>
    <mergeCell ref="E242:N242"/>
    <mergeCell ref="E243:N243"/>
    <mergeCell ref="E244:N244"/>
    <mergeCell ref="E245:N245"/>
    <mergeCell ref="F222:O222"/>
    <mergeCell ref="F223:O223"/>
    <mergeCell ref="F224:O224"/>
    <mergeCell ref="F225:O225"/>
    <mergeCell ref="F226:O226"/>
    <mergeCell ref="F227:O227"/>
    <mergeCell ref="F228:O228"/>
    <mergeCell ref="F229:O229"/>
    <mergeCell ref="F230:O230"/>
    <mergeCell ref="F231:O231"/>
    <mergeCell ref="F232:O232"/>
    <mergeCell ref="F233:O233"/>
    <mergeCell ref="F234:O234"/>
    <mergeCell ref="F235:O235"/>
    <mergeCell ref="F236:O236"/>
    <mergeCell ref="F237:O237"/>
    <mergeCell ref="F238:O238"/>
    <mergeCell ref="D298:M298"/>
    <mergeCell ref="D299:M299"/>
    <mergeCell ref="D300:M300"/>
    <mergeCell ref="D301:M301"/>
    <mergeCell ref="D302:M302"/>
    <mergeCell ref="D303:M303"/>
    <mergeCell ref="D304:M304"/>
    <mergeCell ref="D305:M305"/>
    <mergeCell ref="D306:M306"/>
    <mergeCell ref="D307:M307"/>
    <mergeCell ref="D308:M308"/>
    <mergeCell ref="D309:M309"/>
    <mergeCell ref="D310:M310"/>
    <mergeCell ref="D311:M311"/>
    <mergeCell ref="D312:M312"/>
    <mergeCell ref="D313:M313"/>
    <mergeCell ref="D314:M314"/>
    <mergeCell ref="D278:M278"/>
    <mergeCell ref="D279:M279"/>
    <mergeCell ref="D280:M280"/>
    <mergeCell ref="D281:M281"/>
    <mergeCell ref="D282:M282"/>
    <mergeCell ref="D283:M283"/>
    <mergeCell ref="D284:M284"/>
    <mergeCell ref="D285:M285"/>
    <mergeCell ref="D286:M286"/>
    <mergeCell ref="D287:M287"/>
    <mergeCell ref="D288:M288"/>
    <mergeCell ref="D289:M289"/>
    <mergeCell ref="D290:M290"/>
    <mergeCell ref="D291:M291"/>
    <mergeCell ref="D295:M295"/>
    <mergeCell ref="D296:M296"/>
    <mergeCell ref="D297:M297"/>
    <mergeCell ref="C263:L263"/>
    <mergeCell ref="C264:L264"/>
    <mergeCell ref="C265:L265"/>
    <mergeCell ref="C266:L266"/>
    <mergeCell ref="C267:L267"/>
    <mergeCell ref="C268:L268"/>
    <mergeCell ref="C269:L269"/>
    <mergeCell ref="C270:L270"/>
    <mergeCell ref="C271:L271"/>
    <mergeCell ref="C272:L272"/>
    <mergeCell ref="D249:M249"/>
    <mergeCell ref="D250:M250"/>
    <mergeCell ref="D251:M251"/>
    <mergeCell ref="D252:M252"/>
    <mergeCell ref="D253:M253"/>
    <mergeCell ref="D276:M276"/>
    <mergeCell ref="D277:M277"/>
    <mergeCell ref="M271:U271"/>
    <mergeCell ref="M272:U272"/>
    <mergeCell ref="N276:V276"/>
    <mergeCell ref="N277:V277"/>
    <mergeCell ref="V267:AC267"/>
    <mergeCell ref="V268:AC268"/>
    <mergeCell ref="V269:AC269"/>
    <mergeCell ref="V270:AC270"/>
    <mergeCell ref="V271:AC271"/>
    <mergeCell ref="V272:AC272"/>
    <mergeCell ref="W276:AD276"/>
    <mergeCell ref="W277:AD277"/>
    <mergeCell ref="B322:C322"/>
    <mergeCell ref="B323:C323"/>
    <mergeCell ref="B324:C324"/>
    <mergeCell ref="B325:C325"/>
    <mergeCell ref="B326:C326"/>
    <mergeCell ref="B327:C327"/>
    <mergeCell ref="B328:C328"/>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B52:I52"/>
    <mergeCell ref="B53:I53"/>
    <mergeCell ref="B54:I54"/>
    <mergeCell ref="B55:I55"/>
    <mergeCell ref="B56:I56"/>
    <mergeCell ref="B57:I57"/>
    <mergeCell ref="B305:C305"/>
    <mergeCell ref="B306:C306"/>
    <mergeCell ref="B307:C307"/>
    <mergeCell ref="B308:C308"/>
    <mergeCell ref="B309:C309"/>
    <mergeCell ref="B31:I31"/>
    <mergeCell ref="B310:C310"/>
    <mergeCell ref="B311:C311"/>
    <mergeCell ref="B312:C312"/>
    <mergeCell ref="B313:C313"/>
    <mergeCell ref="B314:C314"/>
    <mergeCell ref="B316:AO316"/>
    <mergeCell ref="B318:C318"/>
    <mergeCell ref="B319:C319"/>
    <mergeCell ref="B32:I32"/>
    <mergeCell ref="B320:C320"/>
    <mergeCell ref="B321:C321"/>
    <mergeCell ref="B58:I58"/>
    <mergeCell ref="B59:I59"/>
    <mergeCell ref="B60:I60"/>
    <mergeCell ref="B62:AO62"/>
    <mergeCell ref="B64:J64"/>
    <mergeCell ref="B65:J65"/>
    <mergeCell ref="B66:J66"/>
    <mergeCell ref="B67:J67"/>
    <mergeCell ref="B68:J68"/>
    <mergeCell ref="B69:J69"/>
    <mergeCell ref="B70:J70"/>
    <mergeCell ref="B71:J71"/>
    <mergeCell ref="B72:J72"/>
    <mergeCell ref="B73:J73"/>
    <mergeCell ref="B74:J74"/>
    <mergeCell ref="B287:C287"/>
    <mergeCell ref="B288:C288"/>
    <mergeCell ref="B289:C289"/>
    <mergeCell ref="B290:C290"/>
    <mergeCell ref="B291:C291"/>
    <mergeCell ref="B293:AO293"/>
    <mergeCell ref="B295:C295"/>
    <mergeCell ref="B296:C296"/>
    <mergeCell ref="B297:C297"/>
    <mergeCell ref="B298:C298"/>
    <mergeCell ref="B299:C299"/>
    <mergeCell ref="B30:I30"/>
    <mergeCell ref="B300:C300"/>
    <mergeCell ref="B301:C301"/>
    <mergeCell ref="B302:C302"/>
    <mergeCell ref="B303:C303"/>
    <mergeCell ref="B304:C304"/>
    <mergeCell ref="B75:J75"/>
    <mergeCell ref="B76:J76"/>
    <mergeCell ref="B77:J77"/>
    <mergeCell ref="B78:J78"/>
    <mergeCell ref="B79:J79"/>
    <mergeCell ref="B80:J80"/>
    <mergeCell ref="B81:J81"/>
    <mergeCell ref="B82:J82"/>
    <mergeCell ref="B83:J83"/>
    <mergeCell ref="B84:J84"/>
    <mergeCell ref="B85:J85"/>
    <mergeCell ref="B86:J86"/>
    <mergeCell ref="B87:J87"/>
    <mergeCell ref="B88:J88"/>
    <mergeCell ref="B89:J89"/>
    <mergeCell ref="B252:C252"/>
    <mergeCell ref="B253:C253"/>
    <mergeCell ref="B255:AO255"/>
    <mergeCell ref="B26:I26"/>
    <mergeCell ref="B274:AO274"/>
    <mergeCell ref="B276:C276"/>
    <mergeCell ref="B277:C277"/>
    <mergeCell ref="B278:C278"/>
    <mergeCell ref="B279:C279"/>
    <mergeCell ref="B28:AO28"/>
    <mergeCell ref="B280:C280"/>
    <mergeCell ref="B281:C281"/>
    <mergeCell ref="B282:C282"/>
    <mergeCell ref="B283:C283"/>
    <mergeCell ref="B284:C284"/>
    <mergeCell ref="B285:C285"/>
    <mergeCell ref="B286:C286"/>
    <mergeCell ref="B90:J90"/>
    <mergeCell ref="B91:J91"/>
    <mergeCell ref="B92:J92"/>
    <mergeCell ref="B93:J93"/>
    <mergeCell ref="B94:J94"/>
    <mergeCell ref="B95:J95"/>
    <mergeCell ref="B96:J96"/>
    <mergeCell ref="B97:J97"/>
    <mergeCell ref="B99:AO99"/>
    <mergeCell ref="C257:L257"/>
    <mergeCell ref="C258:L258"/>
    <mergeCell ref="C259:L259"/>
    <mergeCell ref="C260:L260"/>
    <mergeCell ref="C261:L261"/>
    <mergeCell ref="C262:L262"/>
    <mergeCell ref="B233:E233"/>
    <mergeCell ref="B234:E234"/>
    <mergeCell ref="B235:E235"/>
    <mergeCell ref="B236:E236"/>
    <mergeCell ref="B237:E237"/>
    <mergeCell ref="B238:E238"/>
    <mergeCell ref="B24:I24"/>
    <mergeCell ref="B240:AO240"/>
    <mergeCell ref="B242:D242"/>
    <mergeCell ref="B243:D243"/>
    <mergeCell ref="B244:D244"/>
    <mergeCell ref="B245:D245"/>
    <mergeCell ref="B247:AO247"/>
    <mergeCell ref="B249:C249"/>
    <mergeCell ref="B25:I25"/>
    <mergeCell ref="B250:C250"/>
    <mergeCell ref="B251:C251"/>
    <mergeCell ref="G214:P214"/>
    <mergeCell ref="G215:P215"/>
    <mergeCell ref="G216:P216"/>
    <mergeCell ref="G217:P217"/>
    <mergeCell ref="G218:P218"/>
    <mergeCell ref="H191:Q191"/>
    <mergeCell ref="H192:Q192"/>
    <mergeCell ref="H193:Q193"/>
    <mergeCell ref="H194:Q194"/>
    <mergeCell ref="H195:Q195"/>
    <mergeCell ref="H196:Q196"/>
    <mergeCell ref="H197:Q197"/>
    <mergeCell ref="H198:Q198"/>
    <mergeCell ref="H199:Q199"/>
    <mergeCell ref="H200:Q200"/>
    <mergeCell ref="B216:F216"/>
    <mergeCell ref="B217:F217"/>
    <mergeCell ref="B218:F218"/>
    <mergeCell ref="B22:I22"/>
    <mergeCell ref="B220:AO220"/>
    <mergeCell ref="B222:E222"/>
    <mergeCell ref="B223:E223"/>
    <mergeCell ref="B224:E224"/>
    <mergeCell ref="B225:E225"/>
    <mergeCell ref="B226:E226"/>
    <mergeCell ref="B227:E227"/>
    <mergeCell ref="B228:E228"/>
    <mergeCell ref="B229:E229"/>
    <mergeCell ref="B23:I23"/>
    <mergeCell ref="B230:E230"/>
    <mergeCell ref="B231:E231"/>
    <mergeCell ref="B232:E232"/>
    <mergeCell ref="H201:Q201"/>
    <mergeCell ref="H202:Q202"/>
    <mergeCell ref="H203:Q203"/>
    <mergeCell ref="H204:Q204"/>
    <mergeCell ref="H205:Q205"/>
    <mergeCell ref="H206:Q206"/>
    <mergeCell ref="H207:Q207"/>
    <mergeCell ref="H208:Q208"/>
    <mergeCell ref="H209:Q209"/>
    <mergeCell ref="H210:Q210"/>
    <mergeCell ref="I181:R181"/>
    <mergeCell ref="I182:R182"/>
    <mergeCell ref="I183:R183"/>
    <mergeCell ref="I184:R184"/>
    <mergeCell ref="I185:R185"/>
    <mergeCell ref="B199:G199"/>
    <mergeCell ref="B20:I20"/>
    <mergeCell ref="B200:G200"/>
    <mergeCell ref="B201:G201"/>
    <mergeCell ref="B202:G202"/>
    <mergeCell ref="B203:G203"/>
    <mergeCell ref="B204:G204"/>
    <mergeCell ref="B205:G205"/>
    <mergeCell ref="B206:G206"/>
    <mergeCell ref="B207:G207"/>
    <mergeCell ref="B208:G208"/>
    <mergeCell ref="B209:G209"/>
    <mergeCell ref="B21:I21"/>
    <mergeCell ref="B210:G210"/>
    <mergeCell ref="B212:AO212"/>
    <mergeCell ref="B214:F214"/>
    <mergeCell ref="B215:F215"/>
    <mergeCell ref="I186:R186"/>
    <mergeCell ref="I187:R187"/>
    <mergeCell ref="J101:S101"/>
    <mergeCell ref="J102:S102"/>
    <mergeCell ref="J103:S103"/>
    <mergeCell ref="J104:S104"/>
    <mergeCell ref="J105:S105"/>
    <mergeCell ref="J106:S106"/>
    <mergeCell ref="J107:S107"/>
    <mergeCell ref="J108:S108"/>
    <mergeCell ref="J109:S109"/>
    <mergeCell ref="J110:S110"/>
    <mergeCell ref="J111:S111"/>
    <mergeCell ref="J112:S112"/>
    <mergeCell ref="J113:S113"/>
    <mergeCell ref="B181:H181"/>
    <mergeCell ref="B182:H182"/>
    <mergeCell ref="B183:H183"/>
    <mergeCell ref="B184:H184"/>
    <mergeCell ref="B185:H185"/>
    <mergeCell ref="B186:H186"/>
    <mergeCell ref="B187:H187"/>
    <mergeCell ref="B189:AO189"/>
    <mergeCell ref="B19:I19"/>
    <mergeCell ref="B191:G191"/>
    <mergeCell ref="B192:G192"/>
    <mergeCell ref="B193:G193"/>
    <mergeCell ref="B194:G194"/>
    <mergeCell ref="B195:G195"/>
    <mergeCell ref="B196:G196"/>
    <mergeCell ref="B197:G197"/>
    <mergeCell ref="B198:G198"/>
    <mergeCell ref="J114:S114"/>
    <mergeCell ref="J115:S115"/>
    <mergeCell ref="J116:S116"/>
    <mergeCell ref="J117:S117"/>
    <mergeCell ref="J118:S118"/>
    <mergeCell ref="J119:S119"/>
    <mergeCell ref="J120:S120"/>
    <mergeCell ref="J121:S121"/>
    <mergeCell ref="J122:S122"/>
    <mergeCell ref="J123:S123"/>
    <mergeCell ref="J124:S124"/>
    <mergeCell ref="J125:S125"/>
    <mergeCell ref="J126:S126"/>
    <mergeCell ref="J127:S127"/>
    <mergeCell ref="J128:S128"/>
    <mergeCell ref="B164:I164"/>
    <mergeCell ref="B165:I165"/>
    <mergeCell ref="B166:I166"/>
    <mergeCell ref="B167:I167"/>
    <mergeCell ref="B168:I168"/>
    <mergeCell ref="B169:I169"/>
    <mergeCell ref="B17:I17"/>
    <mergeCell ref="B170:I170"/>
    <mergeCell ref="B171:I171"/>
    <mergeCell ref="B172:I172"/>
    <mergeCell ref="B173:I173"/>
    <mergeCell ref="B174:I174"/>
    <mergeCell ref="B175:I175"/>
    <mergeCell ref="B176:I176"/>
    <mergeCell ref="B177:I177"/>
    <mergeCell ref="B179:AO179"/>
    <mergeCell ref="B18:I18"/>
    <mergeCell ref="J129:S129"/>
    <mergeCell ref="J130:S130"/>
    <mergeCell ref="J131:S131"/>
    <mergeCell ref="J132:S132"/>
    <mergeCell ref="J133:S133"/>
    <mergeCell ref="J134:S134"/>
    <mergeCell ref="J135:S135"/>
    <mergeCell ref="J136:S136"/>
    <mergeCell ref="J137:S137"/>
    <mergeCell ref="J138:S138"/>
    <mergeCell ref="J139:S139"/>
    <mergeCell ref="J140:S140"/>
    <mergeCell ref="J141:S141"/>
    <mergeCell ref="J142:S142"/>
    <mergeCell ref="J143:S143"/>
    <mergeCell ref="B149:I149"/>
    <mergeCell ref="B15:I15"/>
    <mergeCell ref="B150:I150"/>
    <mergeCell ref="B151:I151"/>
    <mergeCell ref="B152:I152"/>
    <mergeCell ref="B153:I153"/>
    <mergeCell ref="B154:I154"/>
    <mergeCell ref="B155:I155"/>
    <mergeCell ref="B156:I156"/>
    <mergeCell ref="B157:I157"/>
    <mergeCell ref="B158:I158"/>
    <mergeCell ref="B159:I159"/>
    <mergeCell ref="B16:I16"/>
    <mergeCell ref="B160:I160"/>
    <mergeCell ref="B161:I161"/>
    <mergeCell ref="B162:I162"/>
    <mergeCell ref="B163:I163"/>
    <mergeCell ref="B131:I131"/>
    <mergeCell ref="B132:I132"/>
    <mergeCell ref="B133:I133"/>
    <mergeCell ref="B134:I134"/>
    <mergeCell ref="B135:I135"/>
    <mergeCell ref="B136:I136"/>
    <mergeCell ref="B137:I137"/>
    <mergeCell ref="B138:I138"/>
    <mergeCell ref="B139:I139"/>
    <mergeCell ref="B14:I14"/>
    <mergeCell ref="B140:I140"/>
    <mergeCell ref="B141:I141"/>
    <mergeCell ref="B142:I142"/>
    <mergeCell ref="B143:I143"/>
    <mergeCell ref="B145:AO145"/>
    <mergeCell ref="B147:I147"/>
    <mergeCell ref="B148:I148"/>
    <mergeCell ref="J14:S14"/>
    <mergeCell ref="J147:Q147"/>
    <mergeCell ref="J148:Q148"/>
    <mergeCell ref="J53:S53"/>
    <mergeCell ref="J54:S54"/>
    <mergeCell ref="J55:S55"/>
    <mergeCell ref="J56:S56"/>
    <mergeCell ref="J57:S57"/>
    <mergeCell ref="J58:S58"/>
    <mergeCell ref="J59:S59"/>
    <mergeCell ref="J60:S60"/>
    <mergeCell ref="K64:S64"/>
    <mergeCell ref="K65:S65"/>
    <mergeCell ref="K66:S66"/>
    <mergeCell ref="K67:S67"/>
    <mergeCell ref="B115:I115"/>
    <mergeCell ref="B116:I116"/>
    <mergeCell ref="B117:I117"/>
    <mergeCell ref="B118:I118"/>
    <mergeCell ref="B119:I119"/>
    <mergeCell ref="B120:I120"/>
    <mergeCell ref="B121:I121"/>
    <mergeCell ref="B122:I122"/>
    <mergeCell ref="B123:I123"/>
    <mergeCell ref="B124:I124"/>
    <mergeCell ref="B125:I125"/>
    <mergeCell ref="B126:I126"/>
    <mergeCell ref="B127:I127"/>
    <mergeCell ref="B128:I128"/>
    <mergeCell ref="B129:I129"/>
    <mergeCell ref="B13:I13"/>
    <mergeCell ref="B130:I130"/>
    <mergeCell ref="AK60:AL60"/>
    <mergeCell ref="B1:K3"/>
    <mergeCell ref="B101:I101"/>
    <mergeCell ref="B102:I102"/>
    <mergeCell ref="B103:I103"/>
    <mergeCell ref="B104:I104"/>
    <mergeCell ref="B105:I105"/>
    <mergeCell ref="B106:I106"/>
    <mergeCell ref="B107:I107"/>
    <mergeCell ref="B108:I108"/>
    <mergeCell ref="B109:I109"/>
    <mergeCell ref="B11:AO11"/>
    <mergeCell ref="B110:I110"/>
    <mergeCell ref="B111:I111"/>
    <mergeCell ref="B112:I112"/>
    <mergeCell ref="B113:I113"/>
    <mergeCell ref="B114:I114"/>
    <mergeCell ref="B5:AO5"/>
    <mergeCell ref="B7:J9"/>
    <mergeCell ref="J13:S13"/>
    <mergeCell ref="K68:S68"/>
    <mergeCell ref="K69:S69"/>
    <mergeCell ref="K70:S70"/>
    <mergeCell ref="K71:S71"/>
    <mergeCell ref="K72:S72"/>
    <mergeCell ref="K73:S73"/>
    <mergeCell ref="K74:S74"/>
    <mergeCell ref="K75:S75"/>
    <mergeCell ref="K76:S76"/>
    <mergeCell ref="K77:S77"/>
    <mergeCell ref="K78:S78"/>
    <mergeCell ref="K79:S79"/>
    <mergeCell ref="AJ209:AM209"/>
    <mergeCell ref="AJ210:AM210"/>
    <mergeCell ref="AK30:AL30"/>
    <mergeCell ref="AK31:AL31"/>
    <mergeCell ref="AK32:AL32"/>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K46:AL46"/>
    <mergeCell ref="AK47:AL47"/>
    <mergeCell ref="AK48:AL48"/>
    <mergeCell ref="AK49:AL49"/>
    <mergeCell ref="AK50:AL50"/>
    <mergeCell ref="AK51:AL51"/>
    <mergeCell ref="AK52:AL52"/>
    <mergeCell ref="AK53:AL53"/>
    <mergeCell ref="AK54:AL54"/>
    <mergeCell ref="AK55:AL55"/>
    <mergeCell ref="AK56:AL56"/>
    <mergeCell ref="AK57:AL57"/>
    <mergeCell ref="AK58:AL58"/>
    <mergeCell ref="AK59:AL59"/>
    <mergeCell ref="AH84:AN84"/>
    <mergeCell ref="AH85:AN85"/>
    <mergeCell ref="AH86:AN86"/>
    <mergeCell ref="AH87:AN87"/>
    <mergeCell ref="AH88:AN88"/>
    <mergeCell ref="AH89:AN89"/>
    <mergeCell ref="AH90:AN90"/>
    <mergeCell ref="AH91:AN91"/>
    <mergeCell ref="AH92:AN92"/>
    <mergeCell ref="AH93:AN93"/>
    <mergeCell ref="AH94:AN94"/>
    <mergeCell ref="AH95:AN95"/>
    <mergeCell ref="AH96:AN96"/>
    <mergeCell ref="AH97:AN97"/>
    <mergeCell ref="AJ191:AM191"/>
    <mergeCell ref="AJ192:AM192"/>
    <mergeCell ref="AJ193:AM193"/>
    <mergeCell ref="AH227:AM227"/>
    <mergeCell ref="AH228:AM228"/>
    <mergeCell ref="AH229:AM229"/>
    <mergeCell ref="AH230:AM230"/>
    <mergeCell ref="AH231:AM231"/>
    <mergeCell ref="AH232:AM232"/>
    <mergeCell ref="AH233:AM233"/>
    <mergeCell ref="AH234:AM234"/>
    <mergeCell ref="AH235:AM235"/>
    <mergeCell ref="AH236:AM236"/>
    <mergeCell ref="AH237:AM237"/>
    <mergeCell ref="AH238:AM238"/>
    <mergeCell ref="AH64:AN64"/>
    <mergeCell ref="AH65:AN65"/>
    <mergeCell ref="AH66:AN66"/>
    <mergeCell ref="AH67:AN67"/>
    <mergeCell ref="AH68:AN68"/>
    <mergeCell ref="AH69:AN69"/>
    <mergeCell ref="AH70:AN70"/>
    <mergeCell ref="AH71:AN71"/>
    <mergeCell ref="AH72:AN72"/>
    <mergeCell ref="AH73:AN73"/>
    <mergeCell ref="AH74:AN74"/>
    <mergeCell ref="AH75:AN75"/>
    <mergeCell ref="AH76:AN76"/>
    <mergeCell ref="AH77:AN77"/>
    <mergeCell ref="AH78:AN78"/>
    <mergeCell ref="AH79:AN79"/>
    <mergeCell ref="AH80:AN80"/>
    <mergeCell ref="AH81:AN81"/>
    <mergeCell ref="AH82:AN82"/>
    <mergeCell ref="AH83:AN83"/>
    <mergeCell ref="AH137:AL137"/>
    <mergeCell ref="AH138:AL138"/>
    <mergeCell ref="AH139:AL139"/>
    <mergeCell ref="AH140:AL140"/>
    <mergeCell ref="AH141:AL141"/>
    <mergeCell ref="AH142:AL142"/>
    <mergeCell ref="AH143:AL143"/>
    <mergeCell ref="AH214:AM214"/>
    <mergeCell ref="AH215:AM215"/>
    <mergeCell ref="AH216:AM216"/>
    <mergeCell ref="AH217:AM217"/>
    <mergeCell ref="AH218:AM218"/>
    <mergeCell ref="AH222:AM222"/>
    <mergeCell ref="AH223:AM223"/>
    <mergeCell ref="AH224:AM224"/>
    <mergeCell ref="AH225:AM225"/>
    <mergeCell ref="AH226:AM226"/>
    <mergeCell ref="AJ194:AM194"/>
    <mergeCell ref="AJ195:AM195"/>
    <mergeCell ref="AJ196:AM196"/>
    <mergeCell ref="AJ197:AM197"/>
    <mergeCell ref="AJ198:AM198"/>
    <mergeCell ref="AJ199:AM199"/>
    <mergeCell ref="AJ200:AM200"/>
    <mergeCell ref="AJ201:AM201"/>
    <mergeCell ref="AJ202:AM202"/>
    <mergeCell ref="AJ203:AM203"/>
    <mergeCell ref="AJ204:AM204"/>
    <mergeCell ref="AJ205:AM205"/>
    <mergeCell ref="AJ206:AM206"/>
    <mergeCell ref="AJ207:AM207"/>
    <mergeCell ref="AJ208:AM208"/>
    <mergeCell ref="AH120:AL120"/>
    <mergeCell ref="AH121:AL121"/>
    <mergeCell ref="AH122:AL122"/>
    <mergeCell ref="AH123:AL123"/>
    <mergeCell ref="AH124:AL124"/>
    <mergeCell ref="AH125:AL125"/>
    <mergeCell ref="AH126:AL126"/>
    <mergeCell ref="AH127:AL127"/>
    <mergeCell ref="AH128:AL128"/>
    <mergeCell ref="AH129:AL129"/>
    <mergeCell ref="AH130:AL130"/>
    <mergeCell ref="AH131:AL131"/>
    <mergeCell ref="AH132:AL132"/>
    <mergeCell ref="AH133:AL133"/>
    <mergeCell ref="AH134:AL134"/>
    <mergeCell ref="AH135:AL135"/>
    <mergeCell ref="AH136:AL136"/>
    <mergeCell ref="AF176:AM176"/>
    <mergeCell ref="AF177:AM177"/>
    <mergeCell ref="AG181:AM181"/>
    <mergeCell ref="AG182:AM182"/>
    <mergeCell ref="AG183:AM183"/>
    <mergeCell ref="AG184:AM184"/>
    <mergeCell ref="AG185:AM185"/>
    <mergeCell ref="AG186:AM186"/>
    <mergeCell ref="AG187:AM187"/>
    <mergeCell ref="AG242:AM242"/>
    <mergeCell ref="AG243:AM243"/>
    <mergeCell ref="AG244:AM244"/>
    <mergeCell ref="AG245:AM245"/>
    <mergeCell ref="AH101:AL101"/>
    <mergeCell ref="AH102:AL102"/>
    <mergeCell ref="AH103:AL103"/>
    <mergeCell ref="AH104:AL104"/>
    <mergeCell ref="AH105:AL105"/>
    <mergeCell ref="AH106:AL106"/>
    <mergeCell ref="AH107:AL107"/>
    <mergeCell ref="AH108:AL108"/>
    <mergeCell ref="AH109:AL109"/>
    <mergeCell ref="AH110:AL110"/>
    <mergeCell ref="AH111:AL111"/>
    <mergeCell ref="AH112:AL112"/>
    <mergeCell ref="AH113:AL113"/>
    <mergeCell ref="AH114:AL114"/>
    <mergeCell ref="AH115:AL115"/>
    <mergeCell ref="AH116:AL116"/>
    <mergeCell ref="AH117:AL117"/>
    <mergeCell ref="AH118:AL118"/>
    <mergeCell ref="AH119:AL119"/>
    <mergeCell ref="AE313:AL313"/>
    <mergeCell ref="AE314:AL314"/>
    <mergeCell ref="AE318:AM318"/>
    <mergeCell ref="AE319:AM319"/>
    <mergeCell ref="AE320:AM320"/>
    <mergeCell ref="AE321:AM321"/>
    <mergeCell ref="AE322:AM322"/>
    <mergeCell ref="AE323:AM323"/>
    <mergeCell ref="AE324:AM324"/>
    <mergeCell ref="AE325:AM325"/>
    <mergeCell ref="AE326:AM326"/>
    <mergeCell ref="AE327:AM327"/>
    <mergeCell ref="AE328:AM328"/>
    <mergeCell ref="AF147:AM147"/>
    <mergeCell ref="AF148:AM148"/>
    <mergeCell ref="AF149:AM149"/>
    <mergeCell ref="AF150:AM150"/>
    <mergeCell ref="AF151:AM151"/>
    <mergeCell ref="AF152:AM152"/>
    <mergeCell ref="AF153:AM153"/>
    <mergeCell ref="AF154:AM154"/>
    <mergeCell ref="AF155:AM155"/>
    <mergeCell ref="AF156:AM156"/>
    <mergeCell ref="AF157:AM157"/>
    <mergeCell ref="AF158:AM158"/>
    <mergeCell ref="AF159:AM159"/>
    <mergeCell ref="AF160:AM160"/>
    <mergeCell ref="AF161:AM161"/>
    <mergeCell ref="AF162:AM162"/>
    <mergeCell ref="AF163:AM163"/>
    <mergeCell ref="AF164:AM164"/>
    <mergeCell ref="AF165:AM165"/>
    <mergeCell ref="AE296:AL296"/>
    <mergeCell ref="AE297:AL297"/>
    <mergeCell ref="AE298:AL298"/>
    <mergeCell ref="AE299:AL299"/>
    <mergeCell ref="AE300:AL300"/>
    <mergeCell ref="AE301:AL301"/>
    <mergeCell ref="AE302:AL302"/>
    <mergeCell ref="AE303:AL303"/>
    <mergeCell ref="AE304:AL304"/>
    <mergeCell ref="AE305:AL305"/>
    <mergeCell ref="AE306:AL306"/>
    <mergeCell ref="AE307:AL307"/>
    <mergeCell ref="AE308:AL308"/>
    <mergeCell ref="AE309:AL309"/>
    <mergeCell ref="AE310:AL310"/>
    <mergeCell ref="AE311:AL311"/>
    <mergeCell ref="AE312:AL312"/>
    <mergeCell ref="AE276:AL276"/>
    <mergeCell ref="AE277:AL277"/>
    <mergeCell ref="AE278:AL278"/>
    <mergeCell ref="AE279:AL279"/>
    <mergeCell ref="AE280:AL280"/>
    <mergeCell ref="AE281:AL281"/>
    <mergeCell ref="AE282:AL282"/>
    <mergeCell ref="AE283:AL283"/>
    <mergeCell ref="AE284:AL284"/>
    <mergeCell ref="AE285:AL285"/>
    <mergeCell ref="AE286:AL286"/>
    <mergeCell ref="AE287:AL287"/>
    <mergeCell ref="AE288:AL288"/>
    <mergeCell ref="AE289:AL289"/>
    <mergeCell ref="AE290:AL290"/>
    <mergeCell ref="AE291:AL291"/>
    <mergeCell ref="AE295:AL295"/>
    <mergeCell ref="AC97:AG97"/>
    <mergeCell ref="AD257:AL257"/>
    <mergeCell ref="AD258:AL258"/>
    <mergeCell ref="AD259:AL259"/>
    <mergeCell ref="AD260:AL260"/>
    <mergeCell ref="AD261:AL261"/>
    <mergeCell ref="AD262:AL262"/>
    <mergeCell ref="AD263:AL263"/>
    <mergeCell ref="AD264:AL264"/>
    <mergeCell ref="AD265:AL265"/>
    <mergeCell ref="AD266:AL266"/>
    <mergeCell ref="AD267:AL267"/>
    <mergeCell ref="AD268:AL268"/>
    <mergeCell ref="AD269:AL269"/>
    <mergeCell ref="AD270:AL270"/>
    <mergeCell ref="AD271:AL271"/>
    <mergeCell ref="AD272:AL272"/>
    <mergeCell ref="AE249:AL249"/>
    <mergeCell ref="AE250:AL250"/>
    <mergeCell ref="AE251:AL251"/>
    <mergeCell ref="AE252:AL252"/>
    <mergeCell ref="AE253:AL253"/>
    <mergeCell ref="AF166:AM166"/>
    <mergeCell ref="AF167:AM167"/>
    <mergeCell ref="AF168:AM168"/>
    <mergeCell ref="AF169:AM169"/>
    <mergeCell ref="AF170:AM170"/>
    <mergeCell ref="AF171:AM171"/>
    <mergeCell ref="AF172:AM172"/>
    <mergeCell ref="AF173:AM173"/>
    <mergeCell ref="AF174:AM174"/>
    <mergeCell ref="AF175:AM175"/>
    <mergeCell ref="AC80:AG80"/>
    <mergeCell ref="AC81:AG81"/>
    <mergeCell ref="AC82:AG82"/>
    <mergeCell ref="AC83:AG83"/>
    <mergeCell ref="AC84:AG84"/>
    <mergeCell ref="AC85:AG85"/>
    <mergeCell ref="AC86:AG86"/>
    <mergeCell ref="AC87:AG87"/>
    <mergeCell ref="AC88:AG88"/>
    <mergeCell ref="AC89:AG89"/>
    <mergeCell ref="AC90:AG90"/>
    <mergeCell ref="AC91:AG91"/>
    <mergeCell ref="AC92:AG92"/>
    <mergeCell ref="AC93:AG93"/>
    <mergeCell ref="AC94:AG94"/>
    <mergeCell ref="AC95:AG95"/>
    <mergeCell ref="AC96:AG96"/>
    <mergeCell ref="AC60:AJ60"/>
    <mergeCell ref="AC64:AG64"/>
    <mergeCell ref="AC65:AG65"/>
    <mergeCell ref="AC66:AG66"/>
    <mergeCell ref="AC67:AG67"/>
    <mergeCell ref="AC68:AG68"/>
    <mergeCell ref="AC69:AG69"/>
    <mergeCell ref="AC70:AG70"/>
    <mergeCell ref="AC71:AG71"/>
    <mergeCell ref="AC72:AG72"/>
    <mergeCell ref="AC73:AG73"/>
    <mergeCell ref="AC74:AG74"/>
    <mergeCell ref="AC75:AG75"/>
    <mergeCell ref="AC76:AG76"/>
    <mergeCell ref="AC77:AG77"/>
    <mergeCell ref="AC78:AG78"/>
    <mergeCell ref="AC79:AG79"/>
    <mergeCell ref="AC140:AG140"/>
    <mergeCell ref="AC141:AG141"/>
    <mergeCell ref="AC142:AG142"/>
    <mergeCell ref="AC143:AG143"/>
    <mergeCell ref="AC15:AK15"/>
    <mergeCell ref="AC16:AK16"/>
    <mergeCell ref="AC17:AK17"/>
    <mergeCell ref="AC18:AK18"/>
    <mergeCell ref="AC19:AK19"/>
    <mergeCell ref="AC20:AK20"/>
    <mergeCell ref="AC21:AK21"/>
    <mergeCell ref="AC22:AK22"/>
    <mergeCell ref="AC23:AK23"/>
    <mergeCell ref="AC24:AK24"/>
    <mergeCell ref="AC25:AK25"/>
    <mergeCell ref="AC26:AK26"/>
    <mergeCell ref="AC30:AJ30"/>
    <mergeCell ref="AC31:AJ31"/>
    <mergeCell ref="AC32:AJ32"/>
    <mergeCell ref="AC33:AJ33"/>
    <mergeCell ref="AC34:AJ34"/>
    <mergeCell ref="AC35:AJ35"/>
    <mergeCell ref="AC36:AJ36"/>
    <mergeCell ref="AC37:AJ37"/>
    <mergeCell ref="AC38:AJ38"/>
    <mergeCell ref="AC39:AJ39"/>
    <mergeCell ref="AC40:AJ40"/>
    <mergeCell ref="AC41:AJ41"/>
    <mergeCell ref="AC42:AJ42"/>
    <mergeCell ref="AC43:AJ43"/>
    <mergeCell ref="AC44:AJ44"/>
    <mergeCell ref="AC45:AJ45"/>
    <mergeCell ref="AC124:AG124"/>
    <mergeCell ref="AC125:AG125"/>
    <mergeCell ref="AC126:AG126"/>
    <mergeCell ref="AC127:AG127"/>
    <mergeCell ref="AC128:AG128"/>
    <mergeCell ref="AC129:AG129"/>
    <mergeCell ref="AC13:AK13"/>
    <mergeCell ref="AC130:AG130"/>
    <mergeCell ref="AC131:AG131"/>
    <mergeCell ref="AC132:AG132"/>
    <mergeCell ref="AC133:AG133"/>
    <mergeCell ref="AC134:AG134"/>
    <mergeCell ref="AC135:AG135"/>
    <mergeCell ref="AC136:AG136"/>
    <mergeCell ref="AC137:AG137"/>
    <mergeCell ref="AC138:AG138"/>
    <mergeCell ref="AC139:AG139"/>
    <mergeCell ref="AC14:AK14"/>
    <mergeCell ref="AC46:AJ46"/>
    <mergeCell ref="AC47:AJ47"/>
    <mergeCell ref="AC48:AJ48"/>
    <mergeCell ref="AC49:AJ49"/>
    <mergeCell ref="AC50:AJ50"/>
    <mergeCell ref="AC51:AJ51"/>
    <mergeCell ref="AC52:AJ52"/>
    <mergeCell ref="AC53:AJ53"/>
    <mergeCell ref="AC54:AJ54"/>
    <mergeCell ref="AC55:AJ55"/>
    <mergeCell ref="AC56:AJ56"/>
    <mergeCell ref="AC57:AJ57"/>
    <mergeCell ref="AC58:AJ58"/>
    <mergeCell ref="AC59:AJ59"/>
    <mergeCell ref="AB176:AE176"/>
    <mergeCell ref="AB177:AE177"/>
    <mergeCell ref="AB181:AF181"/>
    <mergeCell ref="AB182:AF182"/>
    <mergeCell ref="AB183:AF183"/>
    <mergeCell ref="AB184:AF184"/>
    <mergeCell ref="AB185:AF185"/>
    <mergeCell ref="AB186:AF186"/>
    <mergeCell ref="AB187:AF187"/>
    <mergeCell ref="AC101:AG101"/>
    <mergeCell ref="AC102:AG102"/>
    <mergeCell ref="AC103:AG103"/>
    <mergeCell ref="AC104:AG104"/>
    <mergeCell ref="AC105:AG105"/>
    <mergeCell ref="AC106:AG106"/>
    <mergeCell ref="AC107:AG107"/>
    <mergeCell ref="AC108:AG108"/>
    <mergeCell ref="AC109:AG109"/>
    <mergeCell ref="AC110:AG110"/>
    <mergeCell ref="AC111:AG111"/>
    <mergeCell ref="AC112:AG112"/>
    <mergeCell ref="AC113:AG113"/>
    <mergeCell ref="AC114:AG114"/>
    <mergeCell ref="AC115:AG115"/>
    <mergeCell ref="AC116:AG116"/>
    <mergeCell ref="AC117:AG117"/>
    <mergeCell ref="AC118:AG118"/>
    <mergeCell ref="AC119:AG119"/>
    <mergeCell ref="AC120:AG120"/>
    <mergeCell ref="AC121:AG121"/>
    <mergeCell ref="AC122:AG122"/>
    <mergeCell ref="AC123:AG123"/>
    <mergeCell ref="AA208:AI208"/>
    <mergeCell ref="AA209:AI209"/>
    <mergeCell ref="AA210:AI210"/>
    <mergeCell ref="AB147:AE147"/>
    <mergeCell ref="AB148:AE148"/>
    <mergeCell ref="AB149:AE149"/>
    <mergeCell ref="AB150:AE150"/>
    <mergeCell ref="AB151:AE151"/>
    <mergeCell ref="AB152:AE152"/>
    <mergeCell ref="AB153:AE153"/>
    <mergeCell ref="AB154:AE154"/>
    <mergeCell ref="AB155:AE155"/>
    <mergeCell ref="AB156:AE156"/>
    <mergeCell ref="AB157:AE157"/>
    <mergeCell ref="AB158:AE158"/>
    <mergeCell ref="AB159:AE159"/>
    <mergeCell ref="AB160:AE160"/>
    <mergeCell ref="AB161:AE161"/>
    <mergeCell ref="AB162:AE162"/>
    <mergeCell ref="AB163:AE163"/>
    <mergeCell ref="AB164:AE164"/>
    <mergeCell ref="AB165:AE165"/>
    <mergeCell ref="AB166:AE166"/>
    <mergeCell ref="AB167:AE167"/>
    <mergeCell ref="AB168:AE168"/>
    <mergeCell ref="AB169:AE169"/>
    <mergeCell ref="AB170:AE170"/>
    <mergeCell ref="AB171:AE171"/>
    <mergeCell ref="AB172:AE172"/>
    <mergeCell ref="AB173:AE173"/>
    <mergeCell ref="AB174:AE174"/>
    <mergeCell ref="AB175:AE175"/>
    <mergeCell ref="AA191:AI191"/>
    <mergeCell ref="AA192:AI192"/>
    <mergeCell ref="AA193:AI193"/>
    <mergeCell ref="AA194:AI194"/>
    <mergeCell ref="AA195:AI195"/>
    <mergeCell ref="AA196:AI196"/>
    <mergeCell ref="AA197:AI197"/>
    <mergeCell ref="AA198:AI198"/>
    <mergeCell ref="AA199:AI199"/>
    <mergeCell ref="AA200:AI200"/>
    <mergeCell ref="AA201:AI201"/>
    <mergeCell ref="AA202:AI202"/>
    <mergeCell ref="AA203:AI203"/>
    <mergeCell ref="AA204:AI204"/>
    <mergeCell ref="AA205:AI205"/>
    <mergeCell ref="AA206:AI206"/>
    <mergeCell ref="AA207:AI207"/>
  </mergeCells>
  <pageMargins left="0.7" right="0.7" top="0.75" bottom="0.75" header="0.3" footer="0.3"/>
  <pageSetup paperSize="9" scale="83" orientation="portrait" r:id="rId1"/>
  <headerFooter alignWithMargins="0">
    <oddFooter>&amp;R&amp;1#&amp;"Calibri"&amp;10&amp;K0000FFClassification : Internal</oddFooter>
  </headerFooter>
  <rowBreaks count="3" manualBreakCount="3">
    <brk id="61" max="16383" man="1"/>
    <brk id="98" max="16383" man="1"/>
    <brk id="178"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2"/>
  <sheetViews>
    <sheetView zoomScaleNormal="100" zoomScaleSheetLayoutView="100" workbookViewId="0"/>
  </sheetViews>
  <sheetFormatPr defaultRowHeight="1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62"/>
      <c r="C1" s="62"/>
    </row>
    <row r="2" spans="2:5" s="1" customFormat="1" ht="22.9" customHeight="1" x14ac:dyDescent="0.15">
      <c r="B2" s="62"/>
      <c r="C2" s="62"/>
      <c r="D2" s="68" t="s">
        <v>907</v>
      </c>
      <c r="E2" s="68"/>
    </row>
    <row r="3" spans="2:5" s="1" customFormat="1" ht="6.4" customHeight="1" x14ac:dyDescent="0.15">
      <c r="B3" s="62"/>
      <c r="C3" s="62"/>
    </row>
    <row r="4" spans="2:5" s="1" customFormat="1" ht="9.6" customHeight="1" x14ac:dyDescent="0.15"/>
    <row r="5" spans="2:5" s="1" customFormat="1" ht="33" customHeight="1" x14ac:dyDescent="0.15">
      <c r="B5" s="64" t="s">
        <v>1182</v>
      </c>
      <c r="C5" s="64"/>
      <c r="D5" s="64"/>
      <c r="E5" s="64"/>
    </row>
    <row r="6" spans="2:5" s="1" customFormat="1" ht="6.95" customHeight="1" x14ac:dyDescent="0.15"/>
    <row r="7" spans="2:5" s="1" customFormat="1" ht="5.25" customHeight="1" x14ac:dyDescent="0.15">
      <c r="B7" s="57" t="s">
        <v>1053</v>
      </c>
    </row>
    <row r="8" spans="2:5" s="1" customFormat="1" ht="21.4" customHeight="1" x14ac:dyDescent="0.15">
      <c r="B8" s="57"/>
      <c r="D8" s="4">
        <v>44592</v>
      </c>
    </row>
    <row r="9" spans="2:5" s="1" customFormat="1" ht="2.65" customHeight="1" x14ac:dyDescent="0.15">
      <c r="B9" s="57"/>
    </row>
    <row r="10" spans="2:5" s="1" customFormat="1" ht="2.1" customHeight="1" x14ac:dyDescent="0.15"/>
    <row r="11" spans="2:5" s="1" customFormat="1" ht="19.149999999999999" customHeight="1" x14ac:dyDescent="0.15">
      <c r="B11" s="73" t="s">
        <v>1183</v>
      </c>
      <c r="C11" s="73"/>
      <c r="D11" s="73"/>
      <c r="E11" s="73"/>
    </row>
    <row r="12" spans="2:5" s="1" customFormat="1" ht="238.35" customHeight="1" x14ac:dyDescent="0.15"/>
    <row r="13" spans="2:5" s="1" customFormat="1" ht="19.149999999999999" customHeight="1" x14ac:dyDescent="0.15">
      <c r="B13" s="73" t="s">
        <v>1184</v>
      </c>
      <c r="C13" s="73"/>
      <c r="D13" s="73"/>
      <c r="E13" s="73"/>
    </row>
    <row r="14" spans="2:5" s="1" customFormat="1" ht="371.1" customHeight="1" x14ac:dyDescent="0.15"/>
    <row r="15" spans="2:5" s="1" customFormat="1" ht="19.149999999999999" customHeight="1" x14ac:dyDescent="0.15">
      <c r="B15" s="73" t="s">
        <v>1185</v>
      </c>
      <c r="C15" s="73"/>
      <c r="D15" s="73"/>
      <c r="E15" s="73"/>
    </row>
    <row r="16" spans="2:5" s="1" customFormat="1" ht="354.6" customHeight="1" x14ac:dyDescent="0.15"/>
    <row r="17" spans="2:5" s="1" customFormat="1" ht="19.149999999999999" customHeight="1" x14ac:dyDescent="0.15">
      <c r="B17" s="73" t="s">
        <v>1186</v>
      </c>
      <c r="C17" s="73"/>
      <c r="D17" s="73"/>
      <c r="E17" s="73"/>
    </row>
    <row r="18" spans="2:5" s="1" customFormat="1" ht="365.25" customHeight="1" x14ac:dyDescent="0.15"/>
    <row r="19" spans="2:5" s="1" customFormat="1" ht="19.149999999999999" customHeight="1" x14ac:dyDescent="0.15">
      <c r="B19" s="73" t="s">
        <v>1187</v>
      </c>
      <c r="C19" s="73"/>
      <c r="D19" s="73"/>
      <c r="E19" s="73"/>
    </row>
    <row r="20" spans="2:5" s="1" customFormat="1" ht="352.5" customHeight="1" x14ac:dyDescent="0.15"/>
    <row r="21" spans="2:5" s="1" customFormat="1" ht="19.149999999999999" customHeight="1" x14ac:dyDescent="0.15">
      <c r="B21" s="73" t="s">
        <v>1188</v>
      </c>
      <c r="C21" s="73"/>
      <c r="D21" s="73"/>
      <c r="E21" s="73"/>
    </row>
    <row r="22" spans="2:5" s="1" customFormat="1" ht="374.85" customHeight="1" x14ac:dyDescent="0.15"/>
    <row r="23" spans="2:5" s="1" customFormat="1" ht="19.7" customHeight="1" x14ac:dyDescent="0.15">
      <c r="B23" s="73" t="s">
        <v>1189</v>
      </c>
      <c r="C23" s="73"/>
      <c r="D23" s="73"/>
      <c r="E23" s="73"/>
    </row>
    <row r="24" spans="2:5" s="1" customFormat="1" ht="233.65" customHeight="1" x14ac:dyDescent="0.15"/>
    <row r="25" spans="2:5" s="1" customFormat="1" ht="19.149999999999999" customHeight="1" x14ac:dyDescent="0.15">
      <c r="B25" s="73" t="s">
        <v>1190</v>
      </c>
      <c r="C25" s="73"/>
      <c r="D25" s="73"/>
      <c r="E25" s="73"/>
    </row>
    <row r="26" spans="2:5" s="1" customFormat="1" ht="175.9" customHeight="1" x14ac:dyDescent="0.15"/>
    <row r="27" spans="2:5" s="1" customFormat="1" ht="19.149999999999999" customHeight="1" x14ac:dyDescent="0.15">
      <c r="B27" s="73" t="s">
        <v>1191</v>
      </c>
      <c r="C27" s="73"/>
      <c r="D27" s="73"/>
      <c r="E27" s="73"/>
    </row>
    <row r="28" spans="2:5" s="1" customFormat="1" ht="256.5" customHeight="1" x14ac:dyDescent="0.15"/>
    <row r="29" spans="2:5" s="1" customFormat="1" ht="19.149999999999999" customHeight="1" x14ac:dyDescent="0.15">
      <c r="B29" s="73" t="s">
        <v>1192</v>
      </c>
      <c r="C29" s="73"/>
      <c r="D29" s="73"/>
      <c r="E29" s="73"/>
    </row>
    <row r="30" spans="2:5" s="1" customFormat="1" ht="195.2" customHeight="1" x14ac:dyDescent="0.15"/>
    <row r="31" spans="2:5" s="1" customFormat="1" ht="19.149999999999999" customHeight="1" x14ac:dyDescent="0.15">
      <c r="B31" s="73" t="s">
        <v>1193</v>
      </c>
      <c r="C31" s="73"/>
      <c r="D31" s="73"/>
      <c r="E31" s="73"/>
    </row>
    <row r="32" spans="2:5" s="1" customFormat="1" ht="193.15" customHeight="1" x14ac:dyDescent="0.15"/>
    <row r="33" spans="2:5" s="1" customFormat="1" ht="19.149999999999999" customHeight="1" x14ac:dyDescent="0.15">
      <c r="B33" s="73" t="s">
        <v>1194</v>
      </c>
      <c r="C33" s="73"/>
      <c r="D33" s="73"/>
      <c r="E33" s="73"/>
    </row>
    <row r="34" spans="2:5" s="1" customFormat="1" ht="318.39999999999998" customHeight="1" x14ac:dyDescent="0.15"/>
    <row r="35" spans="2:5" s="1" customFormat="1" ht="19.149999999999999" customHeight="1" x14ac:dyDescent="0.15">
      <c r="B35" s="73" t="s">
        <v>1195</v>
      </c>
      <c r="C35" s="73"/>
      <c r="D35" s="73"/>
      <c r="E35" s="73"/>
    </row>
    <row r="36" spans="2:5" s="1" customFormat="1" ht="278.85000000000002" customHeight="1" x14ac:dyDescent="0.15"/>
    <row r="37" spans="2:5" s="1" customFormat="1" ht="19.149999999999999" customHeight="1" x14ac:dyDescent="0.15">
      <c r="B37" s="73" t="s">
        <v>1196</v>
      </c>
      <c r="C37" s="73"/>
      <c r="D37" s="73"/>
      <c r="E37" s="73"/>
    </row>
    <row r="38" spans="2:5" s="1" customFormat="1" ht="409.6" customHeight="1" x14ac:dyDescent="0.15"/>
    <row r="39" spans="2:5" s="1" customFormat="1" ht="1.1499999999999999" customHeight="1" x14ac:dyDescent="0.15">
      <c r="B39" s="73" t="s">
        <v>1197</v>
      </c>
      <c r="C39" s="73"/>
      <c r="D39" s="73"/>
      <c r="E39" s="73"/>
    </row>
    <row r="40" spans="2:5" s="1" customFormat="1" ht="19.149999999999999" customHeight="1" x14ac:dyDescent="0.15">
      <c r="B40" s="73"/>
      <c r="C40" s="73"/>
      <c r="D40" s="73"/>
      <c r="E40" s="73"/>
    </row>
    <row r="41" spans="2:5" s="1" customFormat="1" ht="409.6" customHeight="1" x14ac:dyDescent="0.15"/>
    <row r="42" spans="2:5" s="1" customFormat="1" ht="30.4" customHeight="1" x14ac:dyDescent="0.15"/>
  </sheetData>
  <mergeCells count="19">
    <mergeCell ref="B39:E40"/>
    <mergeCell ref="B5:E5"/>
    <mergeCell ref="B7:B9"/>
    <mergeCell ref="D2:E2"/>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s>
  <pageMargins left="0.7" right="0.7" top="0.75" bottom="0.75" header="0.3" footer="0.3"/>
  <pageSetup paperSize="9" scale="97" orientation="portrait" r:id="rId1"/>
  <headerFooter alignWithMargins="0">
    <oddFooter>&amp;R&amp;1#&amp;"Calibri"&amp;10&amp;K0000FFClassification : Internal</oddFooter>
  </headerFooter>
  <rowBreaks count="5" manualBreakCount="5">
    <brk id="18" max="6" man="1"/>
    <brk id="22" max="6" man="1"/>
    <brk id="28" max="6" man="1"/>
    <brk id="34" max="6" man="1"/>
    <brk id="39"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zoomScaleSheetLayoutView="100" workbookViewId="0"/>
  </sheetViews>
  <sheetFormatPr defaultRowHeight="1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62"/>
      <c r="C1" s="62"/>
    </row>
    <row r="2" spans="2:8" s="1" customFormat="1" ht="22.9" customHeight="1" x14ac:dyDescent="0.15">
      <c r="B2" s="62"/>
      <c r="C2" s="62"/>
      <c r="D2" s="68" t="s">
        <v>907</v>
      </c>
      <c r="E2" s="68"/>
      <c r="F2" s="68"/>
      <c r="G2" s="68"/>
      <c r="H2" s="68"/>
    </row>
    <row r="3" spans="2:8" s="1" customFormat="1" ht="6.4" customHeight="1" x14ac:dyDescent="0.15">
      <c r="B3" s="62"/>
      <c r="C3" s="62"/>
    </row>
    <row r="4" spans="2:8" s="1" customFormat="1" ht="9" customHeight="1" x14ac:dyDescent="0.15"/>
    <row r="5" spans="2:8" s="1" customFormat="1" ht="33" customHeight="1" x14ac:dyDescent="0.15">
      <c r="B5" s="64" t="s">
        <v>1203</v>
      </c>
      <c r="C5" s="64"/>
      <c r="D5" s="64"/>
      <c r="E5" s="64"/>
      <c r="F5" s="64"/>
      <c r="G5" s="64"/>
      <c r="H5" s="64"/>
    </row>
    <row r="6" spans="2:8" s="1" customFormat="1" ht="14.45" customHeight="1" x14ac:dyDescent="0.15"/>
    <row r="7" spans="2:8" s="1" customFormat="1" ht="22.9" customHeight="1" x14ac:dyDescent="0.15">
      <c r="B7" s="9" t="s">
        <v>1053</v>
      </c>
      <c r="D7" s="4">
        <v>44592</v>
      </c>
    </row>
    <row r="8" spans="2:8" s="1" customFormat="1" ht="12.75" customHeight="1" x14ac:dyDescent="0.15"/>
    <row r="9" spans="2:8" s="1" customFormat="1" ht="19.149999999999999" customHeight="1" x14ac:dyDescent="0.15">
      <c r="B9" s="104" t="s">
        <v>1204</v>
      </c>
      <c r="C9" s="104"/>
      <c r="D9" s="104"/>
      <c r="E9" s="104"/>
      <c r="F9" s="104"/>
      <c r="G9" s="104"/>
    </row>
    <row r="10" spans="2:8" s="1" customFormat="1" ht="14.85" customHeight="1" x14ac:dyDescent="0.15"/>
    <row r="11" spans="2:8" s="1" customFormat="1" ht="14.85" customHeight="1" x14ac:dyDescent="0.15">
      <c r="B11" s="5"/>
      <c r="C11" s="105" t="s">
        <v>1060</v>
      </c>
      <c r="D11" s="105"/>
      <c r="E11" s="25" t="s">
        <v>1061</v>
      </c>
      <c r="F11" s="25" t="s">
        <v>1062</v>
      </c>
      <c r="G11" s="25" t="s">
        <v>1061</v>
      </c>
    </row>
    <row r="12" spans="2:8" s="1" customFormat="1" ht="14.85" customHeight="1" x14ac:dyDescent="0.15">
      <c r="B12" s="8" t="s">
        <v>1198</v>
      </c>
      <c r="C12" s="106">
        <v>15219162816.9499</v>
      </c>
      <c r="D12" s="106"/>
      <c r="E12" s="42">
        <v>0.99855373676788695</v>
      </c>
      <c r="F12" s="43">
        <v>225455</v>
      </c>
      <c r="G12" s="42">
        <v>0.99899858650041395</v>
      </c>
    </row>
    <row r="13" spans="2:8" s="1" customFormat="1" ht="2.65" customHeight="1" x14ac:dyDescent="0.15"/>
    <row r="14" spans="2:8" s="1" customFormat="1" ht="14.85" customHeight="1" x14ac:dyDescent="0.15">
      <c r="B14" s="8" t="s">
        <v>1199</v>
      </c>
      <c r="C14" s="106">
        <v>15261120.970000001</v>
      </c>
      <c r="D14" s="106"/>
      <c r="E14" s="42">
        <v>1.0013066786359801E-3</v>
      </c>
      <c r="F14" s="43">
        <v>153</v>
      </c>
      <c r="G14" s="42">
        <v>6.7794807715315002E-4</v>
      </c>
    </row>
    <row r="15" spans="2:8" s="1" customFormat="1" ht="16.5" customHeight="1" x14ac:dyDescent="0.15">
      <c r="B15" s="8" t="s">
        <v>1200</v>
      </c>
      <c r="C15" s="106">
        <v>913499.43</v>
      </c>
      <c r="D15" s="106"/>
      <c r="E15" s="42">
        <v>5.9936166025238001E-5</v>
      </c>
      <c r="F15" s="43">
        <v>10</v>
      </c>
      <c r="G15" s="42">
        <v>4.43103318400751E-5</v>
      </c>
    </row>
    <row r="16" spans="2:8" s="1" customFormat="1" ht="17.649999999999999" customHeight="1" x14ac:dyDescent="0.15">
      <c r="B16" s="8" t="s">
        <v>1201</v>
      </c>
      <c r="C16" s="106">
        <v>5741954.8700000001</v>
      </c>
      <c r="D16" s="106"/>
      <c r="E16" s="42">
        <v>3.7673888904095299E-4</v>
      </c>
      <c r="F16" s="43">
        <v>62</v>
      </c>
      <c r="G16" s="42">
        <v>2.7472405740846601E-4</v>
      </c>
    </row>
    <row r="17" spans="2:7" s="1" customFormat="1" ht="17.649999999999999" customHeight="1" x14ac:dyDescent="0.15">
      <c r="B17" s="8" t="s">
        <v>1202</v>
      </c>
      <c r="C17" s="106">
        <v>126220.02</v>
      </c>
      <c r="D17" s="106"/>
      <c r="E17" s="42">
        <v>8.2814984070968295E-6</v>
      </c>
      <c r="F17" s="43">
        <v>1</v>
      </c>
      <c r="G17" s="42">
        <v>4.4310331840075196E-6</v>
      </c>
    </row>
    <row r="18" spans="2:7" s="1" customFormat="1" ht="16.5" customHeight="1" x14ac:dyDescent="0.15">
      <c r="B18" s="6" t="s">
        <v>67</v>
      </c>
      <c r="C18" s="107">
        <v>15241205612.239901</v>
      </c>
      <c r="D18" s="107"/>
      <c r="E18" s="44">
        <v>1</v>
      </c>
      <c r="F18" s="45">
        <v>225681</v>
      </c>
      <c r="G18" s="44">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503"/>
  <sheetViews>
    <sheetView zoomScaleNormal="100" zoomScaleSheetLayoutView="112" workbookViewId="0"/>
  </sheetViews>
  <sheetFormatPr defaultRowHeight="15" x14ac:dyDescent="0.2"/>
  <cols>
    <col min="1" max="1" width="0.42578125" customWidth="1"/>
    <col min="2" max="2" width="0.5703125" customWidth="1"/>
    <col min="3" max="3" width="8.42578125" customWidth="1"/>
    <col min="4" max="4" width="5.28515625" customWidth="1"/>
    <col min="5" max="5" width="0.5703125" customWidth="1"/>
    <col min="6" max="6" width="7.28515625" customWidth="1"/>
    <col min="7" max="7" width="4.5703125" customWidth="1"/>
    <col min="8" max="8" width="9.28515625" customWidth="1"/>
    <col min="9" max="9" width="2.28515625" customWidth="1"/>
    <col min="10" max="10" width="12.28515625" customWidth="1"/>
    <col min="11" max="11" width="12" customWidth="1"/>
    <col min="12" max="12" width="12.28515625" customWidth="1"/>
    <col min="13" max="13" width="1" customWidth="1"/>
    <col min="14" max="14" width="5.5703125" customWidth="1"/>
    <col min="15" max="15" width="4.7109375" customWidth="1"/>
  </cols>
  <sheetData>
    <row r="1" spans="2:13" s="1" customFormat="1" ht="9" customHeight="1" x14ac:dyDescent="0.15">
      <c r="B1" s="62"/>
      <c r="C1" s="62"/>
      <c r="D1" s="62"/>
      <c r="E1" s="62"/>
      <c r="F1" s="62"/>
    </row>
    <row r="2" spans="2:13" s="1" customFormat="1" ht="22.9" customHeight="1" x14ac:dyDescent="0.15">
      <c r="B2" s="62"/>
      <c r="C2" s="62"/>
      <c r="D2" s="62"/>
      <c r="E2" s="62"/>
      <c r="F2" s="62"/>
      <c r="H2" s="68" t="s">
        <v>907</v>
      </c>
      <c r="I2" s="68"/>
      <c r="J2" s="68"/>
      <c r="K2" s="68"/>
      <c r="L2" s="68"/>
      <c r="M2" s="68"/>
    </row>
    <row r="3" spans="2:13" s="1" customFormat="1" ht="5.85" customHeight="1" x14ac:dyDescent="0.15">
      <c r="B3" s="62"/>
      <c r="C3" s="62"/>
      <c r="D3" s="62"/>
      <c r="E3" s="62"/>
      <c r="F3" s="62"/>
    </row>
    <row r="4" spans="2:13" s="1" customFormat="1" ht="2.1" customHeight="1" x14ac:dyDescent="0.15"/>
    <row r="5" spans="2:13" s="1" customFormat="1" ht="31.9" customHeight="1" x14ac:dyDescent="0.15">
      <c r="B5" s="64" t="s">
        <v>1214</v>
      </c>
      <c r="C5" s="64"/>
      <c r="D5" s="64"/>
      <c r="E5" s="64"/>
      <c r="F5" s="64"/>
      <c r="G5" s="64"/>
      <c r="H5" s="64"/>
      <c r="I5" s="64"/>
      <c r="J5" s="64"/>
      <c r="K5" s="64"/>
      <c r="L5" s="64"/>
      <c r="M5" s="64"/>
    </row>
    <row r="6" spans="2:13" s="1" customFormat="1" ht="2.1" customHeight="1" x14ac:dyDescent="0.15"/>
    <row r="7" spans="2:13" s="1" customFormat="1" ht="2.1" customHeight="1" x14ac:dyDescent="0.15">
      <c r="B7" s="57" t="s">
        <v>1053</v>
      </c>
      <c r="C7" s="57"/>
      <c r="D7" s="57"/>
    </row>
    <row r="8" spans="2:13" s="1" customFormat="1" ht="20.25" customHeight="1" x14ac:dyDescent="0.15">
      <c r="B8" s="57"/>
      <c r="C8" s="57"/>
      <c r="D8" s="57"/>
      <c r="G8" s="113">
        <v>44562</v>
      </c>
      <c r="H8" s="113"/>
    </row>
    <row r="9" spans="2:13" s="1" customFormat="1" ht="5.25" customHeight="1" x14ac:dyDescent="0.15"/>
    <row r="10" spans="2:13" s="1" customFormat="1" ht="17.649999999999999" customHeight="1" x14ac:dyDescent="0.15">
      <c r="B10" s="108" t="s">
        <v>1215</v>
      </c>
      <c r="C10" s="108"/>
      <c r="D10" s="108"/>
      <c r="E10" s="108"/>
      <c r="F10" s="109" t="s">
        <v>1216</v>
      </c>
      <c r="G10" s="109"/>
      <c r="H10" s="114" t="s">
        <v>1217</v>
      </c>
      <c r="I10" s="114"/>
      <c r="J10" s="114"/>
      <c r="K10" s="114"/>
      <c r="L10" s="114"/>
    </row>
    <row r="11" spans="2:13" s="1" customFormat="1" ht="27.2" customHeight="1" x14ac:dyDescent="0.15">
      <c r="B11" s="46" t="s">
        <v>1205</v>
      </c>
      <c r="C11" s="6" t="s">
        <v>1206</v>
      </c>
      <c r="D11" s="25" t="s">
        <v>1207</v>
      </c>
      <c r="E11" s="46" t="s">
        <v>1208</v>
      </c>
      <c r="F11" s="111" t="s">
        <v>1209</v>
      </c>
      <c r="G11" s="111"/>
      <c r="H11" s="105" t="s">
        <v>1210</v>
      </c>
      <c r="I11" s="105"/>
      <c r="J11" s="25" t="s">
        <v>1211</v>
      </c>
      <c r="K11" s="25" t="s">
        <v>1212</v>
      </c>
      <c r="L11" s="25" t="s">
        <v>1213</v>
      </c>
    </row>
    <row r="12" spans="2:13" s="1" customFormat="1" ht="12.75" customHeight="1" x14ac:dyDescent="0.15">
      <c r="B12" s="47">
        <v>44562</v>
      </c>
      <c r="C12" s="48">
        <v>44593</v>
      </c>
      <c r="D12" s="13">
        <v>1</v>
      </c>
      <c r="E12" s="49">
        <v>31</v>
      </c>
      <c r="F12" s="110">
        <v>11500000000</v>
      </c>
      <c r="G12" s="110"/>
      <c r="H12" s="93">
        <v>15035115405.67</v>
      </c>
      <c r="I12" s="93"/>
      <c r="J12" s="13">
        <v>15009614737.3146</v>
      </c>
      <c r="K12" s="13">
        <v>14971442197.990101</v>
      </c>
      <c r="L12" s="13">
        <v>14908029981.3563</v>
      </c>
    </row>
    <row r="13" spans="2:13" s="1" customFormat="1" ht="12.75" customHeight="1" x14ac:dyDescent="0.15">
      <c r="B13" s="47">
        <v>44562</v>
      </c>
      <c r="C13" s="48">
        <v>44621</v>
      </c>
      <c r="D13" s="13">
        <v>2</v>
      </c>
      <c r="E13" s="49">
        <v>59</v>
      </c>
      <c r="F13" s="110">
        <v>11500000000</v>
      </c>
      <c r="G13" s="110"/>
      <c r="H13" s="93">
        <v>14936804589.892</v>
      </c>
      <c r="I13" s="93"/>
      <c r="J13" s="13">
        <v>14888625342.388</v>
      </c>
      <c r="K13" s="13">
        <v>14816642781.8475</v>
      </c>
      <c r="L13" s="13">
        <v>14697431382.610001</v>
      </c>
    </row>
    <row r="14" spans="2:13" s="1" customFormat="1" ht="12.75" customHeight="1" x14ac:dyDescent="0.15">
      <c r="B14" s="47">
        <v>44562</v>
      </c>
      <c r="C14" s="48">
        <v>44652</v>
      </c>
      <c r="D14" s="13">
        <v>3</v>
      </c>
      <c r="E14" s="49">
        <v>90</v>
      </c>
      <c r="F14" s="110">
        <v>11500000000</v>
      </c>
      <c r="G14" s="110"/>
      <c r="H14" s="93">
        <v>14838705851.199499</v>
      </c>
      <c r="I14" s="93"/>
      <c r="J14" s="13">
        <v>14765756660.693501</v>
      </c>
      <c r="K14" s="13">
        <v>14656997335.3468</v>
      </c>
      <c r="L14" s="13">
        <v>14477489521.2486</v>
      </c>
    </row>
    <row r="15" spans="2:13" s="1" customFormat="1" ht="12.75" customHeight="1" x14ac:dyDescent="0.15">
      <c r="B15" s="47">
        <v>44562</v>
      </c>
      <c r="C15" s="48">
        <v>44682</v>
      </c>
      <c r="D15" s="13">
        <v>4</v>
      </c>
      <c r="E15" s="49">
        <v>120</v>
      </c>
      <c r="F15" s="110">
        <v>11500000000</v>
      </c>
      <c r="G15" s="110"/>
      <c r="H15" s="93">
        <v>14744460753.252501</v>
      </c>
      <c r="I15" s="93"/>
      <c r="J15" s="13">
        <v>14647892204.7701</v>
      </c>
      <c r="K15" s="13">
        <v>14504214188.6451</v>
      </c>
      <c r="L15" s="13">
        <v>14267850113.169901</v>
      </c>
    </row>
    <row r="16" spans="2:13" s="1" customFormat="1" ht="12.75" customHeight="1" x14ac:dyDescent="0.15">
      <c r="B16" s="47">
        <v>44562</v>
      </c>
      <c r="C16" s="48">
        <v>44713</v>
      </c>
      <c r="D16" s="13">
        <v>5</v>
      </c>
      <c r="E16" s="49">
        <v>151</v>
      </c>
      <c r="F16" s="110">
        <v>11500000000</v>
      </c>
      <c r="G16" s="110"/>
      <c r="H16" s="93">
        <v>14644491632.688</v>
      </c>
      <c r="I16" s="93"/>
      <c r="J16" s="13">
        <v>14523902365.323299</v>
      </c>
      <c r="K16" s="13">
        <v>14344865575.7409</v>
      </c>
      <c r="L16" s="13">
        <v>14051330091.3328</v>
      </c>
    </row>
    <row r="17" spans="2:12" s="1" customFormat="1" ht="12.75" customHeight="1" x14ac:dyDescent="0.15">
      <c r="B17" s="47">
        <v>44562</v>
      </c>
      <c r="C17" s="48">
        <v>44743</v>
      </c>
      <c r="D17" s="13">
        <v>6</v>
      </c>
      <c r="E17" s="49">
        <v>181</v>
      </c>
      <c r="F17" s="110">
        <v>11500000000</v>
      </c>
      <c r="G17" s="110"/>
      <c r="H17" s="93">
        <v>14547706933.438801</v>
      </c>
      <c r="I17" s="93"/>
      <c r="J17" s="13">
        <v>14404232556.275101</v>
      </c>
      <c r="K17" s="13">
        <v>14191655292.494301</v>
      </c>
      <c r="L17" s="13">
        <v>13844270959.3451</v>
      </c>
    </row>
    <row r="18" spans="2:12" s="1" customFormat="1" ht="12.75" customHeight="1" x14ac:dyDescent="0.15">
      <c r="B18" s="47">
        <v>44562</v>
      </c>
      <c r="C18" s="48">
        <v>44774</v>
      </c>
      <c r="D18" s="13">
        <v>7</v>
      </c>
      <c r="E18" s="49">
        <v>212</v>
      </c>
      <c r="F18" s="110">
        <v>11500000000</v>
      </c>
      <c r="G18" s="110"/>
      <c r="H18" s="93">
        <v>14452060118.523399</v>
      </c>
      <c r="I18" s="93"/>
      <c r="J18" s="13">
        <v>14285259022.219299</v>
      </c>
      <c r="K18" s="13">
        <v>14038643375.2323</v>
      </c>
      <c r="L18" s="13">
        <v>13636998671.243799</v>
      </c>
    </row>
    <row r="19" spans="2:12" s="1" customFormat="1" ht="12.75" customHeight="1" x14ac:dyDescent="0.15">
      <c r="B19" s="47">
        <v>44562</v>
      </c>
      <c r="C19" s="48">
        <v>44805</v>
      </c>
      <c r="D19" s="13">
        <v>8</v>
      </c>
      <c r="E19" s="49">
        <v>243</v>
      </c>
      <c r="F19" s="110">
        <v>11500000000</v>
      </c>
      <c r="G19" s="110"/>
      <c r="H19" s="93">
        <v>14353620390.572399</v>
      </c>
      <c r="I19" s="93"/>
      <c r="J19" s="13">
        <v>14163891632.0144</v>
      </c>
      <c r="K19" s="13">
        <v>13883971402.916901</v>
      </c>
      <c r="L19" s="13">
        <v>13429628110.4053</v>
      </c>
    </row>
    <row r="20" spans="2:12" s="1" customFormat="1" ht="12.75" customHeight="1" x14ac:dyDescent="0.15">
      <c r="B20" s="47">
        <v>44562</v>
      </c>
      <c r="C20" s="48">
        <v>44835</v>
      </c>
      <c r="D20" s="13">
        <v>9</v>
      </c>
      <c r="E20" s="49">
        <v>273</v>
      </c>
      <c r="F20" s="110">
        <v>11500000000</v>
      </c>
      <c r="G20" s="110"/>
      <c r="H20" s="93">
        <v>14258679762.9575</v>
      </c>
      <c r="I20" s="93"/>
      <c r="J20" s="13">
        <v>14047111014.2117</v>
      </c>
      <c r="K20" s="13">
        <v>13735608288.289499</v>
      </c>
      <c r="L20" s="13">
        <v>13231657679.5613</v>
      </c>
    </row>
    <row r="21" spans="2:12" s="1" customFormat="1" ht="12.75" customHeight="1" x14ac:dyDescent="0.15">
      <c r="B21" s="47">
        <v>44562</v>
      </c>
      <c r="C21" s="48">
        <v>44866</v>
      </c>
      <c r="D21" s="13">
        <v>10</v>
      </c>
      <c r="E21" s="49">
        <v>304</v>
      </c>
      <c r="F21" s="110">
        <v>11500000000</v>
      </c>
      <c r="G21" s="110"/>
      <c r="H21" s="93">
        <v>14162463514.9855</v>
      </c>
      <c r="I21" s="93"/>
      <c r="J21" s="13">
        <v>13928658241.2145</v>
      </c>
      <c r="K21" s="13">
        <v>13585144363.989401</v>
      </c>
      <c r="L21" s="13">
        <v>13031284813.2323</v>
      </c>
    </row>
    <row r="22" spans="2:12" s="1" customFormat="1" ht="12.75" customHeight="1" x14ac:dyDescent="0.15">
      <c r="B22" s="47">
        <v>44562</v>
      </c>
      <c r="C22" s="48">
        <v>44896</v>
      </c>
      <c r="D22" s="13">
        <v>11</v>
      </c>
      <c r="E22" s="49">
        <v>334</v>
      </c>
      <c r="F22" s="110">
        <v>11500000000</v>
      </c>
      <c r="G22" s="110"/>
      <c r="H22" s="93">
        <v>14063677099.3936</v>
      </c>
      <c r="I22" s="93"/>
      <c r="J22" s="13">
        <v>13808799547.339899</v>
      </c>
      <c r="K22" s="13">
        <v>13435092719.3046</v>
      </c>
      <c r="L22" s="13">
        <v>12834522936.764601</v>
      </c>
    </row>
    <row r="23" spans="2:12" s="1" customFormat="1" ht="12.75" customHeight="1" x14ac:dyDescent="0.15">
      <c r="B23" s="47">
        <v>44562</v>
      </c>
      <c r="C23" s="48">
        <v>44927</v>
      </c>
      <c r="D23" s="13">
        <v>12</v>
      </c>
      <c r="E23" s="49">
        <v>365</v>
      </c>
      <c r="F23" s="110">
        <v>11500000000</v>
      </c>
      <c r="G23" s="110"/>
      <c r="H23" s="93">
        <v>13968236137.252399</v>
      </c>
      <c r="I23" s="93"/>
      <c r="J23" s="13">
        <v>13691826467.499701</v>
      </c>
      <c r="K23" s="13">
        <v>13287406505.8368</v>
      </c>
      <c r="L23" s="13">
        <v>12639674899.736601</v>
      </c>
    </row>
    <row r="24" spans="2:12" s="1" customFormat="1" ht="12.75" customHeight="1" x14ac:dyDescent="0.15">
      <c r="B24" s="47">
        <v>44562</v>
      </c>
      <c r="C24" s="48">
        <v>44958</v>
      </c>
      <c r="D24" s="13">
        <v>13</v>
      </c>
      <c r="E24" s="49">
        <v>396</v>
      </c>
      <c r="F24" s="110">
        <v>11500000000</v>
      </c>
      <c r="G24" s="110"/>
      <c r="H24" s="93">
        <v>13870669278.1917</v>
      </c>
      <c r="I24" s="93"/>
      <c r="J24" s="13">
        <v>13573130159.942699</v>
      </c>
      <c r="K24" s="13">
        <v>13138716513.3596</v>
      </c>
      <c r="L24" s="13">
        <v>12445296385.9396</v>
      </c>
    </row>
    <row r="25" spans="2:12" s="1" customFormat="1" ht="12.75" customHeight="1" x14ac:dyDescent="0.15">
      <c r="B25" s="47">
        <v>44562</v>
      </c>
      <c r="C25" s="48">
        <v>44986</v>
      </c>
      <c r="D25" s="13">
        <v>14</v>
      </c>
      <c r="E25" s="49">
        <v>424</v>
      </c>
      <c r="F25" s="110">
        <v>11500000000</v>
      </c>
      <c r="G25" s="110"/>
      <c r="H25" s="93">
        <v>13772833503.5319</v>
      </c>
      <c r="I25" s="93"/>
      <c r="J25" s="13">
        <v>13456744832.742201</v>
      </c>
      <c r="K25" s="13">
        <v>12996130449.357901</v>
      </c>
      <c r="L25" s="13">
        <v>12263131203.035999</v>
      </c>
    </row>
    <row r="26" spans="2:12" s="1" customFormat="1" ht="12.75" customHeight="1" x14ac:dyDescent="0.15">
      <c r="B26" s="47">
        <v>44562</v>
      </c>
      <c r="C26" s="48">
        <v>45017</v>
      </c>
      <c r="D26" s="13">
        <v>15</v>
      </c>
      <c r="E26" s="49">
        <v>455</v>
      </c>
      <c r="F26" s="110">
        <v>11500000000</v>
      </c>
      <c r="G26" s="110"/>
      <c r="H26" s="93">
        <v>13678481543.191799</v>
      </c>
      <c r="I26" s="93"/>
      <c r="J26" s="13">
        <v>13341890984.745399</v>
      </c>
      <c r="K26" s="13">
        <v>12852438227.608299</v>
      </c>
      <c r="L26" s="13">
        <v>12076176660.496599</v>
      </c>
    </row>
    <row r="27" spans="2:12" s="1" customFormat="1" ht="12.75" customHeight="1" x14ac:dyDescent="0.15">
      <c r="B27" s="47">
        <v>44562</v>
      </c>
      <c r="C27" s="48">
        <v>45047</v>
      </c>
      <c r="D27" s="13">
        <v>16</v>
      </c>
      <c r="E27" s="49">
        <v>485</v>
      </c>
      <c r="F27" s="110">
        <v>11500000000</v>
      </c>
      <c r="G27" s="110"/>
      <c r="H27" s="93">
        <v>13579191775.3109</v>
      </c>
      <c r="I27" s="93"/>
      <c r="J27" s="13">
        <v>13223303963.4848</v>
      </c>
      <c r="K27" s="13">
        <v>12706849492.576099</v>
      </c>
      <c r="L27" s="13">
        <v>11890439343.293501</v>
      </c>
    </row>
    <row r="28" spans="2:12" s="1" customFormat="1" ht="12.75" customHeight="1" x14ac:dyDescent="0.15">
      <c r="B28" s="47">
        <v>44562</v>
      </c>
      <c r="C28" s="48">
        <v>45078</v>
      </c>
      <c r="D28" s="13">
        <v>17</v>
      </c>
      <c r="E28" s="49">
        <v>516</v>
      </c>
      <c r="F28" s="110">
        <v>11500000000</v>
      </c>
      <c r="G28" s="110"/>
      <c r="H28" s="93">
        <v>13480295759.294399</v>
      </c>
      <c r="I28" s="93"/>
      <c r="J28" s="13">
        <v>13104735482.802401</v>
      </c>
      <c r="K28" s="13">
        <v>12560885501.746201</v>
      </c>
      <c r="L28" s="13">
        <v>11704069507.289801</v>
      </c>
    </row>
    <row r="29" spans="2:12" s="1" customFormat="1" ht="12.75" customHeight="1" x14ac:dyDescent="0.15">
      <c r="B29" s="47">
        <v>44562</v>
      </c>
      <c r="C29" s="48">
        <v>45108</v>
      </c>
      <c r="D29" s="13">
        <v>18</v>
      </c>
      <c r="E29" s="49">
        <v>546</v>
      </c>
      <c r="F29" s="110">
        <v>11500000000</v>
      </c>
      <c r="G29" s="110"/>
      <c r="H29" s="93">
        <v>13381714275.3869</v>
      </c>
      <c r="I29" s="93"/>
      <c r="J29" s="13">
        <v>12987547574.914499</v>
      </c>
      <c r="K29" s="13">
        <v>12417921678.917101</v>
      </c>
      <c r="L29" s="13">
        <v>11523426478.3472</v>
      </c>
    </row>
    <row r="30" spans="2:12" s="1" customFormat="1" ht="12.75" customHeight="1" x14ac:dyDescent="0.15">
      <c r="B30" s="47">
        <v>44562</v>
      </c>
      <c r="C30" s="48">
        <v>45139</v>
      </c>
      <c r="D30" s="13">
        <v>19</v>
      </c>
      <c r="E30" s="49">
        <v>577</v>
      </c>
      <c r="F30" s="110">
        <v>11500000000</v>
      </c>
      <c r="G30" s="110"/>
      <c r="H30" s="93">
        <v>13285344599.922701</v>
      </c>
      <c r="I30" s="93"/>
      <c r="J30" s="13">
        <v>12872147321.847601</v>
      </c>
      <c r="K30" s="13">
        <v>12276282094.349701</v>
      </c>
      <c r="L30" s="13">
        <v>11343738277.4566</v>
      </c>
    </row>
    <row r="31" spans="2:12" s="1" customFormat="1" ht="12.75" customHeight="1" x14ac:dyDescent="0.15">
      <c r="B31" s="47">
        <v>44562</v>
      </c>
      <c r="C31" s="48">
        <v>45170</v>
      </c>
      <c r="D31" s="13">
        <v>20</v>
      </c>
      <c r="E31" s="49">
        <v>608</v>
      </c>
      <c r="F31" s="110">
        <v>11500000000</v>
      </c>
      <c r="G31" s="110"/>
      <c r="H31" s="93">
        <v>13187087165.031799</v>
      </c>
      <c r="I31" s="93"/>
      <c r="J31" s="13">
        <v>12755275218.035999</v>
      </c>
      <c r="K31" s="13">
        <v>12133882481.9014</v>
      </c>
      <c r="L31" s="13">
        <v>11164666183.7861</v>
      </c>
    </row>
    <row r="32" spans="2:12" s="1" customFormat="1" ht="12.75" customHeight="1" x14ac:dyDescent="0.15">
      <c r="B32" s="47">
        <v>44562</v>
      </c>
      <c r="C32" s="48">
        <v>45200</v>
      </c>
      <c r="D32" s="13">
        <v>21</v>
      </c>
      <c r="E32" s="49">
        <v>638</v>
      </c>
      <c r="F32" s="110">
        <v>11500000000</v>
      </c>
      <c r="G32" s="110"/>
      <c r="H32" s="93">
        <v>13092118740.951401</v>
      </c>
      <c r="I32" s="93"/>
      <c r="J32" s="13">
        <v>12642630721.762899</v>
      </c>
      <c r="K32" s="13">
        <v>11997124640.137501</v>
      </c>
      <c r="L32" s="13">
        <v>10993581803.0166</v>
      </c>
    </row>
    <row r="33" spans="2:12" s="1" customFormat="1" ht="12.75" customHeight="1" x14ac:dyDescent="0.15">
      <c r="B33" s="47">
        <v>44562</v>
      </c>
      <c r="C33" s="48">
        <v>45231</v>
      </c>
      <c r="D33" s="13">
        <v>22</v>
      </c>
      <c r="E33" s="49">
        <v>669</v>
      </c>
      <c r="F33" s="110">
        <v>11500000000</v>
      </c>
      <c r="G33" s="110"/>
      <c r="H33" s="93">
        <v>12994129689.165501</v>
      </c>
      <c r="I33" s="93"/>
      <c r="J33" s="13">
        <v>12526723553.863701</v>
      </c>
      <c r="K33" s="13">
        <v>11856904016.0977</v>
      </c>
      <c r="L33" s="13">
        <v>10819070860.5875</v>
      </c>
    </row>
    <row r="34" spans="2:12" s="1" customFormat="1" ht="12.75" customHeight="1" x14ac:dyDescent="0.15">
      <c r="B34" s="47">
        <v>44562</v>
      </c>
      <c r="C34" s="48">
        <v>45261</v>
      </c>
      <c r="D34" s="13">
        <v>23</v>
      </c>
      <c r="E34" s="49">
        <v>699</v>
      </c>
      <c r="F34" s="110">
        <v>11500000000</v>
      </c>
      <c r="G34" s="110"/>
      <c r="H34" s="93">
        <v>12895679742.1262</v>
      </c>
      <c r="I34" s="93"/>
      <c r="J34" s="13">
        <v>12411409240.3262</v>
      </c>
      <c r="K34" s="13">
        <v>11718841328.1632</v>
      </c>
      <c r="L34" s="13">
        <v>10649259708.9776</v>
      </c>
    </row>
    <row r="35" spans="2:12" s="1" customFormat="1" ht="12.75" customHeight="1" x14ac:dyDescent="0.15">
      <c r="B35" s="47">
        <v>44562</v>
      </c>
      <c r="C35" s="48">
        <v>45292</v>
      </c>
      <c r="D35" s="13">
        <v>24</v>
      </c>
      <c r="E35" s="49">
        <v>730</v>
      </c>
      <c r="F35" s="110">
        <v>11500000000</v>
      </c>
      <c r="G35" s="110"/>
      <c r="H35" s="93">
        <v>12801363634.185801</v>
      </c>
      <c r="I35" s="93"/>
      <c r="J35" s="13">
        <v>12299738269.4958</v>
      </c>
      <c r="K35" s="13">
        <v>11583866428.3535</v>
      </c>
      <c r="L35" s="13">
        <v>10482018097.903999</v>
      </c>
    </row>
    <row r="36" spans="2:12" s="1" customFormat="1" ht="12.75" customHeight="1" x14ac:dyDescent="0.15">
      <c r="B36" s="47">
        <v>44562</v>
      </c>
      <c r="C36" s="48">
        <v>45323</v>
      </c>
      <c r="D36" s="13">
        <v>25</v>
      </c>
      <c r="E36" s="49">
        <v>761</v>
      </c>
      <c r="F36" s="110">
        <v>11500000000</v>
      </c>
      <c r="G36" s="110"/>
      <c r="H36" s="93">
        <v>12702835949.0518</v>
      </c>
      <c r="I36" s="93"/>
      <c r="J36" s="13">
        <v>12184370717.626499</v>
      </c>
      <c r="K36" s="13">
        <v>11446029692.3092</v>
      </c>
      <c r="L36" s="13">
        <v>10313423507.3787</v>
      </c>
    </row>
    <row r="37" spans="2:12" s="1" customFormat="1" ht="12.75" customHeight="1" x14ac:dyDescent="0.15">
      <c r="B37" s="47">
        <v>44562</v>
      </c>
      <c r="C37" s="48">
        <v>45352</v>
      </c>
      <c r="D37" s="13">
        <v>26</v>
      </c>
      <c r="E37" s="49">
        <v>790</v>
      </c>
      <c r="F37" s="110">
        <v>11500000000</v>
      </c>
      <c r="G37" s="110"/>
      <c r="H37" s="93">
        <v>12606219682.822901</v>
      </c>
      <c r="I37" s="93"/>
      <c r="J37" s="13">
        <v>12072511495.429199</v>
      </c>
      <c r="K37" s="13">
        <v>11313965062.0588</v>
      </c>
      <c r="L37" s="13">
        <v>10154028178.9615</v>
      </c>
    </row>
    <row r="38" spans="2:12" s="1" customFormat="1" ht="12.75" customHeight="1" x14ac:dyDescent="0.15">
      <c r="B38" s="47">
        <v>44562</v>
      </c>
      <c r="C38" s="48">
        <v>45383</v>
      </c>
      <c r="D38" s="13">
        <v>27</v>
      </c>
      <c r="E38" s="49">
        <v>821</v>
      </c>
      <c r="F38" s="110">
        <v>11500000000</v>
      </c>
      <c r="G38" s="110"/>
      <c r="H38" s="93">
        <v>12510536271.2983</v>
      </c>
      <c r="I38" s="93"/>
      <c r="J38" s="13">
        <v>11960558564.9331</v>
      </c>
      <c r="K38" s="13">
        <v>11180539505.4461</v>
      </c>
      <c r="L38" s="13">
        <v>9991781103.0185699</v>
      </c>
    </row>
    <row r="39" spans="2:12" s="1" customFormat="1" ht="12.75" customHeight="1" x14ac:dyDescent="0.15">
      <c r="B39" s="47">
        <v>44562</v>
      </c>
      <c r="C39" s="48">
        <v>45413</v>
      </c>
      <c r="D39" s="13">
        <v>28</v>
      </c>
      <c r="E39" s="49">
        <v>851</v>
      </c>
      <c r="F39" s="110">
        <v>11500000000</v>
      </c>
      <c r="G39" s="110"/>
      <c r="H39" s="93">
        <v>12414744780.743099</v>
      </c>
      <c r="I39" s="93"/>
      <c r="J39" s="13">
        <v>11849496357.310301</v>
      </c>
      <c r="K39" s="13">
        <v>11049457547.251801</v>
      </c>
      <c r="L39" s="13">
        <v>9834158229.1272297</v>
      </c>
    </row>
    <row r="40" spans="2:12" s="1" customFormat="1" ht="12.75" customHeight="1" x14ac:dyDescent="0.15">
      <c r="B40" s="47">
        <v>44562</v>
      </c>
      <c r="C40" s="48">
        <v>45444</v>
      </c>
      <c r="D40" s="13">
        <v>29</v>
      </c>
      <c r="E40" s="49">
        <v>882</v>
      </c>
      <c r="F40" s="110">
        <v>11500000000</v>
      </c>
      <c r="G40" s="110"/>
      <c r="H40" s="93">
        <v>12311075449.9312</v>
      </c>
      <c r="I40" s="93"/>
      <c r="J40" s="13">
        <v>11730617336.1623</v>
      </c>
      <c r="K40" s="13">
        <v>10910785721.167299</v>
      </c>
      <c r="L40" s="13">
        <v>9669608264.48242</v>
      </c>
    </row>
    <row r="41" spans="2:12" s="1" customFormat="1" ht="12.75" customHeight="1" x14ac:dyDescent="0.15">
      <c r="B41" s="47">
        <v>44562</v>
      </c>
      <c r="C41" s="48">
        <v>45474</v>
      </c>
      <c r="D41" s="13">
        <v>30</v>
      </c>
      <c r="E41" s="49">
        <v>912</v>
      </c>
      <c r="F41" s="110">
        <v>11500000000</v>
      </c>
      <c r="G41" s="110"/>
      <c r="H41" s="93">
        <v>12211255567.2939</v>
      </c>
      <c r="I41" s="93"/>
      <c r="J41" s="13">
        <v>11616405291.3034</v>
      </c>
      <c r="K41" s="13">
        <v>10777962842.617399</v>
      </c>
      <c r="L41" s="13">
        <v>9512739829.4609795</v>
      </c>
    </row>
    <row r="42" spans="2:12" s="1" customFormat="1" ht="12.75" customHeight="1" x14ac:dyDescent="0.15">
      <c r="B42" s="47">
        <v>44562</v>
      </c>
      <c r="C42" s="48">
        <v>45505</v>
      </c>
      <c r="D42" s="13">
        <v>31</v>
      </c>
      <c r="E42" s="49">
        <v>943</v>
      </c>
      <c r="F42" s="110">
        <v>11500000000</v>
      </c>
      <c r="G42" s="110"/>
      <c r="H42" s="93">
        <v>12118062189.195801</v>
      </c>
      <c r="I42" s="93"/>
      <c r="J42" s="13">
        <v>11508199748.150299</v>
      </c>
      <c r="K42" s="13">
        <v>10650412047.9205</v>
      </c>
      <c r="L42" s="13">
        <v>9360347388.6751099</v>
      </c>
    </row>
    <row r="43" spans="2:12" s="1" customFormat="1" ht="12.75" customHeight="1" x14ac:dyDescent="0.15">
      <c r="B43" s="47">
        <v>44562</v>
      </c>
      <c r="C43" s="48">
        <v>45536</v>
      </c>
      <c r="D43" s="13">
        <v>32</v>
      </c>
      <c r="E43" s="49">
        <v>974</v>
      </c>
      <c r="F43" s="110">
        <v>11500000000</v>
      </c>
      <c r="G43" s="110"/>
      <c r="H43" s="93">
        <v>12021350870.035</v>
      </c>
      <c r="I43" s="93"/>
      <c r="J43" s="13">
        <v>11396992609.495199</v>
      </c>
      <c r="K43" s="13">
        <v>10520669517.696301</v>
      </c>
      <c r="L43" s="13">
        <v>9207157124.9892101</v>
      </c>
    </row>
    <row r="44" spans="2:12" s="1" customFormat="1" ht="12.75" customHeight="1" x14ac:dyDescent="0.15">
      <c r="B44" s="47">
        <v>44562</v>
      </c>
      <c r="C44" s="48">
        <v>45566</v>
      </c>
      <c r="D44" s="13">
        <v>33</v>
      </c>
      <c r="E44" s="49">
        <v>1004</v>
      </c>
      <c r="F44" s="110">
        <v>11500000000</v>
      </c>
      <c r="G44" s="110"/>
      <c r="H44" s="93">
        <v>11919760415.2798</v>
      </c>
      <c r="I44" s="93"/>
      <c r="J44" s="13">
        <v>11282129492.2169</v>
      </c>
      <c r="K44" s="13">
        <v>10389005093.957899</v>
      </c>
      <c r="L44" s="13">
        <v>9054661492.0494499</v>
      </c>
    </row>
    <row r="45" spans="2:12" s="1" customFormat="1" ht="12.75" customHeight="1" x14ac:dyDescent="0.15">
      <c r="B45" s="47">
        <v>44562</v>
      </c>
      <c r="C45" s="48">
        <v>45597</v>
      </c>
      <c r="D45" s="13">
        <v>34</v>
      </c>
      <c r="E45" s="49">
        <v>1035</v>
      </c>
      <c r="F45" s="110">
        <v>11500000000</v>
      </c>
      <c r="G45" s="110"/>
      <c r="H45" s="93">
        <v>11819620603.319799</v>
      </c>
      <c r="I45" s="93"/>
      <c r="J45" s="13">
        <v>11168371951.9492</v>
      </c>
      <c r="K45" s="13">
        <v>10258097941.7239</v>
      </c>
      <c r="L45" s="13">
        <v>8902699622.8250999</v>
      </c>
    </row>
    <row r="46" spans="2:12" s="1" customFormat="1" ht="12.75" customHeight="1" x14ac:dyDescent="0.15">
      <c r="B46" s="47">
        <v>44562</v>
      </c>
      <c r="C46" s="48">
        <v>45627</v>
      </c>
      <c r="D46" s="13">
        <v>35</v>
      </c>
      <c r="E46" s="49">
        <v>1065</v>
      </c>
      <c r="F46" s="110">
        <v>11500000000</v>
      </c>
      <c r="G46" s="110"/>
      <c r="H46" s="93">
        <v>11716383213.4058</v>
      </c>
      <c r="I46" s="93"/>
      <c r="J46" s="13">
        <v>11052651108.9326</v>
      </c>
      <c r="K46" s="13">
        <v>10126822561.204599</v>
      </c>
      <c r="L46" s="13">
        <v>8752742725.4358406</v>
      </c>
    </row>
    <row r="47" spans="2:12" s="1" customFormat="1" ht="12.75" customHeight="1" x14ac:dyDescent="0.15">
      <c r="B47" s="47">
        <v>44562</v>
      </c>
      <c r="C47" s="48">
        <v>45658</v>
      </c>
      <c r="D47" s="13">
        <v>36</v>
      </c>
      <c r="E47" s="49">
        <v>1096</v>
      </c>
      <c r="F47" s="110">
        <v>11500000000</v>
      </c>
      <c r="G47" s="110"/>
      <c r="H47" s="93">
        <v>11618678249.7827</v>
      </c>
      <c r="I47" s="93"/>
      <c r="J47" s="13">
        <v>10941891336.0401</v>
      </c>
      <c r="K47" s="13">
        <v>9999844108.5923595</v>
      </c>
      <c r="L47" s="13">
        <v>8606385830.8610401</v>
      </c>
    </row>
    <row r="48" spans="2:12" s="1" customFormat="1" ht="12.75" customHeight="1" x14ac:dyDescent="0.15">
      <c r="B48" s="47">
        <v>44562</v>
      </c>
      <c r="C48" s="48">
        <v>45689</v>
      </c>
      <c r="D48" s="13">
        <v>37</v>
      </c>
      <c r="E48" s="49">
        <v>1127</v>
      </c>
      <c r="F48" s="110">
        <v>11500000000</v>
      </c>
      <c r="G48" s="110"/>
      <c r="H48" s="93">
        <v>11520411616.583</v>
      </c>
      <c r="I48" s="93"/>
      <c r="J48" s="13">
        <v>10830947426.658899</v>
      </c>
      <c r="K48" s="13">
        <v>9873278166.2297001</v>
      </c>
      <c r="L48" s="13">
        <v>8461465239.9233103</v>
      </c>
    </row>
    <row r="49" spans="2:12" s="1" customFormat="1" ht="12.75" customHeight="1" x14ac:dyDescent="0.15">
      <c r="B49" s="47">
        <v>44562</v>
      </c>
      <c r="C49" s="48">
        <v>45717</v>
      </c>
      <c r="D49" s="13">
        <v>38</v>
      </c>
      <c r="E49" s="49">
        <v>1155</v>
      </c>
      <c r="F49" s="110">
        <v>11500000000</v>
      </c>
      <c r="G49" s="110"/>
      <c r="H49" s="93">
        <v>11426334396.983999</v>
      </c>
      <c r="I49" s="93"/>
      <c r="J49" s="13">
        <v>10726042269.6653</v>
      </c>
      <c r="K49" s="13">
        <v>9755185796.2335396</v>
      </c>
      <c r="L49" s="13">
        <v>8328269270.78965</v>
      </c>
    </row>
    <row r="50" spans="2:12" s="1" customFormat="1" ht="12.75" customHeight="1" x14ac:dyDescent="0.15">
      <c r="B50" s="47">
        <v>44562</v>
      </c>
      <c r="C50" s="48">
        <v>45748</v>
      </c>
      <c r="D50" s="13">
        <v>39</v>
      </c>
      <c r="E50" s="49">
        <v>1186</v>
      </c>
      <c r="F50" s="110">
        <v>11500000000</v>
      </c>
      <c r="G50" s="110"/>
      <c r="H50" s="93">
        <v>11334995341.3671</v>
      </c>
      <c r="I50" s="93"/>
      <c r="J50" s="13">
        <v>10622254423.506201</v>
      </c>
      <c r="K50" s="13">
        <v>9636222815.3879795</v>
      </c>
      <c r="L50" s="13">
        <v>8191862727.3504801</v>
      </c>
    </row>
    <row r="51" spans="2:12" s="1" customFormat="1" ht="12.75" customHeight="1" x14ac:dyDescent="0.15">
      <c r="B51" s="47">
        <v>44562</v>
      </c>
      <c r="C51" s="48">
        <v>45778</v>
      </c>
      <c r="D51" s="13">
        <v>40</v>
      </c>
      <c r="E51" s="49">
        <v>1216</v>
      </c>
      <c r="F51" s="110">
        <v>11500000000</v>
      </c>
      <c r="G51" s="110"/>
      <c r="H51" s="93">
        <v>11238817059.7073</v>
      </c>
      <c r="I51" s="93"/>
      <c r="J51" s="13">
        <v>10514836301.434299</v>
      </c>
      <c r="K51" s="13">
        <v>9515298507.6087093</v>
      </c>
      <c r="L51" s="13">
        <v>8055904948.2139502</v>
      </c>
    </row>
    <row r="52" spans="2:12" s="1" customFormat="1" ht="12.75" customHeight="1" x14ac:dyDescent="0.15">
      <c r="B52" s="47">
        <v>44562</v>
      </c>
      <c r="C52" s="48">
        <v>45809</v>
      </c>
      <c r="D52" s="13">
        <v>41</v>
      </c>
      <c r="E52" s="49">
        <v>1247</v>
      </c>
      <c r="F52" s="110">
        <v>11500000000</v>
      </c>
      <c r="G52" s="110"/>
      <c r="H52" s="93">
        <v>11140848889.3724</v>
      </c>
      <c r="I52" s="93"/>
      <c r="J52" s="13">
        <v>10405500549.8741</v>
      </c>
      <c r="K52" s="13">
        <v>9392408454.4177895</v>
      </c>
      <c r="L52" s="13">
        <v>7918182485.5720396</v>
      </c>
    </row>
    <row r="53" spans="2:12" s="1" customFormat="1" ht="12.75" customHeight="1" x14ac:dyDescent="0.15">
      <c r="B53" s="47">
        <v>44562</v>
      </c>
      <c r="C53" s="48">
        <v>45839</v>
      </c>
      <c r="D53" s="13">
        <v>42</v>
      </c>
      <c r="E53" s="49">
        <v>1277</v>
      </c>
      <c r="F53" s="110">
        <v>11500000000</v>
      </c>
      <c r="G53" s="110"/>
      <c r="H53" s="93">
        <v>11043519817.8578</v>
      </c>
      <c r="I53" s="93"/>
      <c r="J53" s="13">
        <v>10297665205.982901</v>
      </c>
      <c r="K53" s="13">
        <v>9272194426.7462502</v>
      </c>
      <c r="L53" s="13">
        <v>7784794429.8355303</v>
      </c>
    </row>
    <row r="54" spans="2:12" s="1" customFormat="1" ht="12.75" customHeight="1" x14ac:dyDescent="0.15">
      <c r="B54" s="47">
        <v>44562</v>
      </c>
      <c r="C54" s="48">
        <v>45870</v>
      </c>
      <c r="D54" s="13">
        <v>43</v>
      </c>
      <c r="E54" s="49">
        <v>1308</v>
      </c>
      <c r="F54" s="110">
        <v>11500000000</v>
      </c>
      <c r="G54" s="110"/>
      <c r="H54" s="93">
        <v>10952407909.240499</v>
      </c>
      <c r="I54" s="93"/>
      <c r="J54" s="13">
        <v>10195385285.2764</v>
      </c>
      <c r="K54" s="13">
        <v>9156752948.1652508</v>
      </c>
      <c r="L54" s="13">
        <v>7655309182.1318903</v>
      </c>
    </row>
    <row r="55" spans="2:12" s="1" customFormat="1" ht="12.75" customHeight="1" x14ac:dyDescent="0.15">
      <c r="B55" s="47">
        <v>44562</v>
      </c>
      <c r="C55" s="48">
        <v>45901</v>
      </c>
      <c r="D55" s="13">
        <v>44</v>
      </c>
      <c r="E55" s="49">
        <v>1339</v>
      </c>
      <c r="F55" s="110">
        <v>11500000000</v>
      </c>
      <c r="G55" s="110"/>
      <c r="H55" s="93">
        <v>10853183355.17</v>
      </c>
      <c r="I55" s="93"/>
      <c r="J55" s="13">
        <v>10085883593.649799</v>
      </c>
      <c r="K55" s="13">
        <v>9035369107.3096504</v>
      </c>
      <c r="L55" s="13">
        <v>7521834213.7554197</v>
      </c>
    </row>
    <row r="56" spans="2:12" s="1" customFormat="1" ht="12.75" customHeight="1" x14ac:dyDescent="0.15">
      <c r="B56" s="47">
        <v>44562</v>
      </c>
      <c r="C56" s="48">
        <v>45931</v>
      </c>
      <c r="D56" s="13">
        <v>45</v>
      </c>
      <c r="E56" s="49">
        <v>1369</v>
      </c>
      <c r="F56" s="110">
        <v>11500000000</v>
      </c>
      <c r="G56" s="110"/>
      <c r="H56" s="93">
        <v>10763462368.914</v>
      </c>
      <c r="I56" s="93"/>
      <c r="J56" s="13">
        <v>9986087531.7501507</v>
      </c>
      <c r="K56" s="13">
        <v>8923949071.9183292</v>
      </c>
      <c r="L56" s="13">
        <v>7398625157.4097996</v>
      </c>
    </row>
    <row r="57" spans="2:12" s="1" customFormat="1" ht="12.75" customHeight="1" x14ac:dyDescent="0.15">
      <c r="B57" s="47">
        <v>44562</v>
      </c>
      <c r="C57" s="48">
        <v>45962</v>
      </c>
      <c r="D57" s="13">
        <v>46</v>
      </c>
      <c r="E57" s="49">
        <v>1400</v>
      </c>
      <c r="F57" s="110">
        <v>11500000000</v>
      </c>
      <c r="G57" s="110"/>
      <c r="H57" s="93">
        <v>10674449925.104601</v>
      </c>
      <c r="I57" s="93"/>
      <c r="J57" s="13">
        <v>9886706802.0002899</v>
      </c>
      <c r="K57" s="13">
        <v>8812669081.6912498</v>
      </c>
      <c r="L57" s="13">
        <v>7275419233.2198496</v>
      </c>
    </row>
    <row r="58" spans="2:12" s="1" customFormat="1" ht="12.75" customHeight="1" x14ac:dyDescent="0.15">
      <c r="B58" s="47">
        <v>44562</v>
      </c>
      <c r="C58" s="48">
        <v>45992</v>
      </c>
      <c r="D58" s="13">
        <v>47</v>
      </c>
      <c r="E58" s="49">
        <v>1430</v>
      </c>
      <c r="F58" s="110">
        <v>11500000000</v>
      </c>
      <c r="G58" s="110"/>
      <c r="H58" s="93">
        <v>10573636340.9855</v>
      </c>
      <c r="I58" s="93"/>
      <c r="J58" s="13">
        <v>9777258120.9989204</v>
      </c>
      <c r="K58" s="13">
        <v>8693660084.7237396</v>
      </c>
      <c r="L58" s="13">
        <v>7147749113.9370604</v>
      </c>
    </row>
    <row r="59" spans="2:12" s="1" customFormat="1" ht="12.75" customHeight="1" x14ac:dyDescent="0.15">
      <c r="B59" s="47">
        <v>44562</v>
      </c>
      <c r="C59" s="48">
        <v>46023</v>
      </c>
      <c r="D59" s="13">
        <v>48</v>
      </c>
      <c r="E59" s="49">
        <v>1461</v>
      </c>
      <c r="F59" s="110">
        <v>11500000000</v>
      </c>
      <c r="G59" s="110"/>
      <c r="H59" s="93">
        <v>10484142097.238701</v>
      </c>
      <c r="I59" s="93"/>
      <c r="J59" s="13">
        <v>9678061749.3330498</v>
      </c>
      <c r="K59" s="13">
        <v>8583572040.4230804</v>
      </c>
      <c r="L59" s="13">
        <v>7027345735.9959898</v>
      </c>
    </row>
    <row r="60" spans="2:12" s="1" customFormat="1" ht="12.75" customHeight="1" x14ac:dyDescent="0.15">
      <c r="B60" s="47">
        <v>44562</v>
      </c>
      <c r="C60" s="48">
        <v>46054</v>
      </c>
      <c r="D60" s="13">
        <v>49</v>
      </c>
      <c r="E60" s="49">
        <v>1492</v>
      </c>
      <c r="F60" s="110">
        <v>9000000000</v>
      </c>
      <c r="G60" s="110"/>
      <c r="H60" s="93">
        <v>10395198126.179399</v>
      </c>
      <c r="I60" s="93"/>
      <c r="J60" s="13">
        <v>9579680843.5799007</v>
      </c>
      <c r="K60" s="13">
        <v>8474709125.2466602</v>
      </c>
      <c r="L60" s="13">
        <v>6908832837.8107004</v>
      </c>
    </row>
    <row r="61" spans="2:12" s="1" customFormat="1" ht="12.75" customHeight="1" x14ac:dyDescent="0.15">
      <c r="B61" s="47">
        <v>44562</v>
      </c>
      <c r="C61" s="48">
        <v>46082</v>
      </c>
      <c r="D61" s="13">
        <v>50</v>
      </c>
      <c r="E61" s="49">
        <v>1520</v>
      </c>
      <c r="F61" s="110">
        <v>9000000000</v>
      </c>
      <c r="G61" s="110"/>
      <c r="H61" s="93">
        <v>10304707319.922899</v>
      </c>
      <c r="I61" s="93"/>
      <c r="J61" s="13">
        <v>9481740243.8034801</v>
      </c>
      <c r="K61" s="13">
        <v>8368795011.7316504</v>
      </c>
      <c r="L61" s="13">
        <v>6796382693.8487396</v>
      </c>
    </row>
    <row r="62" spans="2:12" s="1" customFormat="1" ht="12.75" customHeight="1" x14ac:dyDescent="0.15">
      <c r="B62" s="47">
        <v>44562</v>
      </c>
      <c r="C62" s="48">
        <v>46113</v>
      </c>
      <c r="D62" s="13">
        <v>51</v>
      </c>
      <c r="E62" s="49">
        <v>1551</v>
      </c>
      <c r="F62" s="110">
        <v>9000000000</v>
      </c>
      <c r="G62" s="110"/>
      <c r="H62" s="93">
        <v>10217349077.7686</v>
      </c>
      <c r="I62" s="93"/>
      <c r="J62" s="13">
        <v>9385413311.7992897</v>
      </c>
      <c r="K62" s="13">
        <v>8262707373.2709703</v>
      </c>
      <c r="L62" s="13">
        <v>6681806382.6567297</v>
      </c>
    </row>
    <row r="63" spans="2:12" s="1" customFormat="1" ht="12.75" customHeight="1" x14ac:dyDescent="0.15">
      <c r="B63" s="47">
        <v>44562</v>
      </c>
      <c r="C63" s="48">
        <v>46143</v>
      </c>
      <c r="D63" s="13">
        <v>52</v>
      </c>
      <c r="E63" s="49">
        <v>1581</v>
      </c>
      <c r="F63" s="110">
        <v>9000000000</v>
      </c>
      <c r="G63" s="110"/>
      <c r="H63" s="93">
        <v>10128259522.1446</v>
      </c>
      <c r="I63" s="93"/>
      <c r="J63" s="13">
        <v>9288306813.2141399</v>
      </c>
      <c r="K63" s="13">
        <v>8157090667.8161297</v>
      </c>
      <c r="L63" s="13">
        <v>6569357367.3439903</v>
      </c>
    </row>
    <row r="64" spans="2:12" s="1" customFormat="1" ht="12.75" customHeight="1" x14ac:dyDescent="0.15">
      <c r="B64" s="47">
        <v>44562</v>
      </c>
      <c r="C64" s="48">
        <v>46174</v>
      </c>
      <c r="D64" s="13">
        <v>53</v>
      </c>
      <c r="E64" s="49">
        <v>1612</v>
      </c>
      <c r="F64" s="110">
        <v>9000000000</v>
      </c>
      <c r="G64" s="110"/>
      <c r="H64" s="93">
        <v>10036746004.108601</v>
      </c>
      <c r="I64" s="93"/>
      <c r="J64" s="13">
        <v>9188771342.9938202</v>
      </c>
      <c r="K64" s="13">
        <v>8049154699.4848499</v>
      </c>
      <c r="L64" s="13">
        <v>6454973921.6931801</v>
      </c>
    </row>
    <row r="65" spans="2:12" s="1" customFormat="1" ht="12.75" customHeight="1" x14ac:dyDescent="0.15">
      <c r="B65" s="47">
        <v>44562</v>
      </c>
      <c r="C65" s="48">
        <v>46204</v>
      </c>
      <c r="D65" s="13">
        <v>54</v>
      </c>
      <c r="E65" s="49">
        <v>1642</v>
      </c>
      <c r="F65" s="110">
        <v>9000000000</v>
      </c>
      <c r="G65" s="110"/>
      <c r="H65" s="93">
        <v>9947688130.6354008</v>
      </c>
      <c r="I65" s="93"/>
      <c r="J65" s="13">
        <v>9092289020.4928207</v>
      </c>
      <c r="K65" s="13">
        <v>7945035270.2560501</v>
      </c>
      <c r="L65" s="13">
        <v>6345358014.70753</v>
      </c>
    </row>
    <row r="66" spans="2:12" s="1" customFormat="1" ht="12.75" customHeight="1" x14ac:dyDescent="0.15">
      <c r="B66" s="47">
        <v>44562</v>
      </c>
      <c r="C66" s="48">
        <v>46235</v>
      </c>
      <c r="D66" s="13">
        <v>55</v>
      </c>
      <c r="E66" s="49">
        <v>1673</v>
      </c>
      <c r="F66" s="110">
        <v>9000000000</v>
      </c>
      <c r="G66" s="110"/>
      <c r="H66" s="93">
        <v>9860110093.7130108</v>
      </c>
      <c r="I66" s="93"/>
      <c r="J66" s="13">
        <v>8996956367.1345005</v>
      </c>
      <c r="K66" s="13">
        <v>7841737571.4746199</v>
      </c>
      <c r="L66" s="13">
        <v>6236331965.5898895</v>
      </c>
    </row>
    <row r="67" spans="2:12" s="1" customFormat="1" ht="12.75" customHeight="1" x14ac:dyDescent="0.15">
      <c r="B67" s="47">
        <v>44562</v>
      </c>
      <c r="C67" s="48">
        <v>46266</v>
      </c>
      <c r="D67" s="13">
        <v>56</v>
      </c>
      <c r="E67" s="49">
        <v>1704</v>
      </c>
      <c r="F67" s="110">
        <v>9000000000</v>
      </c>
      <c r="G67" s="110"/>
      <c r="H67" s="93">
        <v>9774450651.7730808</v>
      </c>
      <c r="I67" s="93"/>
      <c r="J67" s="13">
        <v>8903668612.7791309</v>
      </c>
      <c r="K67" s="13">
        <v>7740691698.6003799</v>
      </c>
      <c r="L67" s="13">
        <v>6129898885.2886696</v>
      </c>
    </row>
    <row r="68" spans="2:12" s="1" customFormat="1" ht="12.75" customHeight="1" x14ac:dyDescent="0.15">
      <c r="B68" s="47">
        <v>44562</v>
      </c>
      <c r="C68" s="48">
        <v>46296</v>
      </c>
      <c r="D68" s="13">
        <v>57</v>
      </c>
      <c r="E68" s="49">
        <v>1734</v>
      </c>
      <c r="F68" s="110">
        <v>9000000000</v>
      </c>
      <c r="G68" s="110"/>
      <c r="H68" s="93">
        <v>9689361043.0930004</v>
      </c>
      <c r="I68" s="93"/>
      <c r="J68" s="13">
        <v>8811672111.7367306</v>
      </c>
      <c r="K68" s="13">
        <v>7641856507.1043997</v>
      </c>
      <c r="L68" s="13">
        <v>6026823907.07092</v>
      </c>
    </row>
    <row r="69" spans="2:12" s="1" customFormat="1" ht="12.75" customHeight="1" x14ac:dyDescent="0.15">
      <c r="B69" s="47">
        <v>44562</v>
      </c>
      <c r="C69" s="48">
        <v>46327</v>
      </c>
      <c r="D69" s="13">
        <v>58</v>
      </c>
      <c r="E69" s="49">
        <v>1765</v>
      </c>
      <c r="F69" s="110">
        <v>9000000000</v>
      </c>
      <c r="G69" s="110"/>
      <c r="H69" s="93">
        <v>9602273037.2665291</v>
      </c>
      <c r="I69" s="93"/>
      <c r="J69" s="13">
        <v>8717661856.5825596</v>
      </c>
      <c r="K69" s="13">
        <v>7541099351.8207302</v>
      </c>
      <c r="L69" s="13">
        <v>5922170489.75665</v>
      </c>
    </row>
    <row r="70" spans="2:12" s="1" customFormat="1" ht="12.75" customHeight="1" x14ac:dyDescent="0.15">
      <c r="B70" s="47">
        <v>44562</v>
      </c>
      <c r="C70" s="48">
        <v>46357</v>
      </c>
      <c r="D70" s="13">
        <v>59</v>
      </c>
      <c r="E70" s="49">
        <v>1795</v>
      </c>
      <c r="F70" s="110">
        <v>9000000000</v>
      </c>
      <c r="G70" s="110"/>
      <c r="H70" s="93">
        <v>9517474578.1996899</v>
      </c>
      <c r="I70" s="93"/>
      <c r="J70" s="13">
        <v>8626492607.2168999</v>
      </c>
      <c r="K70" s="13">
        <v>7443868026.4236498</v>
      </c>
      <c r="L70" s="13">
        <v>5821849731.8700895</v>
      </c>
    </row>
    <row r="71" spans="2:12" s="1" customFormat="1" ht="12.75" customHeight="1" x14ac:dyDescent="0.15">
      <c r="B71" s="47">
        <v>44562</v>
      </c>
      <c r="C71" s="48">
        <v>46388</v>
      </c>
      <c r="D71" s="13">
        <v>60</v>
      </c>
      <c r="E71" s="49">
        <v>1826</v>
      </c>
      <c r="F71" s="110">
        <v>9000000000</v>
      </c>
      <c r="G71" s="110"/>
      <c r="H71" s="93">
        <v>9432596846.3242893</v>
      </c>
      <c r="I71" s="93"/>
      <c r="J71" s="13">
        <v>8535060048.5197096</v>
      </c>
      <c r="K71" s="13">
        <v>7346239520.6485205</v>
      </c>
      <c r="L71" s="13">
        <v>5721159170.1306105</v>
      </c>
    </row>
    <row r="72" spans="2:12" s="1" customFormat="1" ht="12.75" customHeight="1" x14ac:dyDescent="0.15">
      <c r="B72" s="47">
        <v>44562</v>
      </c>
      <c r="C72" s="48">
        <v>46419</v>
      </c>
      <c r="D72" s="13">
        <v>61</v>
      </c>
      <c r="E72" s="49">
        <v>1857</v>
      </c>
      <c r="F72" s="110">
        <v>9000000000</v>
      </c>
      <c r="G72" s="110"/>
      <c r="H72" s="93">
        <v>9348465971.6608601</v>
      </c>
      <c r="I72" s="93"/>
      <c r="J72" s="13">
        <v>8444587472.60672</v>
      </c>
      <c r="K72" s="13">
        <v>7249883616.0315504</v>
      </c>
      <c r="L72" s="13">
        <v>5622204012.1624002</v>
      </c>
    </row>
    <row r="73" spans="2:12" s="1" customFormat="1" ht="12.75" customHeight="1" x14ac:dyDescent="0.15">
      <c r="B73" s="47">
        <v>44562</v>
      </c>
      <c r="C73" s="48">
        <v>46447</v>
      </c>
      <c r="D73" s="13">
        <v>62</v>
      </c>
      <c r="E73" s="49">
        <v>1885</v>
      </c>
      <c r="F73" s="110">
        <v>9000000000</v>
      </c>
      <c r="G73" s="110"/>
      <c r="H73" s="93">
        <v>9265999838.6788807</v>
      </c>
      <c r="I73" s="93"/>
      <c r="J73" s="13">
        <v>8357271254.7410603</v>
      </c>
      <c r="K73" s="13">
        <v>7158437058.6274796</v>
      </c>
      <c r="L73" s="13">
        <v>5530046560.6356497</v>
      </c>
    </row>
    <row r="74" spans="2:12" s="1" customFormat="1" ht="12.75" customHeight="1" x14ac:dyDescent="0.15">
      <c r="B74" s="47">
        <v>44562</v>
      </c>
      <c r="C74" s="48">
        <v>46478</v>
      </c>
      <c r="D74" s="13">
        <v>63</v>
      </c>
      <c r="E74" s="49">
        <v>1916</v>
      </c>
      <c r="F74" s="110">
        <v>9000000000</v>
      </c>
      <c r="G74" s="110"/>
      <c r="H74" s="93">
        <v>9182737975.6523094</v>
      </c>
      <c r="I74" s="93"/>
      <c r="J74" s="13">
        <v>8268127808.5881796</v>
      </c>
      <c r="K74" s="13">
        <v>7064069875.5889797</v>
      </c>
      <c r="L74" s="13">
        <v>5434031895.7245798</v>
      </c>
    </row>
    <row r="75" spans="2:12" s="1" customFormat="1" ht="12.75" customHeight="1" x14ac:dyDescent="0.15">
      <c r="B75" s="47">
        <v>44562</v>
      </c>
      <c r="C75" s="48">
        <v>46508</v>
      </c>
      <c r="D75" s="13">
        <v>64</v>
      </c>
      <c r="E75" s="49">
        <v>1946</v>
      </c>
      <c r="F75" s="110">
        <v>6500000000</v>
      </c>
      <c r="G75" s="110"/>
      <c r="H75" s="93">
        <v>9099680691.1288891</v>
      </c>
      <c r="I75" s="93"/>
      <c r="J75" s="13">
        <v>8179894505.5765305</v>
      </c>
      <c r="K75" s="13">
        <v>6971484645.4012699</v>
      </c>
      <c r="L75" s="13">
        <v>5340827551.3777504</v>
      </c>
    </row>
    <row r="76" spans="2:12" s="1" customFormat="1" ht="12.75" customHeight="1" x14ac:dyDescent="0.15">
      <c r="B76" s="47">
        <v>44562</v>
      </c>
      <c r="C76" s="48">
        <v>46539</v>
      </c>
      <c r="D76" s="13">
        <v>65</v>
      </c>
      <c r="E76" s="49">
        <v>1977</v>
      </c>
      <c r="F76" s="110">
        <v>6500000000</v>
      </c>
      <c r="G76" s="110"/>
      <c r="H76" s="93">
        <v>9017585488.8362007</v>
      </c>
      <c r="I76" s="93"/>
      <c r="J76" s="13">
        <v>8092348859.2179699</v>
      </c>
      <c r="K76" s="13">
        <v>6879331888.6038904</v>
      </c>
      <c r="L76" s="13">
        <v>5247907384.3340998</v>
      </c>
    </row>
    <row r="77" spans="2:12" s="1" customFormat="1" ht="12.75" customHeight="1" x14ac:dyDescent="0.15">
      <c r="B77" s="47">
        <v>44562</v>
      </c>
      <c r="C77" s="48">
        <v>46569</v>
      </c>
      <c r="D77" s="13">
        <v>66</v>
      </c>
      <c r="E77" s="49">
        <v>2007</v>
      </c>
      <c r="F77" s="110">
        <v>6500000000</v>
      </c>
      <c r="G77" s="110"/>
      <c r="H77" s="93">
        <v>8935590088.9875202</v>
      </c>
      <c r="I77" s="93"/>
      <c r="J77" s="13">
        <v>8005604423.2743797</v>
      </c>
      <c r="K77" s="13">
        <v>6788839782.6205397</v>
      </c>
      <c r="L77" s="13">
        <v>5157646142.6717901</v>
      </c>
    </row>
    <row r="78" spans="2:12" s="1" customFormat="1" ht="12.75" customHeight="1" x14ac:dyDescent="0.15">
      <c r="B78" s="47">
        <v>44562</v>
      </c>
      <c r="C78" s="48">
        <v>46600</v>
      </c>
      <c r="D78" s="13">
        <v>67</v>
      </c>
      <c r="E78" s="49">
        <v>2038</v>
      </c>
      <c r="F78" s="110">
        <v>6500000000</v>
      </c>
      <c r="G78" s="110"/>
      <c r="H78" s="93">
        <v>8853812565.6753807</v>
      </c>
      <c r="I78" s="93"/>
      <c r="J78" s="13">
        <v>7918884192.6929197</v>
      </c>
      <c r="K78" s="13">
        <v>6698221692.0069799</v>
      </c>
      <c r="L78" s="13">
        <v>5067247535.5935497</v>
      </c>
    </row>
    <row r="79" spans="2:12" s="1" customFormat="1" ht="12.75" customHeight="1" x14ac:dyDescent="0.15">
      <c r="B79" s="47">
        <v>44562</v>
      </c>
      <c r="C79" s="48">
        <v>46631</v>
      </c>
      <c r="D79" s="13">
        <v>68</v>
      </c>
      <c r="E79" s="49">
        <v>2069</v>
      </c>
      <c r="F79" s="110">
        <v>6500000000</v>
      </c>
      <c r="G79" s="110"/>
      <c r="H79" s="93">
        <v>8772284985.1682205</v>
      </c>
      <c r="I79" s="93"/>
      <c r="J79" s="13">
        <v>7832658271.1644697</v>
      </c>
      <c r="K79" s="13">
        <v>6608437662.8484802</v>
      </c>
      <c r="L79" s="13">
        <v>4978150476.2026396</v>
      </c>
    </row>
    <row r="80" spans="2:12" s="1" customFormat="1" ht="12.75" customHeight="1" x14ac:dyDescent="0.15">
      <c r="B80" s="47">
        <v>44562</v>
      </c>
      <c r="C80" s="48">
        <v>46661</v>
      </c>
      <c r="D80" s="13">
        <v>69</v>
      </c>
      <c r="E80" s="49">
        <v>2099</v>
      </c>
      <c r="F80" s="110">
        <v>6500000000</v>
      </c>
      <c r="G80" s="110"/>
      <c r="H80" s="93">
        <v>8689898361.0368195</v>
      </c>
      <c r="I80" s="93"/>
      <c r="J80" s="13">
        <v>7746360500.4608297</v>
      </c>
      <c r="K80" s="13">
        <v>6519542038.9401798</v>
      </c>
      <c r="L80" s="13">
        <v>4891053303.79706</v>
      </c>
    </row>
    <row r="81" spans="2:12" s="1" customFormat="1" ht="12.75" customHeight="1" x14ac:dyDescent="0.15">
      <c r="B81" s="47">
        <v>44562</v>
      </c>
      <c r="C81" s="48">
        <v>46692</v>
      </c>
      <c r="D81" s="13">
        <v>70</v>
      </c>
      <c r="E81" s="49">
        <v>2130</v>
      </c>
      <c r="F81" s="110">
        <v>6500000000</v>
      </c>
      <c r="G81" s="110"/>
      <c r="H81" s="93">
        <v>8609927989.7228794</v>
      </c>
      <c r="I81" s="93"/>
      <c r="J81" s="13">
        <v>7662055715.9109898</v>
      </c>
      <c r="K81" s="13">
        <v>6432188812.0395699</v>
      </c>
      <c r="L81" s="13">
        <v>4805080963.1518402</v>
      </c>
    </row>
    <row r="82" spans="2:12" s="1" customFormat="1" ht="12.75" customHeight="1" x14ac:dyDescent="0.15">
      <c r="B82" s="47">
        <v>44562</v>
      </c>
      <c r="C82" s="48">
        <v>46722</v>
      </c>
      <c r="D82" s="13">
        <v>71</v>
      </c>
      <c r="E82" s="49">
        <v>2160</v>
      </c>
      <c r="F82" s="110">
        <v>5000000000</v>
      </c>
      <c r="G82" s="110"/>
      <c r="H82" s="93">
        <v>8525937899.2412796</v>
      </c>
      <c r="I82" s="93"/>
      <c r="J82" s="13">
        <v>7574858279.96451</v>
      </c>
      <c r="K82" s="13">
        <v>6343336608.9957504</v>
      </c>
      <c r="L82" s="13">
        <v>4719280232.6838503</v>
      </c>
    </row>
    <row r="83" spans="2:12" s="1" customFormat="1" ht="12.75" customHeight="1" x14ac:dyDescent="0.15">
      <c r="B83" s="47">
        <v>44562</v>
      </c>
      <c r="C83" s="48">
        <v>46753</v>
      </c>
      <c r="D83" s="13">
        <v>72</v>
      </c>
      <c r="E83" s="49">
        <v>2191</v>
      </c>
      <c r="F83" s="110">
        <v>5000000000</v>
      </c>
      <c r="G83" s="110"/>
      <c r="H83" s="93">
        <v>8444344389.0233498</v>
      </c>
      <c r="I83" s="93"/>
      <c r="J83" s="13">
        <v>7489642064.44205</v>
      </c>
      <c r="K83" s="13">
        <v>6256023936.5569496</v>
      </c>
      <c r="L83" s="13">
        <v>4634608247.6207304</v>
      </c>
    </row>
    <row r="84" spans="2:12" s="1" customFormat="1" ht="12.75" customHeight="1" x14ac:dyDescent="0.15">
      <c r="B84" s="47">
        <v>44562</v>
      </c>
      <c r="C84" s="48">
        <v>46784</v>
      </c>
      <c r="D84" s="13">
        <v>73</v>
      </c>
      <c r="E84" s="49">
        <v>2222</v>
      </c>
      <c r="F84" s="110">
        <v>5000000000</v>
      </c>
      <c r="G84" s="110"/>
      <c r="H84" s="93">
        <v>8363420475.1533203</v>
      </c>
      <c r="I84" s="93"/>
      <c r="J84" s="13">
        <v>7405286010.2977304</v>
      </c>
      <c r="K84" s="13">
        <v>6169831001.3067999</v>
      </c>
      <c r="L84" s="13">
        <v>4551394877.3097401</v>
      </c>
    </row>
    <row r="85" spans="2:12" s="1" customFormat="1" ht="12.75" customHeight="1" x14ac:dyDescent="0.15">
      <c r="B85" s="47">
        <v>44562</v>
      </c>
      <c r="C85" s="48">
        <v>46813</v>
      </c>
      <c r="D85" s="13">
        <v>74</v>
      </c>
      <c r="E85" s="49">
        <v>2251</v>
      </c>
      <c r="F85" s="110">
        <v>5000000000</v>
      </c>
      <c r="G85" s="110"/>
      <c r="H85" s="93">
        <v>8281423816.7026796</v>
      </c>
      <c r="I85" s="93"/>
      <c r="J85" s="13">
        <v>7321048057.4513502</v>
      </c>
      <c r="K85" s="13">
        <v>6085133788.1901903</v>
      </c>
      <c r="L85" s="13">
        <v>4471126181.3753099</v>
      </c>
    </row>
    <row r="86" spans="2:12" s="1" customFormat="1" ht="12.75" customHeight="1" x14ac:dyDescent="0.15">
      <c r="B86" s="47">
        <v>44562</v>
      </c>
      <c r="C86" s="48">
        <v>46844</v>
      </c>
      <c r="D86" s="13">
        <v>75</v>
      </c>
      <c r="E86" s="49">
        <v>2282</v>
      </c>
      <c r="F86" s="110">
        <v>5000000000</v>
      </c>
      <c r="G86" s="110"/>
      <c r="H86" s="93">
        <v>8201167642.70889</v>
      </c>
      <c r="I86" s="93"/>
      <c r="J86" s="13">
        <v>7237802284.4162502</v>
      </c>
      <c r="K86" s="13">
        <v>6000641504.7774897</v>
      </c>
      <c r="L86" s="13">
        <v>4390369740.8221903</v>
      </c>
    </row>
    <row r="87" spans="2:12" s="1" customFormat="1" ht="12.75" customHeight="1" x14ac:dyDescent="0.15">
      <c r="B87" s="47">
        <v>44562</v>
      </c>
      <c r="C87" s="48">
        <v>46874</v>
      </c>
      <c r="D87" s="13">
        <v>76</v>
      </c>
      <c r="E87" s="49">
        <v>2312</v>
      </c>
      <c r="F87" s="110">
        <v>5000000000</v>
      </c>
      <c r="G87" s="110"/>
      <c r="H87" s="93">
        <v>8120424373.0990696</v>
      </c>
      <c r="I87" s="93"/>
      <c r="J87" s="13">
        <v>7154780458.65098</v>
      </c>
      <c r="K87" s="13">
        <v>5917210861.3828001</v>
      </c>
      <c r="L87" s="13">
        <v>4311580947.1506205</v>
      </c>
    </row>
    <row r="88" spans="2:12" s="1" customFormat="1" ht="12.75" customHeight="1" x14ac:dyDescent="0.15">
      <c r="B88" s="47">
        <v>44562</v>
      </c>
      <c r="C88" s="48">
        <v>46905</v>
      </c>
      <c r="D88" s="13">
        <v>77</v>
      </c>
      <c r="E88" s="49">
        <v>2343</v>
      </c>
      <c r="F88" s="110">
        <v>5000000000</v>
      </c>
      <c r="G88" s="110"/>
      <c r="H88" s="93">
        <v>8041120579.4552898</v>
      </c>
      <c r="I88" s="93"/>
      <c r="J88" s="13">
        <v>7072890584.5178804</v>
      </c>
      <c r="K88" s="13">
        <v>5834609115.7964497</v>
      </c>
      <c r="L88" s="13">
        <v>4233386145.2062998</v>
      </c>
    </row>
    <row r="89" spans="2:12" s="1" customFormat="1" ht="12.75" customHeight="1" x14ac:dyDescent="0.15">
      <c r="B89" s="47">
        <v>44562</v>
      </c>
      <c r="C89" s="48">
        <v>46935</v>
      </c>
      <c r="D89" s="13">
        <v>78</v>
      </c>
      <c r="E89" s="49">
        <v>2373</v>
      </c>
      <c r="F89" s="110">
        <v>5000000000</v>
      </c>
      <c r="G89" s="110"/>
      <c r="H89" s="93">
        <v>7962719073.1707697</v>
      </c>
      <c r="I89" s="93"/>
      <c r="J89" s="13">
        <v>6992433092.8164301</v>
      </c>
      <c r="K89" s="13">
        <v>5754040485.7777996</v>
      </c>
      <c r="L89" s="13">
        <v>4157814549.8031301</v>
      </c>
    </row>
    <row r="90" spans="2:12" s="1" customFormat="1" ht="12.75" customHeight="1" x14ac:dyDescent="0.15">
      <c r="B90" s="47">
        <v>44562</v>
      </c>
      <c r="C90" s="48">
        <v>46966</v>
      </c>
      <c r="D90" s="13">
        <v>79</v>
      </c>
      <c r="E90" s="49">
        <v>2404</v>
      </c>
      <c r="F90" s="110">
        <v>5000000000</v>
      </c>
      <c r="G90" s="110"/>
      <c r="H90" s="93">
        <v>7883768231.34587</v>
      </c>
      <c r="I90" s="93"/>
      <c r="J90" s="13">
        <v>6911360600.7523003</v>
      </c>
      <c r="K90" s="13">
        <v>5672862269.9780798</v>
      </c>
      <c r="L90" s="13">
        <v>4081793789.1507001</v>
      </c>
    </row>
    <row r="91" spans="2:12" s="1" customFormat="1" ht="12.75" customHeight="1" x14ac:dyDescent="0.15">
      <c r="B91" s="47">
        <v>44562</v>
      </c>
      <c r="C91" s="48">
        <v>46997</v>
      </c>
      <c r="D91" s="13">
        <v>80</v>
      </c>
      <c r="E91" s="49">
        <v>2435</v>
      </c>
      <c r="F91" s="110">
        <v>5000000000</v>
      </c>
      <c r="G91" s="110"/>
      <c r="H91" s="93">
        <v>7804957474.1116104</v>
      </c>
      <c r="I91" s="93"/>
      <c r="J91" s="13">
        <v>6830665601.5271902</v>
      </c>
      <c r="K91" s="13">
        <v>5592368802.53615</v>
      </c>
      <c r="L91" s="13">
        <v>4006833026.7153401</v>
      </c>
    </row>
    <row r="92" spans="2:12" s="1" customFormat="1" ht="12.75" customHeight="1" x14ac:dyDescent="0.15">
      <c r="B92" s="47">
        <v>44562</v>
      </c>
      <c r="C92" s="48">
        <v>47027</v>
      </c>
      <c r="D92" s="13">
        <v>81</v>
      </c>
      <c r="E92" s="49">
        <v>2465</v>
      </c>
      <c r="F92" s="110">
        <v>5000000000</v>
      </c>
      <c r="G92" s="110"/>
      <c r="H92" s="93">
        <v>7728107010.0220499</v>
      </c>
      <c r="I92" s="93"/>
      <c r="J92" s="13">
        <v>6752306866.4001198</v>
      </c>
      <c r="K92" s="13">
        <v>5514608906.73808</v>
      </c>
      <c r="L92" s="13">
        <v>3934923032.2959299</v>
      </c>
    </row>
    <row r="93" spans="2:12" s="1" customFormat="1" ht="12.75" customHeight="1" x14ac:dyDescent="0.15">
      <c r="B93" s="47">
        <v>44562</v>
      </c>
      <c r="C93" s="48">
        <v>47058</v>
      </c>
      <c r="D93" s="13">
        <v>82</v>
      </c>
      <c r="E93" s="49">
        <v>2496</v>
      </c>
      <c r="F93" s="110">
        <v>5000000000</v>
      </c>
      <c r="G93" s="110"/>
      <c r="H93" s="93">
        <v>7651914171.7892399</v>
      </c>
      <c r="I93" s="93"/>
      <c r="J93" s="13">
        <v>6674395121.8214397</v>
      </c>
      <c r="K93" s="13">
        <v>5437115426.3495197</v>
      </c>
      <c r="L93" s="13">
        <v>3863195588.3433399</v>
      </c>
    </row>
    <row r="94" spans="2:12" s="1" customFormat="1" ht="12.75" customHeight="1" x14ac:dyDescent="0.15">
      <c r="B94" s="47">
        <v>44562</v>
      </c>
      <c r="C94" s="48">
        <v>47088</v>
      </c>
      <c r="D94" s="13">
        <v>83</v>
      </c>
      <c r="E94" s="49">
        <v>2526</v>
      </c>
      <c r="F94" s="110">
        <v>5000000000</v>
      </c>
      <c r="G94" s="110"/>
      <c r="H94" s="93">
        <v>7575501514.4490805</v>
      </c>
      <c r="I94" s="93"/>
      <c r="J94" s="13">
        <v>6596898055.3355398</v>
      </c>
      <c r="K94" s="13">
        <v>5360757721.7166405</v>
      </c>
      <c r="L94" s="13">
        <v>3793328088.2740998</v>
      </c>
    </row>
    <row r="95" spans="2:12" s="1" customFormat="1" ht="12.75" customHeight="1" x14ac:dyDescent="0.15">
      <c r="B95" s="47">
        <v>44562</v>
      </c>
      <c r="C95" s="48">
        <v>47119</v>
      </c>
      <c r="D95" s="13">
        <v>84</v>
      </c>
      <c r="E95" s="49">
        <v>2557</v>
      </c>
      <c r="F95" s="110">
        <v>5000000000</v>
      </c>
      <c r="G95" s="110"/>
      <c r="H95" s="93">
        <v>7499113593.0212498</v>
      </c>
      <c r="I95" s="93"/>
      <c r="J95" s="13">
        <v>6519301923.1217499</v>
      </c>
      <c r="K95" s="13">
        <v>5284228566.6990805</v>
      </c>
      <c r="L95" s="13">
        <v>3723337814.8694901</v>
      </c>
    </row>
    <row r="96" spans="2:12" s="1" customFormat="1" ht="12.75" customHeight="1" x14ac:dyDescent="0.15">
      <c r="B96" s="47">
        <v>44562</v>
      </c>
      <c r="C96" s="48">
        <v>47150</v>
      </c>
      <c r="D96" s="13">
        <v>85</v>
      </c>
      <c r="E96" s="49">
        <v>2588</v>
      </c>
      <c r="F96" s="110">
        <v>2500000000</v>
      </c>
      <c r="G96" s="110"/>
      <c r="H96" s="93">
        <v>7423050321.0416899</v>
      </c>
      <c r="I96" s="93"/>
      <c r="J96" s="13">
        <v>6442231784.4339399</v>
      </c>
      <c r="K96" s="13">
        <v>5208479258.0891199</v>
      </c>
      <c r="L96" s="13">
        <v>3654419546.4351001</v>
      </c>
    </row>
    <row r="97" spans="2:12" s="1" customFormat="1" ht="12.75" customHeight="1" x14ac:dyDescent="0.15">
      <c r="B97" s="47">
        <v>44562</v>
      </c>
      <c r="C97" s="48">
        <v>47178</v>
      </c>
      <c r="D97" s="13">
        <v>86</v>
      </c>
      <c r="E97" s="49">
        <v>2616</v>
      </c>
      <c r="F97" s="110">
        <v>2500000000</v>
      </c>
      <c r="G97" s="110"/>
      <c r="H97" s="93">
        <v>7346831766.5106602</v>
      </c>
      <c r="I97" s="93"/>
      <c r="J97" s="13">
        <v>6366315532.9892397</v>
      </c>
      <c r="K97" s="13">
        <v>5135276928.7283802</v>
      </c>
      <c r="L97" s="13">
        <v>3589271793.5062599</v>
      </c>
    </row>
    <row r="98" spans="2:12" s="1" customFormat="1" ht="12.75" customHeight="1" x14ac:dyDescent="0.15">
      <c r="B98" s="47">
        <v>44562</v>
      </c>
      <c r="C98" s="48">
        <v>47209</v>
      </c>
      <c r="D98" s="13">
        <v>87</v>
      </c>
      <c r="E98" s="49">
        <v>2647</v>
      </c>
      <c r="F98" s="110">
        <v>2500000000</v>
      </c>
      <c r="G98" s="110"/>
      <c r="H98" s="93">
        <v>7273074389.6776896</v>
      </c>
      <c r="I98" s="93"/>
      <c r="J98" s="13">
        <v>6291712556.6388502</v>
      </c>
      <c r="K98" s="13">
        <v>5062192721.2797499</v>
      </c>
      <c r="L98" s="13">
        <v>3523203850.9874601</v>
      </c>
    </row>
    <row r="99" spans="2:12" s="1" customFormat="1" ht="12.75" customHeight="1" x14ac:dyDescent="0.15">
      <c r="B99" s="47">
        <v>44562</v>
      </c>
      <c r="C99" s="48">
        <v>47239</v>
      </c>
      <c r="D99" s="13">
        <v>88</v>
      </c>
      <c r="E99" s="49">
        <v>2677</v>
      </c>
      <c r="F99" s="110">
        <v>2500000000</v>
      </c>
      <c r="G99" s="110"/>
      <c r="H99" s="93">
        <v>7196975801.4788704</v>
      </c>
      <c r="I99" s="93"/>
      <c r="J99" s="13">
        <v>6215662807.2621098</v>
      </c>
      <c r="K99" s="13">
        <v>4988695721.5718603</v>
      </c>
      <c r="L99" s="13">
        <v>3457818519.5055199</v>
      </c>
    </row>
    <row r="100" spans="2:12" s="1" customFormat="1" ht="12.75" customHeight="1" x14ac:dyDescent="0.15">
      <c r="B100" s="47">
        <v>44562</v>
      </c>
      <c r="C100" s="48">
        <v>47270</v>
      </c>
      <c r="D100" s="13">
        <v>89</v>
      </c>
      <c r="E100" s="49">
        <v>2708</v>
      </c>
      <c r="F100" s="110">
        <v>2500000000</v>
      </c>
      <c r="G100" s="110"/>
      <c r="H100" s="93">
        <v>7120894944.0275898</v>
      </c>
      <c r="I100" s="93"/>
      <c r="J100" s="13">
        <v>6139524851.3545799</v>
      </c>
      <c r="K100" s="13">
        <v>4915055471.2202196</v>
      </c>
      <c r="L100" s="13">
        <v>3392346642.12218</v>
      </c>
    </row>
    <row r="101" spans="2:12" s="1" customFormat="1" ht="12.75" customHeight="1" x14ac:dyDescent="0.15">
      <c r="B101" s="47">
        <v>44562</v>
      </c>
      <c r="C101" s="48">
        <v>47300</v>
      </c>
      <c r="D101" s="13">
        <v>90</v>
      </c>
      <c r="E101" s="49">
        <v>2738</v>
      </c>
      <c r="F101" s="110">
        <v>2500000000</v>
      </c>
      <c r="G101" s="110"/>
      <c r="H101" s="93">
        <v>7046689464.28827</v>
      </c>
      <c r="I101" s="93"/>
      <c r="J101" s="13">
        <v>6065573598.0512104</v>
      </c>
      <c r="K101" s="13">
        <v>4843901530.9351397</v>
      </c>
      <c r="L101" s="13">
        <v>3329531971.0563798</v>
      </c>
    </row>
    <row r="102" spans="2:12" s="1" customFormat="1" ht="12.75" customHeight="1" x14ac:dyDescent="0.15">
      <c r="B102" s="47">
        <v>44562</v>
      </c>
      <c r="C102" s="48">
        <v>47331</v>
      </c>
      <c r="D102" s="13">
        <v>91</v>
      </c>
      <c r="E102" s="49">
        <v>2769</v>
      </c>
      <c r="F102" s="110">
        <v>2500000000</v>
      </c>
      <c r="G102" s="110"/>
      <c r="H102" s="93">
        <v>6973912367.8882399</v>
      </c>
      <c r="I102" s="93"/>
      <c r="J102" s="13">
        <v>5992747899.0986996</v>
      </c>
      <c r="K102" s="13">
        <v>4773572583.5102301</v>
      </c>
      <c r="L102" s="13">
        <v>3267292633.0140901</v>
      </c>
    </row>
    <row r="103" spans="2:12" s="1" customFormat="1" ht="12.75" customHeight="1" x14ac:dyDescent="0.15">
      <c r="B103" s="47">
        <v>44562</v>
      </c>
      <c r="C103" s="48">
        <v>47362</v>
      </c>
      <c r="D103" s="13">
        <v>92</v>
      </c>
      <c r="E103" s="49">
        <v>2800</v>
      </c>
      <c r="F103" s="110">
        <v>2500000000</v>
      </c>
      <c r="G103" s="110"/>
      <c r="H103" s="93">
        <v>6897908281.6863604</v>
      </c>
      <c r="I103" s="93"/>
      <c r="J103" s="13">
        <v>5917383507.82901</v>
      </c>
      <c r="K103" s="13">
        <v>4701552954.8952503</v>
      </c>
      <c r="L103" s="13">
        <v>3204368505.93964</v>
      </c>
    </row>
    <row r="104" spans="2:12" s="1" customFormat="1" ht="12.75" customHeight="1" x14ac:dyDescent="0.15">
      <c r="B104" s="47">
        <v>44562</v>
      </c>
      <c r="C104" s="48">
        <v>47392</v>
      </c>
      <c r="D104" s="13">
        <v>93</v>
      </c>
      <c r="E104" s="49">
        <v>2830</v>
      </c>
      <c r="F104" s="110">
        <v>2500000000</v>
      </c>
      <c r="G104" s="110"/>
      <c r="H104" s="93">
        <v>6826142112.0068798</v>
      </c>
      <c r="I104" s="93"/>
      <c r="J104" s="13">
        <v>5846206983.95856</v>
      </c>
      <c r="K104" s="13">
        <v>4633568308.2916698</v>
      </c>
      <c r="L104" s="13">
        <v>3145087813.6012201</v>
      </c>
    </row>
    <row r="105" spans="2:12" s="1" customFormat="1" ht="12.75" customHeight="1" x14ac:dyDescent="0.15">
      <c r="B105" s="47">
        <v>44562</v>
      </c>
      <c r="C105" s="48">
        <v>47423</v>
      </c>
      <c r="D105" s="13">
        <v>94</v>
      </c>
      <c r="E105" s="49">
        <v>2861</v>
      </c>
      <c r="F105" s="110">
        <v>2500000000</v>
      </c>
      <c r="G105" s="110"/>
      <c r="H105" s="93">
        <v>6752638782.0383701</v>
      </c>
      <c r="I105" s="93"/>
      <c r="J105" s="13">
        <v>5773446684.5432901</v>
      </c>
      <c r="K105" s="13">
        <v>4564262723.5717897</v>
      </c>
      <c r="L105" s="13">
        <v>3084923937.8796201</v>
      </c>
    </row>
    <row r="106" spans="2:12" s="1" customFormat="1" ht="12.75" customHeight="1" x14ac:dyDescent="0.15">
      <c r="B106" s="47">
        <v>44562</v>
      </c>
      <c r="C106" s="48">
        <v>47453</v>
      </c>
      <c r="D106" s="13">
        <v>95</v>
      </c>
      <c r="E106" s="49">
        <v>2891</v>
      </c>
      <c r="F106" s="110">
        <v>2500000000</v>
      </c>
      <c r="G106" s="110"/>
      <c r="H106" s="93">
        <v>6680746896.5168695</v>
      </c>
      <c r="I106" s="93"/>
      <c r="J106" s="13">
        <v>5702604072.8306904</v>
      </c>
      <c r="K106" s="13">
        <v>4497161276.8632803</v>
      </c>
      <c r="L106" s="13">
        <v>3027111176.47258</v>
      </c>
    </row>
    <row r="107" spans="2:12" s="1" customFormat="1" ht="12.75" customHeight="1" x14ac:dyDescent="0.15">
      <c r="B107" s="47">
        <v>44562</v>
      </c>
      <c r="C107" s="48">
        <v>47484</v>
      </c>
      <c r="D107" s="13">
        <v>96</v>
      </c>
      <c r="E107" s="49">
        <v>2922</v>
      </c>
      <c r="F107" s="110">
        <v>2500000000</v>
      </c>
      <c r="G107" s="110"/>
      <c r="H107" s="93">
        <v>6610557595.4958801</v>
      </c>
      <c r="I107" s="93"/>
      <c r="J107" s="13">
        <v>5633120919.4189997</v>
      </c>
      <c r="K107" s="13">
        <v>4431067942.9723997</v>
      </c>
      <c r="L107" s="13">
        <v>2969989663.8835602</v>
      </c>
    </row>
    <row r="108" spans="2:12" s="1" customFormat="1" ht="12.75" customHeight="1" x14ac:dyDescent="0.15">
      <c r="B108" s="47">
        <v>44562</v>
      </c>
      <c r="C108" s="48">
        <v>47515</v>
      </c>
      <c r="D108" s="13">
        <v>97</v>
      </c>
      <c r="E108" s="49">
        <v>2953</v>
      </c>
      <c r="F108" s="110">
        <v>2500000000</v>
      </c>
      <c r="G108" s="110"/>
      <c r="H108" s="93">
        <v>6540977552.2856503</v>
      </c>
      <c r="I108" s="93"/>
      <c r="J108" s="13">
        <v>5564375351.0835695</v>
      </c>
      <c r="K108" s="13">
        <v>4365860415.8913698</v>
      </c>
      <c r="L108" s="13">
        <v>2913888937.40414</v>
      </c>
    </row>
    <row r="109" spans="2:12" s="1" customFormat="1" ht="12.75" customHeight="1" x14ac:dyDescent="0.15">
      <c r="B109" s="47">
        <v>44562</v>
      </c>
      <c r="C109" s="48">
        <v>47543</v>
      </c>
      <c r="D109" s="13">
        <v>98</v>
      </c>
      <c r="E109" s="49">
        <v>2981</v>
      </c>
      <c r="F109" s="110">
        <v>2500000000</v>
      </c>
      <c r="G109" s="110"/>
      <c r="H109" s="93">
        <v>6469503574.61269</v>
      </c>
      <c r="I109" s="93"/>
      <c r="J109" s="13">
        <v>5495140988.9316196</v>
      </c>
      <c r="K109" s="13">
        <v>4301633286.3273802</v>
      </c>
      <c r="L109" s="13">
        <v>2860036288.29286</v>
      </c>
    </row>
    <row r="110" spans="2:12" s="1" customFormat="1" ht="12.75" customHeight="1" x14ac:dyDescent="0.15">
      <c r="B110" s="47">
        <v>44562</v>
      </c>
      <c r="C110" s="48">
        <v>47574</v>
      </c>
      <c r="D110" s="13">
        <v>99</v>
      </c>
      <c r="E110" s="49">
        <v>3012</v>
      </c>
      <c r="F110" s="110">
        <v>2500000000</v>
      </c>
      <c r="G110" s="110"/>
      <c r="H110" s="93">
        <v>6401303591.7347603</v>
      </c>
      <c r="I110" s="93"/>
      <c r="J110" s="13">
        <v>5427990592.1578703</v>
      </c>
      <c r="K110" s="13">
        <v>4238261251.4279499</v>
      </c>
      <c r="L110" s="13">
        <v>2805966634.91119</v>
      </c>
    </row>
    <row r="111" spans="2:12" s="1" customFormat="1" ht="12.75" customHeight="1" x14ac:dyDescent="0.15">
      <c r="B111" s="47">
        <v>44562</v>
      </c>
      <c r="C111" s="48">
        <v>47604</v>
      </c>
      <c r="D111" s="13">
        <v>100</v>
      </c>
      <c r="E111" s="49">
        <v>3042</v>
      </c>
      <c r="F111" s="110">
        <v>0</v>
      </c>
      <c r="G111" s="110"/>
      <c r="H111" s="93">
        <v>6330143524.7683802</v>
      </c>
      <c r="I111" s="93"/>
      <c r="J111" s="13">
        <v>5358839857.2987804</v>
      </c>
      <c r="K111" s="13">
        <v>4173968656.62113</v>
      </c>
      <c r="L111" s="13">
        <v>2752073610.8741698</v>
      </c>
    </row>
    <row r="112" spans="2:12" s="1" customFormat="1" ht="11.1" customHeight="1" x14ac:dyDescent="0.15">
      <c r="B112" s="47">
        <v>44562</v>
      </c>
      <c r="C112" s="48">
        <v>47635</v>
      </c>
      <c r="D112" s="13">
        <v>101</v>
      </c>
      <c r="E112" s="49">
        <v>3073</v>
      </c>
      <c r="F112" s="110"/>
      <c r="G112" s="110"/>
      <c r="H112" s="93">
        <v>6262452614.0195398</v>
      </c>
      <c r="I112" s="93"/>
      <c r="J112" s="13">
        <v>5292543712.2679195</v>
      </c>
      <c r="K112" s="13">
        <v>4111847045.4499002</v>
      </c>
      <c r="L112" s="13">
        <v>2699631165.9250698</v>
      </c>
    </row>
    <row r="113" spans="2:12" s="1" customFormat="1" ht="11.1" customHeight="1" x14ac:dyDescent="0.15">
      <c r="B113" s="47">
        <v>44562</v>
      </c>
      <c r="C113" s="48">
        <v>47665</v>
      </c>
      <c r="D113" s="13">
        <v>102</v>
      </c>
      <c r="E113" s="49">
        <v>3103</v>
      </c>
      <c r="F113" s="110"/>
      <c r="G113" s="110"/>
      <c r="H113" s="93">
        <v>6194690687.2609301</v>
      </c>
      <c r="I113" s="93"/>
      <c r="J113" s="13">
        <v>5226683320.0755596</v>
      </c>
      <c r="K113" s="13">
        <v>4050684818.0538802</v>
      </c>
      <c r="L113" s="13">
        <v>2648573428.5128298</v>
      </c>
    </row>
    <row r="114" spans="2:12" s="1" customFormat="1" ht="11.1" customHeight="1" x14ac:dyDescent="0.15">
      <c r="B114" s="47">
        <v>44562</v>
      </c>
      <c r="C114" s="48">
        <v>47696</v>
      </c>
      <c r="D114" s="13">
        <v>103</v>
      </c>
      <c r="E114" s="49">
        <v>3134</v>
      </c>
      <c r="F114" s="110"/>
      <c r="G114" s="110"/>
      <c r="H114" s="93">
        <v>6127552808.6544399</v>
      </c>
      <c r="I114" s="93"/>
      <c r="J114" s="13">
        <v>5161267912.5362701</v>
      </c>
      <c r="K114" s="13">
        <v>3989815019.3456898</v>
      </c>
      <c r="L114" s="13">
        <v>2597723636.0808101</v>
      </c>
    </row>
    <row r="115" spans="2:12" s="1" customFormat="1" ht="11.1" customHeight="1" x14ac:dyDescent="0.15">
      <c r="B115" s="47">
        <v>44562</v>
      </c>
      <c r="C115" s="48">
        <v>47727</v>
      </c>
      <c r="D115" s="13">
        <v>104</v>
      </c>
      <c r="E115" s="49">
        <v>3165</v>
      </c>
      <c r="F115" s="110"/>
      <c r="G115" s="110"/>
      <c r="H115" s="93">
        <v>6060749975.6727505</v>
      </c>
      <c r="I115" s="93"/>
      <c r="J115" s="13">
        <v>5096341100.2436104</v>
      </c>
      <c r="K115" s="13">
        <v>3929605368.30689</v>
      </c>
      <c r="L115" s="13">
        <v>2547685076.0420098</v>
      </c>
    </row>
    <row r="116" spans="2:12" s="1" customFormat="1" ht="11.1" customHeight="1" x14ac:dyDescent="0.15">
      <c r="B116" s="47">
        <v>44562</v>
      </c>
      <c r="C116" s="48">
        <v>47757</v>
      </c>
      <c r="D116" s="13">
        <v>105</v>
      </c>
      <c r="E116" s="49">
        <v>3195</v>
      </c>
      <c r="F116" s="110"/>
      <c r="G116" s="110"/>
      <c r="H116" s="93">
        <v>5994610818.6746302</v>
      </c>
      <c r="I116" s="93"/>
      <c r="J116" s="13">
        <v>5032452367.0197601</v>
      </c>
      <c r="K116" s="13">
        <v>3870792499.4031301</v>
      </c>
      <c r="L116" s="13">
        <v>2499267713.9217501</v>
      </c>
    </row>
    <row r="117" spans="2:12" s="1" customFormat="1" ht="11.1" customHeight="1" x14ac:dyDescent="0.15">
      <c r="B117" s="47">
        <v>44562</v>
      </c>
      <c r="C117" s="48">
        <v>47788</v>
      </c>
      <c r="D117" s="13">
        <v>106</v>
      </c>
      <c r="E117" s="49">
        <v>3226</v>
      </c>
      <c r="F117" s="110"/>
      <c r="G117" s="110"/>
      <c r="H117" s="93">
        <v>5929350835.4083996</v>
      </c>
      <c r="I117" s="93"/>
      <c r="J117" s="13">
        <v>4969224374.6150103</v>
      </c>
      <c r="K117" s="13">
        <v>3812439123.15376</v>
      </c>
      <c r="L117" s="13">
        <v>2451164314.4631701</v>
      </c>
    </row>
    <row r="118" spans="2:12" s="1" customFormat="1" ht="11.1" customHeight="1" x14ac:dyDescent="0.15">
      <c r="B118" s="47">
        <v>44562</v>
      </c>
      <c r="C118" s="48">
        <v>47818</v>
      </c>
      <c r="D118" s="13">
        <v>107</v>
      </c>
      <c r="E118" s="49">
        <v>3256</v>
      </c>
      <c r="F118" s="110"/>
      <c r="G118" s="110"/>
      <c r="H118" s="93">
        <v>5863502094.2776699</v>
      </c>
      <c r="I118" s="93"/>
      <c r="J118" s="13">
        <v>4905972435.8921204</v>
      </c>
      <c r="K118" s="13">
        <v>3754647602.0128798</v>
      </c>
      <c r="L118" s="13">
        <v>2404112425.1764102</v>
      </c>
    </row>
    <row r="119" spans="2:12" s="1" customFormat="1" ht="11.1" customHeight="1" x14ac:dyDescent="0.15">
      <c r="B119" s="47">
        <v>44562</v>
      </c>
      <c r="C119" s="48">
        <v>47849</v>
      </c>
      <c r="D119" s="13">
        <v>108</v>
      </c>
      <c r="E119" s="49">
        <v>3287</v>
      </c>
      <c r="F119" s="110"/>
      <c r="G119" s="110"/>
      <c r="H119" s="93">
        <v>5798143314.4815598</v>
      </c>
      <c r="I119" s="93"/>
      <c r="J119" s="13">
        <v>4843058823.4695501</v>
      </c>
      <c r="K119" s="13">
        <v>3697072055.2371602</v>
      </c>
      <c r="L119" s="13">
        <v>2357220045.6969199</v>
      </c>
    </row>
    <row r="120" spans="2:12" s="1" customFormat="1" ht="11.1" customHeight="1" x14ac:dyDescent="0.15">
      <c r="B120" s="47">
        <v>44562</v>
      </c>
      <c r="C120" s="48">
        <v>47880</v>
      </c>
      <c r="D120" s="13">
        <v>109</v>
      </c>
      <c r="E120" s="49">
        <v>3318</v>
      </c>
      <c r="F120" s="110"/>
      <c r="G120" s="110"/>
      <c r="H120" s="93">
        <v>5733152970.1471395</v>
      </c>
      <c r="I120" s="93"/>
      <c r="J120" s="13">
        <v>4780651734.3851299</v>
      </c>
      <c r="K120" s="13">
        <v>3640150760.8118601</v>
      </c>
      <c r="L120" s="13">
        <v>2311097144.98948</v>
      </c>
    </row>
    <row r="121" spans="2:12" s="1" customFormat="1" ht="11.1" customHeight="1" x14ac:dyDescent="0.15">
      <c r="B121" s="47">
        <v>44562</v>
      </c>
      <c r="C121" s="48">
        <v>47908</v>
      </c>
      <c r="D121" s="13">
        <v>110</v>
      </c>
      <c r="E121" s="49">
        <v>3346</v>
      </c>
      <c r="F121" s="110"/>
      <c r="G121" s="110"/>
      <c r="H121" s="93">
        <v>5667518139.26793</v>
      </c>
      <c r="I121" s="93"/>
      <c r="J121" s="13">
        <v>4718681007.14363</v>
      </c>
      <c r="K121" s="13">
        <v>3584709766.8320599</v>
      </c>
      <c r="L121" s="13">
        <v>2267189599.3881202</v>
      </c>
    </row>
    <row r="122" spans="2:12" s="1" customFormat="1" ht="11.1" customHeight="1" x14ac:dyDescent="0.15">
      <c r="B122" s="47">
        <v>44562</v>
      </c>
      <c r="C122" s="48">
        <v>47939</v>
      </c>
      <c r="D122" s="13">
        <v>111</v>
      </c>
      <c r="E122" s="49">
        <v>3377</v>
      </c>
      <c r="F122" s="110"/>
      <c r="G122" s="110"/>
      <c r="H122" s="93">
        <v>5603022510.4881697</v>
      </c>
      <c r="I122" s="93"/>
      <c r="J122" s="13">
        <v>4657070866.6826296</v>
      </c>
      <c r="K122" s="13">
        <v>3528907863.9716702</v>
      </c>
      <c r="L122" s="13">
        <v>2222443764.3236699</v>
      </c>
    </row>
    <row r="123" spans="2:12" s="1" customFormat="1" ht="11.1" customHeight="1" x14ac:dyDescent="0.15">
      <c r="B123" s="47">
        <v>44562</v>
      </c>
      <c r="C123" s="48">
        <v>47969</v>
      </c>
      <c r="D123" s="13">
        <v>112</v>
      </c>
      <c r="E123" s="49">
        <v>3407</v>
      </c>
      <c r="F123" s="110"/>
      <c r="G123" s="110"/>
      <c r="H123" s="93">
        <v>5537893498.9272299</v>
      </c>
      <c r="I123" s="93"/>
      <c r="J123" s="13">
        <v>4595382215.6586599</v>
      </c>
      <c r="K123" s="13">
        <v>3473592587.7090001</v>
      </c>
      <c r="L123" s="13">
        <v>2178639753.3541899</v>
      </c>
    </row>
    <row r="124" spans="2:12" s="1" customFormat="1" ht="11.1" customHeight="1" x14ac:dyDescent="0.15">
      <c r="B124" s="47">
        <v>44562</v>
      </c>
      <c r="C124" s="48">
        <v>48000</v>
      </c>
      <c r="D124" s="13">
        <v>113</v>
      </c>
      <c r="E124" s="49">
        <v>3438</v>
      </c>
      <c r="F124" s="110"/>
      <c r="G124" s="110"/>
      <c r="H124" s="93">
        <v>5473946114.6815996</v>
      </c>
      <c r="I124" s="93"/>
      <c r="J124" s="13">
        <v>4534614127.3524799</v>
      </c>
      <c r="K124" s="13">
        <v>3418941499.6441698</v>
      </c>
      <c r="L124" s="13">
        <v>2135280007.85288</v>
      </c>
    </row>
    <row r="125" spans="2:12" s="1" customFormat="1" ht="11.1" customHeight="1" x14ac:dyDescent="0.15">
      <c r="B125" s="47">
        <v>44562</v>
      </c>
      <c r="C125" s="48">
        <v>48030</v>
      </c>
      <c r="D125" s="13">
        <v>114</v>
      </c>
      <c r="E125" s="49">
        <v>3468</v>
      </c>
      <c r="F125" s="110"/>
      <c r="G125" s="110"/>
      <c r="H125" s="93">
        <v>5409891898.5760603</v>
      </c>
      <c r="I125" s="93"/>
      <c r="J125" s="13">
        <v>4474195598.2542801</v>
      </c>
      <c r="K125" s="13">
        <v>3365085216.0665798</v>
      </c>
      <c r="L125" s="13">
        <v>2093029329.5623701</v>
      </c>
    </row>
    <row r="126" spans="2:12" s="1" customFormat="1" ht="11.1" customHeight="1" x14ac:dyDescent="0.15">
      <c r="B126" s="47">
        <v>44562</v>
      </c>
      <c r="C126" s="48">
        <v>48061</v>
      </c>
      <c r="D126" s="13">
        <v>115</v>
      </c>
      <c r="E126" s="49">
        <v>3499</v>
      </c>
      <c r="F126" s="110"/>
      <c r="G126" s="110"/>
      <c r="H126" s="93">
        <v>5347188797.3104</v>
      </c>
      <c r="I126" s="93"/>
      <c r="J126" s="13">
        <v>4414837029.68011</v>
      </c>
      <c r="K126" s="13">
        <v>3311996505.0556502</v>
      </c>
      <c r="L126" s="13">
        <v>2051283737.3640599</v>
      </c>
    </row>
    <row r="127" spans="2:12" s="1" customFormat="1" ht="11.1" customHeight="1" x14ac:dyDescent="0.15">
      <c r="B127" s="47">
        <v>44562</v>
      </c>
      <c r="C127" s="48">
        <v>48092</v>
      </c>
      <c r="D127" s="13">
        <v>116</v>
      </c>
      <c r="E127" s="49">
        <v>3530</v>
      </c>
      <c r="F127" s="110"/>
      <c r="G127" s="110"/>
      <c r="H127" s="93">
        <v>5284445979.7142897</v>
      </c>
      <c r="I127" s="93"/>
      <c r="J127" s="13">
        <v>4355634207.72859</v>
      </c>
      <c r="K127" s="13">
        <v>3259272603.5247102</v>
      </c>
      <c r="L127" s="13">
        <v>2010079214.8277199</v>
      </c>
    </row>
    <row r="128" spans="2:12" s="1" customFormat="1" ht="11.1" customHeight="1" x14ac:dyDescent="0.15">
      <c r="B128" s="47">
        <v>44562</v>
      </c>
      <c r="C128" s="48">
        <v>48122</v>
      </c>
      <c r="D128" s="13">
        <v>117</v>
      </c>
      <c r="E128" s="49">
        <v>3560</v>
      </c>
      <c r="F128" s="110"/>
      <c r="G128" s="110"/>
      <c r="H128" s="93">
        <v>5222479864.9671001</v>
      </c>
      <c r="I128" s="93"/>
      <c r="J128" s="13">
        <v>4297493929.6107798</v>
      </c>
      <c r="K128" s="13">
        <v>3207852016.4924102</v>
      </c>
      <c r="L128" s="13">
        <v>1970257074.1031101</v>
      </c>
    </row>
    <row r="129" spans="2:12" s="1" customFormat="1" ht="11.1" customHeight="1" x14ac:dyDescent="0.15">
      <c r="B129" s="47">
        <v>44562</v>
      </c>
      <c r="C129" s="48">
        <v>48153</v>
      </c>
      <c r="D129" s="13">
        <v>118</v>
      </c>
      <c r="E129" s="49">
        <v>3591</v>
      </c>
      <c r="F129" s="110"/>
      <c r="G129" s="110"/>
      <c r="H129" s="93">
        <v>5161066852.98769</v>
      </c>
      <c r="I129" s="93"/>
      <c r="J129" s="13">
        <v>4239755003.3533201</v>
      </c>
      <c r="K129" s="13">
        <v>3156704342.51085</v>
      </c>
      <c r="L129" s="13">
        <v>1930630208.9969599</v>
      </c>
    </row>
    <row r="130" spans="2:12" s="1" customFormat="1" ht="11.1" customHeight="1" x14ac:dyDescent="0.15">
      <c r="B130" s="47">
        <v>44562</v>
      </c>
      <c r="C130" s="48">
        <v>48183</v>
      </c>
      <c r="D130" s="13">
        <v>119</v>
      </c>
      <c r="E130" s="49">
        <v>3621</v>
      </c>
      <c r="F130" s="110"/>
      <c r="G130" s="110"/>
      <c r="H130" s="93">
        <v>5100200270.1445599</v>
      </c>
      <c r="I130" s="93"/>
      <c r="J130" s="13">
        <v>4182876739.1584601</v>
      </c>
      <c r="K130" s="13">
        <v>3106690437.3936701</v>
      </c>
      <c r="L130" s="13">
        <v>1892253223.7629099</v>
      </c>
    </row>
    <row r="131" spans="2:12" s="1" customFormat="1" ht="11.1" customHeight="1" x14ac:dyDescent="0.15">
      <c r="B131" s="47">
        <v>44562</v>
      </c>
      <c r="C131" s="48">
        <v>48214</v>
      </c>
      <c r="D131" s="13">
        <v>120</v>
      </c>
      <c r="E131" s="49">
        <v>3652</v>
      </c>
      <c r="F131" s="110"/>
      <c r="G131" s="110"/>
      <c r="H131" s="93">
        <v>5039546866.6187801</v>
      </c>
      <c r="I131" s="93"/>
      <c r="J131" s="13">
        <v>4126122376.2161102</v>
      </c>
      <c r="K131" s="13">
        <v>3056744300.0195098</v>
      </c>
      <c r="L131" s="13">
        <v>1853945673.4649999</v>
      </c>
    </row>
    <row r="132" spans="2:12" s="1" customFormat="1" ht="11.1" customHeight="1" x14ac:dyDescent="0.15">
      <c r="B132" s="47">
        <v>44562</v>
      </c>
      <c r="C132" s="48">
        <v>48245</v>
      </c>
      <c r="D132" s="13">
        <v>121</v>
      </c>
      <c r="E132" s="49">
        <v>3683</v>
      </c>
      <c r="F132" s="110"/>
      <c r="G132" s="110"/>
      <c r="H132" s="93">
        <v>4979123266.1037598</v>
      </c>
      <c r="I132" s="93"/>
      <c r="J132" s="13">
        <v>4069736331.5244398</v>
      </c>
      <c r="K132" s="13">
        <v>3007304281.8017702</v>
      </c>
      <c r="L132" s="13">
        <v>1816234349.2569001</v>
      </c>
    </row>
    <row r="133" spans="2:12" s="1" customFormat="1" ht="11.1" customHeight="1" x14ac:dyDescent="0.15">
      <c r="B133" s="47">
        <v>44562</v>
      </c>
      <c r="C133" s="48">
        <v>48274</v>
      </c>
      <c r="D133" s="13">
        <v>122</v>
      </c>
      <c r="E133" s="49">
        <v>3712</v>
      </c>
      <c r="F133" s="110"/>
      <c r="G133" s="110"/>
      <c r="H133" s="93">
        <v>4918640947.3053999</v>
      </c>
      <c r="I133" s="93"/>
      <c r="J133" s="13">
        <v>4013921343.2584801</v>
      </c>
      <c r="K133" s="13">
        <v>2959002955.4568601</v>
      </c>
      <c r="L133" s="13">
        <v>1779981377.1846199</v>
      </c>
    </row>
    <row r="134" spans="2:12" s="1" customFormat="1" ht="11.1" customHeight="1" x14ac:dyDescent="0.15">
      <c r="B134" s="47">
        <v>44562</v>
      </c>
      <c r="C134" s="48">
        <v>48305</v>
      </c>
      <c r="D134" s="13">
        <v>123</v>
      </c>
      <c r="E134" s="49">
        <v>3743</v>
      </c>
      <c r="F134" s="110"/>
      <c r="G134" s="110"/>
      <c r="H134" s="93">
        <v>4858885432.1289597</v>
      </c>
      <c r="I134" s="93"/>
      <c r="J134" s="13">
        <v>3958431872.9141002</v>
      </c>
      <c r="K134" s="13">
        <v>2910675624.3322301</v>
      </c>
      <c r="L134" s="13">
        <v>1743494124.2223499</v>
      </c>
    </row>
    <row r="135" spans="2:12" s="1" customFormat="1" ht="11.1" customHeight="1" x14ac:dyDescent="0.15">
      <c r="B135" s="47">
        <v>44562</v>
      </c>
      <c r="C135" s="48">
        <v>48335</v>
      </c>
      <c r="D135" s="13">
        <v>124</v>
      </c>
      <c r="E135" s="49">
        <v>3773</v>
      </c>
      <c r="F135" s="110"/>
      <c r="G135" s="110"/>
      <c r="H135" s="93">
        <v>4799509645.8080597</v>
      </c>
      <c r="I135" s="93"/>
      <c r="J135" s="13">
        <v>3903641668.5465899</v>
      </c>
      <c r="K135" s="13">
        <v>2863323030.5957098</v>
      </c>
      <c r="L135" s="13">
        <v>1708099278.04512</v>
      </c>
    </row>
    <row r="136" spans="2:12" s="1" customFormat="1" ht="11.1" customHeight="1" x14ac:dyDescent="0.15">
      <c r="B136" s="47">
        <v>44562</v>
      </c>
      <c r="C136" s="48">
        <v>48366</v>
      </c>
      <c r="D136" s="13">
        <v>125</v>
      </c>
      <c r="E136" s="49">
        <v>3804</v>
      </c>
      <c r="F136" s="110"/>
      <c r="G136" s="110"/>
      <c r="H136" s="93">
        <v>4739732187.1217499</v>
      </c>
      <c r="I136" s="93"/>
      <c r="J136" s="13">
        <v>3848483761.6462698</v>
      </c>
      <c r="K136" s="13">
        <v>2815685553.6693902</v>
      </c>
      <c r="L136" s="13">
        <v>1672567042.50617</v>
      </c>
    </row>
    <row r="137" spans="2:12" s="1" customFormat="1" ht="11.1" customHeight="1" x14ac:dyDescent="0.15">
      <c r="B137" s="47">
        <v>44562</v>
      </c>
      <c r="C137" s="48">
        <v>48396</v>
      </c>
      <c r="D137" s="13">
        <v>126</v>
      </c>
      <c r="E137" s="49">
        <v>3834</v>
      </c>
      <c r="F137" s="110"/>
      <c r="G137" s="110"/>
      <c r="H137" s="93">
        <v>4680578990.2280102</v>
      </c>
      <c r="I137" s="93"/>
      <c r="J137" s="13">
        <v>3794215506.2992601</v>
      </c>
      <c r="K137" s="13">
        <v>2769148563.6785302</v>
      </c>
      <c r="L137" s="13">
        <v>1638180385.9763401</v>
      </c>
    </row>
    <row r="138" spans="2:12" s="1" customFormat="1" ht="11.1" customHeight="1" x14ac:dyDescent="0.15">
      <c r="B138" s="47">
        <v>44562</v>
      </c>
      <c r="C138" s="48">
        <v>48427</v>
      </c>
      <c r="D138" s="13">
        <v>127</v>
      </c>
      <c r="E138" s="49">
        <v>3865</v>
      </c>
      <c r="F138" s="110"/>
      <c r="G138" s="110"/>
      <c r="H138" s="93">
        <v>4621687385.2889204</v>
      </c>
      <c r="I138" s="93"/>
      <c r="J138" s="13">
        <v>3740121931.8411298</v>
      </c>
      <c r="K138" s="13">
        <v>2722727107.8042498</v>
      </c>
      <c r="L138" s="13">
        <v>1603895986.1396501</v>
      </c>
    </row>
    <row r="139" spans="2:12" s="1" customFormat="1" ht="11.1" customHeight="1" x14ac:dyDescent="0.15">
      <c r="B139" s="47">
        <v>44562</v>
      </c>
      <c r="C139" s="48">
        <v>48458</v>
      </c>
      <c r="D139" s="13">
        <v>128</v>
      </c>
      <c r="E139" s="49">
        <v>3896</v>
      </c>
      <c r="F139" s="110"/>
      <c r="G139" s="110"/>
      <c r="H139" s="93">
        <v>4562423172.0616198</v>
      </c>
      <c r="I139" s="93"/>
      <c r="J139" s="13">
        <v>3685899912.5408802</v>
      </c>
      <c r="K139" s="13">
        <v>2676430592.7596302</v>
      </c>
      <c r="L139" s="13">
        <v>1569945911.87848</v>
      </c>
    </row>
    <row r="140" spans="2:12" s="1" customFormat="1" ht="11.1" customHeight="1" x14ac:dyDescent="0.15">
      <c r="B140" s="47">
        <v>44562</v>
      </c>
      <c r="C140" s="48">
        <v>48488</v>
      </c>
      <c r="D140" s="13">
        <v>129</v>
      </c>
      <c r="E140" s="49">
        <v>3926</v>
      </c>
      <c r="F140" s="110"/>
      <c r="G140" s="110"/>
      <c r="H140" s="93">
        <v>4504053583.7049904</v>
      </c>
      <c r="I140" s="93"/>
      <c r="J140" s="13">
        <v>3632771508.5560398</v>
      </c>
      <c r="K140" s="13">
        <v>2631360174.29916</v>
      </c>
      <c r="L140" s="13">
        <v>1537181275.4802899</v>
      </c>
    </row>
    <row r="141" spans="2:12" s="1" customFormat="1" ht="11.1" customHeight="1" x14ac:dyDescent="0.15">
      <c r="B141" s="47">
        <v>44562</v>
      </c>
      <c r="C141" s="48">
        <v>48519</v>
      </c>
      <c r="D141" s="13">
        <v>130</v>
      </c>
      <c r="E141" s="49">
        <v>3957</v>
      </c>
      <c r="F141" s="110"/>
      <c r="G141" s="110"/>
      <c r="H141" s="93">
        <v>4446404751.65277</v>
      </c>
      <c r="I141" s="93"/>
      <c r="J141" s="13">
        <v>3580191909.3858199</v>
      </c>
      <c r="K141" s="13">
        <v>2586679458.48489</v>
      </c>
      <c r="L141" s="13">
        <v>1504679562.39413</v>
      </c>
    </row>
    <row r="142" spans="2:12" s="1" customFormat="1" ht="11.1" customHeight="1" x14ac:dyDescent="0.15">
      <c r="B142" s="47">
        <v>44562</v>
      </c>
      <c r="C142" s="48">
        <v>48549</v>
      </c>
      <c r="D142" s="13">
        <v>131</v>
      </c>
      <c r="E142" s="49">
        <v>3987</v>
      </c>
      <c r="F142" s="110"/>
      <c r="G142" s="110"/>
      <c r="H142" s="93">
        <v>4389028589.4703798</v>
      </c>
      <c r="I142" s="93"/>
      <c r="J142" s="13">
        <v>3528192589.1641698</v>
      </c>
      <c r="K142" s="13">
        <v>2542836040.2362599</v>
      </c>
      <c r="L142" s="13">
        <v>1473112278.8085201</v>
      </c>
    </row>
    <row r="143" spans="2:12" s="1" customFormat="1" ht="11.1" customHeight="1" x14ac:dyDescent="0.15">
      <c r="B143" s="47">
        <v>44562</v>
      </c>
      <c r="C143" s="48">
        <v>48580</v>
      </c>
      <c r="D143" s="13">
        <v>132</v>
      </c>
      <c r="E143" s="49">
        <v>4018</v>
      </c>
      <c r="F143" s="110"/>
      <c r="G143" s="110"/>
      <c r="H143" s="93">
        <v>4332343850.9734697</v>
      </c>
      <c r="I143" s="93"/>
      <c r="J143" s="13">
        <v>3476718841.9907799</v>
      </c>
      <c r="K143" s="13">
        <v>2499365316.5798101</v>
      </c>
      <c r="L143" s="13">
        <v>1441796111.07146</v>
      </c>
    </row>
    <row r="144" spans="2:12" s="1" customFormat="1" ht="11.1" customHeight="1" x14ac:dyDescent="0.15">
      <c r="B144" s="47">
        <v>44562</v>
      </c>
      <c r="C144" s="48">
        <v>48611</v>
      </c>
      <c r="D144" s="13">
        <v>133</v>
      </c>
      <c r="E144" s="49">
        <v>4049</v>
      </c>
      <c r="F144" s="110"/>
      <c r="G144" s="110"/>
      <c r="H144" s="93">
        <v>4274832419.9840398</v>
      </c>
      <c r="I144" s="93"/>
      <c r="J144" s="13">
        <v>3424747253.97857</v>
      </c>
      <c r="K144" s="13">
        <v>2455742275.3826799</v>
      </c>
      <c r="L144" s="13">
        <v>1410631303.5283201</v>
      </c>
    </row>
    <row r="145" spans="2:12" s="1" customFormat="1" ht="11.1" customHeight="1" x14ac:dyDescent="0.15">
      <c r="B145" s="47">
        <v>44562</v>
      </c>
      <c r="C145" s="48">
        <v>48639</v>
      </c>
      <c r="D145" s="13">
        <v>134</v>
      </c>
      <c r="E145" s="49">
        <v>4077</v>
      </c>
      <c r="F145" s="110"/>
      <c r="G145" s="110"/>
      <c r="H145" s="93">
        <v>4218926502.10113</v>
      </c>
      <c r="I145" s="93"/>
      <c r="J145" s="13">
        <v>3374780370.4860001</v>
      </c>
      <c r="K145" s="13">
        <v>2414353683.11585</v>
      </c>
      <c r="L145" s="13">
        <v>1381550081.2161901</v>
      </c>
    </row>
    <row r="146" spans="2:12" s="1" customFormat="1" ht="11.1" customHeight="1" x14ac:dyDescent="0.15">
      <c r="B146" s="47">
        <v>44562</v>
      </c>
      <c r="C146" s="48">
        <v>48670</v>
      </c>
      <c r="D146" s="13">
        <v>135</v>
      </c>
      <c r="E146" s="49">
        <v>4108</v>
      </c>
      <c r="F146" s="110"/>
      <c r="G146" s="110"/>
      <c r="H146" s="93">
        <v>4162213520.0208602</v>
      </c>
      <c r="I146" s="93"/>
      <c r="J146" s="13">
        <v>3323767901.35673</v>
      </c>
      <c r="K146" s="13">
        <v>2371811437.1065202</v>
      </c>
      <c r="L146" s="13">
        <v>1351457896.6164</v>
      </c>
    </row>
    <row r="147" spans="2:12" s="1" customFormat="1" ht="11.1" customHeight="1" x14ac:dyDescent="0.15">
      <c r="B147" s="47">
        <v>44562</v>
      </c>
      <c r="C147" s="48">
        <v>48700</v>
      </c>
      <c r="D147" s="13">
        <v>136</v>
      </c>
      <c r="E147" s="49">
        <v>4138</v>
      </c>
      <c r="F147" s="110"/>
      <c r="G147" s="110"/>
      <c r="H147" s="93">
        <v>4106833519.9050298</v>
      </c>
      <c r="I147" s="93"/>
      <c r="J147" s="13">
        <v>3274160706.9050002</v>
      </c>
      <c r="K147" s="13">
        <v>2330661644.5812502</v>
      </c>
      <c r="L147" s="13">
        <v>1322566974.44593</v>
      </c>
    </row>
    <row r="148" spans="2:12" s="1" customFormat="1" ht="11.1" customHeight="1" x14ac:dyDescent="0.15">
      <c r="B148" s="47">
        <v>44562</v>
      </c>
      <c r="C148" s="48">
        <v>48731</v>
      </c>
      <c r="D148" s="13">
        <v>137</v>
      </c>
      <c r="E148" s="49">
        <v>4169</v>
      </c>
      <c r="F148" s="110"/>
      <c r="G148" s="110"/>
      <c r="H148" s="93">
        <v>4051758443.30933</v>
      </c>
      <c r="I148" s="93"/>
      <c r="J148" s="13">
        <v>3224773520.3750701</v>
      </c>
      <c r="K148" s="13">
        <v>2289668180.33535</v>
      </c>
      <c r="L148" s="13">
        <v>1293801389.02492</v>
      </c>
    </row>
    <row r="149" spans="2:12" s="1" customFormat="1" ht="11.1" customHeight="1" x14ac:dyDescent="0.15">
      <c r="B149" s="47">
        <v>44562</v>
      </c>
      <c r="C149" s="48">
        <v>48761</v>
      </c>
      <c r="D149" s="13">
        <v>138</v>
      </c>
      <c r="E149" s="49">
        <v>4199</v>
      </c>
      <c r="F149" s="110"/>
      <c r="G149" s="110"/>
      <c r="H149" s="93">
        <v>3996688256.8404102</v>
      </c>
      <c r="I149" s="93"/>
      <c r="J149" s="13">
        <v>3175722222.3182998</v>
      </c>
      <c r="K149" s="13">
        <v>2249290790.5546598</v>
      </c>
      <c r="L149" s="13">
        <v>1265775696.7581201</v>
      </c>
    </row>
    <row r="150" spans="2:12" s="1" customFormat="1" ht="11.1" customHeight="1" x14ac:dyDescent="0.15">
      <c r="B150" s="47">
        <v>44562</v>
      </c>
      <c r="C150" s="48">
        <v>48792</v>
      </c>
      <c r="D150" s="13">
        <v>139</v>
      </c>
      <c r="E150" s="49">
        <v>4230</v>
      </c>
      <c r="F150" s="110"/>
      <c r="G150" s="110"/>
      <c r="H150" s="93">
        <v>3942676968.3029499</v>
      </c>
      <c r="I150" s="93"/>
      <c r="J150" s="13">
        <v>3127492007.7695398</v>
      </c>
      <c r="K150" s="13">
        <v>2209496909.59552</v>
      </c>
      <c r="L150" s="13">
        <v>1238115514.84602</v>
      </c>
    </row>
    <row r="151" spans="2:12" s="1" customFormat="1" ht="11.1" customHeight="1" x14ac:dyDescent="0.15">
      <c r="B151" s="47">
        <v>44562</v>
      </c>
      <c r="C151" s="48">
        <v>48823</v>
      </c>
      <c r="D151" s="13">
        <v>140</v>
      </c>
      <c r="E151" s="49">
        <v>4261</v>
      </c>
      <c r="F151" s="110"/>
      <c r="G151" s="110"/>
      <c r="H151" s="93">
        <v>3888662319.4632802</v>
      </c>
      <c r="I151" s="93"/>
      <c r="J151" s="13">
        <v>3079413600.7437301</v>
      </c>
      <c r="K151" s="13">
        <v>2169997864.0780802</v>
      </c>
      <c r="L151" s="13">
        <v>1210831451.46702</v>
      </c>
    </row>
    <row r="152" spans="2:12" s="1" customFormat="1" ht="11.1" customHeight="1" x14ac:dyDescent="0.15">
      <c r="B152" s="47">
        <v>44562</v>
      </c>
      <c r="C152" s="48">
        <v>48853</v>
      </c>
      <c r="D152" s="13">
        <v>141</v>
      </c>
      <c r="E152" s="49">
        <v>4291</v>
      </c>
      <c r="F152" s="110"/>
      <c r="G152" s="110"/>
      <c r="H152" s="93">
        <v>3834310676.2061801</v>
      </c>
      <c r="I152" s="93"/>
      <c r="J152" s="13">
        <v>3031388864.1551299</v>
      </c>
      <c r="K152" s="13">
        <v>2130898192.4324901</v>
      </c>
      <c r="L152" s="13">
        <v>1184140326.1296301</v>
      </c>
    </row>
    <row r="153" spans="2:12" s="1" customFormat="1" ht="11.1" customHeight="1" x14ac:dyDescent="0.15">
      <c r="B153" s="47">
        <v>44562</v>
      </c>
      <c r="C153" s="48">
        <v>48884</v>
      </c>
      <c r="D153" s="13">
        <v>142</v>
      </c>
      <c r="E153" s="49">
        <v>4322</v>
      </c>
      <c r="F153" s="110"/>
      <c r="G153" s="110"/>
      <c r="H153" s="93">
        <v>3780923992.4649</v>
      </c>
      <c r="I153" s="93"/>
      <c r="J153" s="13">
        <v>2984111717.6823401</v>
      </c>
      <c r="K153" s="13">
        <v>2092330187.6043301</v>
      </c>
      <c r="L153" s="13">
        <v>1157783379.8515401</v>
      </c>
    </row>
    <row r="154" spans="2:12" s="1" customFormat="1" ht="11.1" customHeight="1" x14ac:dyDescent="0.15">
      <c r="B154" s="47">
        <v>44562</v>
      </c>
      <c r="C154" s="48">
        <v>48914</v>
      </c>
      <c r="D154" s="13">
        <v>143</v>
      </c>
      <c r="E154" s="49">
        <v>4352</v>
      </c>
      <c r="F154" s="110"/>
      <c r="G154" s="110"/>
      <c r="H154" s="93">
        <v>3728115485.6196599</v>
      </c>
      <c r="I154" s="93"/>
      <c r="J154" s="13">
        <v>2937602631.1620202</v>
      </c>
      <c r="K154" s="13">
        <v>2054650502.9881201</v>
      </c>
      <c r="L154" s="13">
        <v>1132272950.1025</v>
      </c>
    </row>
    <row r="155" spans="2:12" s="1" customFormat="1" ht="11.1" customHeight="1" x14ac:dyDescent="0.15">
      <c r="B155" s="47">
        <v>44562</v>
      </c>
      <c r="C155" s="48">
        <v>48945</v>
      </c>
      <c r="D155" s="13">
        <v>144</v>
      </c>
      <c r="E155" s="49">
        <v>4383</v>
      </c>
      <c r="F155" s="110"/>
      <c r="G155" s="110"/>
      <c r="H155" s="93">
        <v>3675547376.5206599</v>
      </c>
      <c r="I155" s="93"/>
      <c r="J155" s="13">
        <v>2891268972.2139401</v>
      </c>
      <c r="K155" s="13">
        <v>2017100322.19224</v>
      </c>
      <c r="L155" s="13">
        <v>1106871720.30515</v>
      </c>
    </row>
    <row r="156" spans="2:12" s="1" customFormat="1" ht="11.1" customHeight="1" x14ac:dyDescent="0.15">
      <c r="B156" s="47">
        <v>44562</v>
      </c>
      <c r="C156" s="48">
        <v>48976</v>
      </c>
      <c r="D156" s="13">
        <v>145</v>
      </c>
      <c r="E156" s="49">
        <v>4414</v>
      </c>
      <c r="F156" s="110"/>
      <c r="G156" s="110"/>
      <c r="H156" s="93">
        <v>3623014416.9112</v>
      </c>
      <c r="I156" s="93"/>
      <c r="J156" s="13">
        <v>2845111635.88064</v>
      </c>
      <c r="K156" s="13">
        <v>1979850546.83215</v>
      </c>
      <c r="L156" s="13">
        <v>1081829501.2852199</v>
      </c>
    </row>
    <row r="157" spans="2:12" s="1" customFormat="1" ht="11.1" customHeight="1" x14ac:dyDescent="0.15">
      <c r="B157" s="47">
        <v>44562</v>
      </c>
      <c r="C157" s="48">
        <v>49004</v>
      </c>
      <c r="D157" s="13">
        <v>146</v>
      </c>
      <c r="E157" s="49">
        <v>4442</v>
      </c>
      <c r="F157" s="110"/>
      <c r="G157" s="110"/>
      <c r="H157" s="93">
        <v>3570688577.4586</v>
      </c>
      <c r="I157" s="93"/>
      <c r="J157" s="13">
        <v>2799724816.6070199</v>
      </c>
      <c r="K157" s="13">
        <v>1943790964.7446699</v>
      </c>
      <c r="L157" s="13">
        <v>1058061672.87471</v>
      </c>
    </row>
    <row r="158" spans="2:12" s="1" customFormat="1" ht="11.1" customHeight="1" x14ac:dyDescent="0.15">
      <c r="B158" s="47">
        <v>44562</v>
      </c>
      <c r="C158" s="48">
        <v>49035</v>
      </c>
      <c r="D158" s="13">
        <v>147</v>
      </c>
      <c r="E158" s="49">
        <v>4473</v>
      </c>
      <c r="F158" s="110"/>
      <c r="G158" s="110"/>
      <c r="H158" s="93">
        <v>3518765957.8920798</v>
      </c>
      <c r="I158" s="93"/>
      <c r="J158" s="13">
        <v>2754333557.8631701</v>
      </c>
      <c r="K158" s="13">
        <v>1907413440.4002299</v>
      </c>
      <c r="L158" s="13">
        <v>1033862735.32663</v>
      </c>
    </row>
    <row r="159" spans="2:12" s="1" customFormat="1" ht="11.1" customHeight="1" x14ac:dyDescent="0.15">
      <c r="B159" s="47">
        <v>44562</v>
      </c>
      <c r="C159" s="48">
        <v>49065</v>
      </c>
      <c r="D159" s="13">
        <v>148</v>
      </c>
      <c r="E159" s="49">
        <v>4503</v>
      </c>
      <c r="F159" s="110"/>
      <c r="G159" s="110"/>
      <c r="H159" s="93">
        <v>3466987106.5259299</v>
      </c>
      <c r="I159" s="93"/>
      <c r="J159" s="13">
        <v>2709348919.4599099</v>
      </c>
      <c r="K159" s="13">
        <v>1871642985.6485801</v>
      </c>
      <c r="L159" s="13">
        <v>1010315783.5664099</v>
      </c>
    </row>
    <row r="160" spans="2:12" s="1" customFormat="1" ht="11.1" customHeight="1" x14ac:dyDescent="0.15">
      <c r="B160" s="47">
        <v>44562</v>
      </c>
      <c r="C160" s="48">
        <v>49096</v>
      </c>
      <c r="D160" s="13">
        <v>149</v>
      </c>
      <c r="E160" s="49">
        <v>4534</v>
      </c>
      <c r="F160" s="110"/>
      <c r="G160" s="110"/>
      <c r="H160" s="93">
        <v>3415962327.0781202</v>
      </c>
      <c r="I160" s="93"/>
      <c r="J160" s="13">
        <v>2664946921.8132</v>
      </c>
      <c r="K160" s="13">
        <v>1836287715.2498901</v>
      </c>
      <c r="L160" s="13">
        <v>987032550.54943097</v>
      </c>
    </row>
    <row r="161" spans="2:12" s="1" customFormat="1" ht="11.1" customHeight="1" x14ac:dyDescent="0.15">
      <c r="B161" s="47">
        <v>44562</v>
      </c>
      <c r="C161" s="48">
        <v>49126</v>
      </c>
      <c r="D161" s="13">
        <v>150</v>
      </c>
      <c r="E161" s="49">
        <v>4564</v>
      </c>
      <c r="F161" s="110"/>
      <c r="G161" s="110"/>
      <c r="H161" s="93">
        <v>3365562738.3586102</v>
      </c>
      <c r="I161" s="93"/>
      <c r="J161" s="13">
        <v>2621318196.3411002</v>
      </c>
      <c r="K161" s="13">
        <v>1801779638.7959299</v>
      </c>
      <c r="L161" s="13">
        <v>964513930.66493201</v>
      </c>
    </row>
    <row r="162" spans="2:12" s="1" customFormat="1" ht="11.1" customHeight="1" x14ac:dyDescent="0.15">
      <c r="B162" s="47">
        <v>44562</v>
      </c>
      <c r="C162" s="48">
        <v>49157</v>
      </c>
      <c r="D162" s="13">
        <v>151</v>
      </c>
      <c r="E162" s="49">
        <v>4595</v>
      </c>
      <c r="F162" s="110"/>
      <c r="G162" s="110"/>
      <c r="H162" s="93">
        <v>3315392397.5458498</v>
      </c>
      <c r="I162" s="93"/>
      <c r="J162" s="13">
        <v>2577862612.1469898</v>
      </c>
      <c r="K162" s="13">
        <v>1767403835.9732299</v>
      </c>
      <c r="L162" s="13">
        <v>942104856.64113605</v>
      </c>
    </row>
    <row r="163" spans="2:12" s="1" customFormat="1" ht="11.1" customHeight="1" x14ac:dyDescent="0.15">
      <c r="B163" s="47">
        <v>44562</v>
      </c>
      <c r="C163" s="48">
        <v>49188</v>
      </c>
      <c r="D163" s="13">
        <v>152</v>
      </c>
      <c r="E163" s="49">
        <v>4626</v>
      </c>
      <c r="F163" s="110"/>
      <c r="G163" s="110"/>
      <c r="H163" s="93">
        <v>3265897485.3263502</v>
      </c>
      <c r="I163" s="93"/>
      <c r="J163" s="13">
        <v>2535071179.60642</v>
      </c>
      <c r="K163" s="13">
        <v>1733645418.70996</v>
      </c>
      <c r="L163" s="13">
        <v>920196008.74346304</v>
      </c>
    </row>
    <row r="164" spans="2:12" s="1" customFormat="1" ht="11.1" customHeight="1" x14ac:dyDescent="0.15">
      <c r="B164" s="47">
        <v>44562</v>
      </c>
      <c r="C164" s="48">
        <v>49218</v>
      </c>
      <c r="D164" s="13">
        <v>153</v>
      </c>
      <c r="E164" s="49">
        <v>4656</v>
      </c>
      <c r="F164" s="110"/>
      <c r="G164" s="110"/>
      <c r="H164" s="93">
        <v>3217090984.2540498</v>
      </c>
      <c r="I164" s="93"/>
      <c r="J164" s="13">
        <v>2493087455.9201999</v>
      </c>
      <c r="K164" s="13">
        <v>1700737936.63117</v>
      </c>
      <c r="L164" s="13">
        <v>899028690.694134</v>
      </c>
    </row>
    <row r="165" spans="2:12" s="1" customFormat="1" ht="11.1" customHeight="1" x14ac:dyDescent="0.15">
      <c r="B165" s="47">
        <v>44562</v>
      </c>
      <c r="C165" s="48">
        <v>49249</v>
      </c>
      <c r="D165" s="13">
        <v>154</v>
      </c>
      <c r="E165" s="49">
        <v>4687</v>
      </c>
      <c r="F165" s="110"/>
      <c r="G165" s="110"/>
      <c r="H165" s="93">
        <v>3168624971.67627</v>
      </c>
      <c r="I165" s="93"/>
      <c r="J165" s="13">
        <v>2451363918.97507</v>
      </c>
      <c r="K165" s="13">
        <v>1668021975.7506101</v>
      </c>
      <c r="L165" s="13">
        <v>878000048.77567601</v>
      </c>
    </row>
    <row r="166" spans="2:12" s="1" customFormat="1" ht="11.1" customHeight="1" x14ac:dyDescent="0.15">
      <c r="B166" s="47">
        <v>44562</v>
      </c>
      <c r="C166" s="48">
        <v>49279</v>
      </c>
      <c r="D166" s="13">
        <v>155</v>
      </c>
      <c r="E166" s="49">
        <v>4717</v>
      </c>
      <c r="F166" s="110"/>
      <c r="G166" s="110"/>
      <c r="H166" s="93">
        <v>3120940986.1392498</v>
      </c>
      <c r="I166" s="93"/>
      <c r="J166" s="13">
        <v>2410510713.5597401</v>
      </c>
      <c r="K166" s="13">
        <v>1636186525.8266499</v>
      </c>
      <c r="L166" s="13">
        <v>857712357.67097199</v>
      </c>
    </row>
    <row r="167" spans="2:12" s="1" customFormat="1" ht="11.1" customHeight="1" x14ac:dyDescent="0.15">
      <c r="B167" s="47">
        <v>44562</v>
      </c>
      <c r="C167" s="48">
        <v>49310</v>
      </c>
      <c r="D167" s="13">
        <v>156</v>
      </c>
      <c r="E167" s="49">
        <v>4748</v>
      </c>
      <c r="F167" s="110"/>
      <c r="G167" s="110"/>
      <c r="H167" s="93">
        <v>3073354111.1722398</v>
      </c>
      <c r="I167" s="93"/>
      <c r="J167" s="13">
        <v>2369730132.4984598</v>
      </c>
      <c r="K167" s="13">
        <v>1604415058.9540901</v>
      </c>
      <c r="L167" s="13">
        <v>837494964.71128905</v>
      </c>
    </row>
    <row r="168" spans="2:12" s="1" customFormat="1" ht="11.1" customHeight="1" x14ac:dyDescent="0.15">
      <c r="B168" s="47">
        <v>44562</v>
      </c>
      <c r="C168" s="48">
        <v>49341</v>
      </c>
      <c r="D168" s="13">
        <v>157</v>
      </c>
      <c r="E168" s="49">
        <v>4779</v>
      </c>
      <c r="F168" s="110"/>
      <c r="G168" s="110"/>
      <c r="H168" s="93">
        <v>3026988364.4656801</v>
      </c>
      <c r="I168" s="93"/>
      <c r="J168" s="13">
        <v>2330020913.0819101</v>
      </c>
      <c r="K168" s="13">
        <v>1573518127.96614</v>
      </c>
      <c r="L168" s="13">
        <v>817888016.79208899</v>
      </c>
    </row>
    <row r="169" spans="2:12" s="1" customFormat="1" ht="11.1" customHeight="1" x14ac:dyDescent="0.15">
      <c r="B169" s="47">
        <v>44562</v>
      </c>
      <c r="C169" s="48">
        <v>49369</v>
      </c>
      <c r="D169" s="13">
        <v>158</v>
      </c>
      <c r="E169" s="49">
        <v>4807</v>
      </c>
      <c r="F169" s="110"/>
      <c r="G169" s="110"/>
      <c r="H169" s="93">
        <v>2981052701.0745001</v>
      </c>
      <c r="I169" s="93"/>
      <c r="J169" s="13">
        <v>2291146419.3593898</v>
      </c>
      <c r="K169" s="13">
        <v>1543710620.6582999</v>
      </c>
      <c r="L169" s="13">
        <v>799324266.64974499</v>
      </c>
    </row>
    <row r="170" spans="2:12" s="1" customFormat="1" ht="11.1" customHeight="1" x14ac:dyDescent="0.15">
      <c r="B170" s="47">
        <v>44562</v>
      </c>
      <c r="C170" s="48">
        <v>49400</v>
      </c>
      <c r="D170" s="13">
        <v>159</v>
      </c>
      <c r="E170" s="49">
        <v>4838</v>
      </c>
      <c r="F170" s="110"/>
      <c r="G170" s="110"/>
      <c r="H170" s="93">
        <v>2935598036.21768</v>
      </c>
      <c r="I170" s="93"/>
      <c r="J170" s="13">
        <v>2252384645.3200302</v>
      </c>
      <c r="K170" s="13">
        <v>1513734463.39059</v>
      </c>
      <c r="L170" s="13">
        <v>780482957.02424502</v>
      </c>
    </row>
    <row r="171" spans="2:12" s="1" customFormat="1" ht="11.1" customHeight="1" x14ac:dyDescent="0.15">
      <c r="B171" s="47">
        <v>44562</v>
      </c>
      <c r="C171" s="48">
        <v>49430</v>
      </c>
      <c r="D171" s="13">
        <v>160</v>
      </c>
      <c r="E171" s="49">
        <v>4868</v>
      </c>
      <c r="F171" s="110"/>
      <c r="G171" s="110"/>
      <c r="H171" s="93">
        <v>2890436524.7787499</v>
      </c>
      <c r="I171" s="93"/>
      <c r="J171" s="13">
        <v>2214093548.4113598</v>
      </c>
      <c r="K171" s="13">
        <v>1484338234.35042</v>
      </c>
      <c r="L171" s="13">
        <v>762189011.43044496</v>
      </c>
    </row>
    <row r="172" spans="2:12" s="1" customFormat="1" ht="11.1" customHeight="1" x14ac:dyDescent="0.15">
      <c r="B172" s="47">
        <v>44562</v>
      </c>
      <c r="C172" s="48">
        <v>49461</v>
      </c>
      <c r="D172" s="13">
        <v>161</v>
      </c>
      <c r="E172" s="49">
        <v>4899</v>
      </c>
      <c r="F172" s="110"/>
      <c r="G172" s="110"/>
      <c r="H172" s="93">
        <v>2845502071.7185702</v>
      </c>
      <c r="I172" s="93"/>
      <c r="J172" s="13">
        <v>2175976571.8585</v>
      </c>
      <c r="K172" s="13">
        <v>1455074453.4373801</v>
      </c>
      <c r="L172" s="13">
        <v>743997787.988114</v>
      </c>
    </row>
    <row r="173" spans="2:12" s="1" customFormat="1" ht="11.1" customHeight="1" x14ac:dyDescent="0.15">
      <c r="B173" s="47">
        <v>44562</v>
      </c>
      <c r="C173" s="48">
        <v>49491</v>
      </c>
      <c r="D173" s="13">
        <v>162</v>
      </c>
      <c r="E173" s="49">
        <v>4929</v>
      </c>
      <c r="F173" s="110"/>
      <c r="G173" s="110"/>
      <c r="H173" s="93">
        <v>2800758057.9915299</v>
      </c>
      <c r="I173" s="93"/>
      <c r="J173" s="13">
        <v>2138244991.80917</v>
      </c>
      <c r="K173" s="13">
        <v>1426324136.9391201</v>
      </c>
      <c r="L173" s="13">
        <v>726307859.00686705</v>
      </c>
    </row>
    <row r="174" spans="2:12" s="1" customFormat="1" ht="11.1" customHeight="1" x14ac:dyDescent="0.15">
      <c r="B174" s="47">
        <v>44562</v>
      </c>
      <c r="C174" s="48">
        <v>49522</v>
      </c>
      <c r="D174" s="13">
        <v>163</v>
      </c>
      <c r="E174" s="49">
        <v>4960</v>
      </c>
      <c r="F174" s="110"/>
      <c r="G174" s="110"/>
      <c r="H174" s="93">
        <v>2756441761.5272198</v>
      </c>
      <c r="I174" s="93"/>
      <c r="J174" s="13">
        <v>2100842378.5096099</v>
      </c>
      <c r="K174" s="13">
        <v>1397810603.0492699</v>
      </c>
      <c r="L174" s="13">
        <v>708773484.26275301</v>
      </c>
    </row>
    <row r="175" spans="2:12" s="1" customFormat="1" ht="11.1" customHeight="1" x14ac:dyDescent="0.15">
      <c r="B175" s="47">
        <v>44562</v>
      </c>
      <c r="C175" s="48">
        <v>49553</v>
      </c>
      <c r="D175" s="13">
        <v>164</v>
      </c>
      <c r="E175" s="49">
        <v>4991</v>
      </c>
      <c r="F175" s="110"/>
      <c r="G175" s="110"/>
      <c r="H175" s="93">
        <v>2712208777.79635</v>
      </c>
      <c r="I175" s="93"/>
      <c r="J175" s="13">
        <v>2063623879.10799</v>
      </c>
      <c r="K175" s="13">
        <v>1369555065.37448</v>
      </c>
      <c r="L175" s="13">
        <v>691504880.33885801</v>
      </c>
    </row>
    <row r="176" spans="2:12" s="1" customFormat="1" ht="11.1" customHeight="1" x14ac:dyDescent="0.15">
      <c r="B176" s="47">
        <v>44562</v>
      </c>
      <c r="C176" s="48">
        <v>49583</v>
      </c>
      <c r="D176" s="13">
        <v>165</v>
      </c>
      <c r="E176" s="49">
        <v>5021</v>
      </c>
      <c r="F176" s="110"/>
      <c r="G176" s="110"/>
      <c r="H176" s="93">
        <v>2668361303.2512898</v>
      </c>
      <c r="I176" s="93"/>
      <c r="J176" s="13">
        <v>2026929398.37831</v>
      </c>
      <c r="K176" s="13">
        <v>1341891317.50804</v>
      </c>
      <c r="L176" s="13">
        <v>674759763.47943294</v>
      </c>
    </row>
    <row r="177" spans="2:12" s="1" customFormat="1" ht="11.1" customHeight="1" x14ac:dyDescent="0.15">
      <c r="B177" s="47">
        <v>44562</v>
      </c>
      <c r="C177" s="48">
        <v>49614</v>
      </c>
      <c r="D177" s="13">
        <v>166</v>
      </c>
      <c r="E177" s="49">
        <v>5052</v>
      </c>
      <c r="F177" s="110"/>
      <c r="G177" s="110"/>
      <c r="H177" s="93">
        <v>2624238893.2021298</v>
      </c>
      <c r="I177" s="93"/>
      <c r="J177" s="13">
        <v>1990032342.19296</v>
      </c>
      <c r="K177" s="13">
        <v>1314113717.42295</v>
      </c>
      <c r="L177" s="13">
        <v>657993195.91829205</v>
      </c>
    </row>
    <row r="178" spans="2:12" s="1" customFormat="1" ht="11.1" customHeight="1" x14ac:dyDescent="0.15">
      <c r="B178" s="47">
        <v>44562</v>
      </c>
      <c r="C178" s="48">
        <v>49644</v>
      </c>
      <c r="D178" s="13">
        <v>167</v>
      </c>
      <c r="E178" s="49">
        <v>5082</v>
      </c>
      <c r="F178" s="110"/>
      <c r="G178" s="110"/>
      <c r="H178" s="93">
        <v>2581209378.9207602</v>
      </c>
      <c r="I178" s="93"/>
      <c r="J178" s="13">
        <v>1954188988.22086</v>
      </c>
      <c r="K178" s="13">
        <v>1287268503.1709599</v>
      </c>
      <c r="L178" s="13">
        <v>641909318.871925</v>
      </c>
    </row>
    <row r="179" spans="2:12" s="1" customFormat="1" ht="11.1" customHeight="1" x14ac:dyDescent="0.15">
      <c r="B179" s="47">
        <v>44562</v>
      </c>
      <c r="C179" s="48">
        <v>49675</v>
      </c>
      <c r="D179" s="13">
        <v>168</v>
      </c>
      <c r="E179" s="49">
        <v>5113</v>
      </c>
      <c r="F179" s="110"/>
      <c r="G179" s="110"/>
      <c r="H179" s="93">
        <v>2538110789.90345</v>
      </c>
      <c r="I179" s="93"/>
      <c r="J179" s="13">
        <v>1918300684.10221</v>
      </c>
      <c r="K179" s="13">
        <v>1260414398.9878199</v>
      </c>
      <c r="L179" s="13">
        <v>625856133.81769598</v>
      </c>
    </row>
    <row r="180" spans="2:12" s="1" customFormat="1" ht="11.1" customHeight="1" x14ac:dyDescent="0.15">
      <c r="B180" s="47">
        <v>44562</v>
      </c>
      <c r="C180" s="48">
        <v>49706</v>
      </c>
      <c r="D180" s="13">
        <v>169</v>
      </c>
      <c r="E180" s="49">
        <v>5144</v>
      </c>
      <c r="F180" s="110"/>
      <c r="G180" s="110"/>
      <c r="H180" s="93">
        <v>2495751579.1556501</v>
      </c>
      <c r="I180" s="93"/>
      <c r="J180" s="13">
        <v>1883086370.16062</v>
      </c>
      <c r="K180" s="13">
        <v>1234130277.13746</v>
      </c>
      <c r="L180" s="13">
        <v>610209245.762918</v>
      </c>
    </row>
    <row r="181" spans="2:12" s="1" customFormat="1" ht="11.1" customHeight="1" x14ac:dyDescent="0.15">
      <c r="B181" s="47">
        <v>44562</v>
      </c>
      <c r="C181" s="48">
        <v>49735</v>
      </c>
      <c r="D181" s="13">
        <v>170</v>
      </c>
      <c r="E181" s="49">
        <v>5173</v>
      </c>
      <c r="F181" s="110"/>
      <c r="G181" s="110"/>
      <c r="H181" s="93">
        <v>2452776336.1754498</v>
      </c>
      <c r="I181" s="93"/>
      <c r="J181" s="13">
        <v>1847724317.97911</v>
      </c>
      <c r="K181" s="13">
        <v>1208073571.2426</v>
      </c>
      <c r="L181" s="13">
        <v>594958546.42883098</v>
      </c>
    </row>
    <row r="182" spans="2:12" s="1" customFormat="1" ht="11.1" customHeight="1" x14ac:dyDescent="0.15">
      <c r="B182" s="47">
        <v>44562</v>
      </c>
      <c r="C182" s="48">
        <v>49766</v>
      </c>
      <c r="D182" s="13">
        <v>171</v>
      </c>
      <c r="E182" s="49">
        <v>5204</v>
      </c>
      <c r="F182" s="110"/>
      <c r="G182" s="110"/>
      <c r="H182" s="93">
        <v>2410500193.2651501</v>
      </c>
      <c r="I182" s="93"/>
      <c r="J182" s="13">
        <v>1812797012.2943299</v>
      </c>
      <c r="K182" s="13">
        <v>1182223202.10337</v>
      </c>
      <c r="L182" s="13">
        <v>579761566.846223</v>
      </c>
    </row>
    <row r="183" spans="2:12" s="1" customFormat="1" ht="11.1" customHeight="1" x14ac:dyDescent="0.15">
      <c r="B183" s="47">
        <v>44562</v>
      </c>
      <c r="C183" s="48">
        <v>49796</v>
      </c>
      <c r="D183" s="13">
        <v>172</v>
      </c>
      <c r="E183" s="49">
        <v>5234</v>
      </c>
      <c r="F183" s="110"/>
      <c r="G183" s="110"/>
      <c r="H183" s="93">
        <v>2367659935.5282102</v>
      </c>
      <c r="I183" s="93"/>
      <c r="J183" s="13">
        <v>1777656690.6716399</v>
      </c>
      <c r="K183" s="13">
        <v>1156452930.01594</v>
      </c>
      <c r="L183" s="13">
        <v>564799089.32670105</v>
      </c>
    </row>
    <row r="184" spans="2:12" s="1" customFormat="1" ht="11.1" customHeight="1" x14ac:dyDescent="0.15">
      <c r="B184" s="47">
        <v>44562</v>
      </c>
      <c r="C184" s="48">
        <v>49827</v>
      </c>
      <c r="D184" s="13">
        <v>173</v>
      </c>
      <c r="E184" s="49">
        <v>5265</v>
      </c>
      <c r="F184" s="110"/>
      <c r="G184" s="110"/>
      <c r="H184" s="93">
        <v>2326135984.2459798</v>
      </c>
      <c r="I184" s="93"/>
      <c r="J184" s="13">
        <v>1743518039.5256701</v>
      </c>
      <c r="K184" s="13">
        <v>1131359445.7360401</v>
      </c>
      <c r="L184" s="13">
        <v>550203379.60743296</v>
      </c>
    </row>
    <row r="185" spans="2:12" s="1" customFormat="1" ht="11.1" customHeight="1" x14ac:dyDescent="0.15">
      <c r="B185" s="47">
        <v>44562</v>
      </c>
      <c r="C185" s="48">
        <v>49857</v>
      </c>
      <c r="D185" s="13">
        <v>174</v>
      </c>
      <c r="E185" s="49">
        <v>5295</v>
      </c>
      <c r="F185" s="110"/>
      <c r="G185" s="110"/>
      <c r="H185" s="93">
        <v>2284922277.21032</v>
      </c>
      <c r="I185" s="93"/>
      <c r="J185" s="13">
        <v>1709815846.63642</v>
      </c>
      <c r="K185" s="13">
        <v>1106759521.8117001</v>
      </c>
      <c r="L185" s="13">
        <v>536033580.00188899</v>
      </c>
    </row>
    <row r="186" spans="2:12" s="1" customFormat="1" ht="11.1" customHeight="1" x14ac:dyDescent="0.15">
      <c r="B186" s="47">
        <v>44562</v>
      </c>
      <c r="C186" s="48">
        <v>49888</v>
      </c>
      <c r="D186" s="13">
        <v>175</v>
      </c>
      <c r="E186" s="49">
        <v>5326</v>
      </c>
      <c r="F186" s="110"/>
      <c r="G186" s="110"/>
      <c r="H186" s="93">
        <v>2244560562.8714099</v>
      </c>
      <c r="I186" s="93"/>
      <c r="J186" s="13">
        <v>1676764277.5469899</v>
      </c>
      <c r="K186" s="13">
        <v>1082605016.4002099</v>
      </c>
      <c r="L186" s="13">
        <v>522114055.48225701</v>
      </c>
    </row>
    <row r="187" spans="2:12" s="1" customFormat="1" ht="11.1" customHeight="1" x14ac:dyDescent="0.15">
      <c r="B187" s="47">
        <v>44562</v>
      </c>
      <c r="C187" s="48">
        <v>49919</v>
      </c>
      <c r="D187" s="13">
        <v>176</v>
      </c>
      <c r="E187" s="49">
        <v>5357</v>
      </c>
      <c r="F187" s="110"/>
      <c r="G187" s="110"/>
      <c r="H187" s="93">
        <v>2204273482.3059502</v>
      </c>
      <c r="I187" s="93"/>
      <c r="J187" s="13">
        <v>1643875565.14484</v>
      </c>
      <c r="K187" s="13">
        <v>1058671093.55563</v>
      </c>
      <c r="L187" s="13">
        <v>508408759.16968799</v>
      </c>
    </row>
    <row r="188" spans="2:12" s="1" customFormat="1" ht="11.1" customHeight="1" x14ac:dyDescent="0.15">
      <c r="B188" s="47">
        <v>44562</v>
      </c>
      <c r="C188" s="48">
        <v>49949</v>
      </c>
      <c r="D188" s="13">
        <v>177</v>
      </c>
      <c r="E188" s="49">
        <v>5387</v>
      </c>
      <c r="F188" s="110"/>
      <c r="G188" s="110"/>
      <c r="H188" s="93">
        <v>2164180793.3540301</v>
      </c>
      <c r="I188" s="93"/>
      <c r="J188" s="13">
        <v>1611326549.1333301</v>
      </c>
      <c r="K188" s="13">
        <v>1035155145.23497</v>
      </c>
      <c r="L188" s="13">
        <v>495077851.71953601</v>
      </c>
    </row>
    <row r="189" spans="2:12" s="1" customFormat="1" ht="11.1" customHeight="1" x14ac:dyDescent="0.15">
      <c r="B189" s="47">
        <v>44562</v>
      </c>
      <c r="C189" s="48">
        <v>49980</v>
      </c>
      <c r="D189" s="13">
        <v>178</v>
      </c>
      <c r="E189" s="49">
        <v>5418</v>
      </c>
      <c r="F189" s="110"/>
      <c r="G189" s="110"/>
      <c r="H189" s="93">
        <v>2124757160.0810499</v>
      </c>
      <c r="I189" s="93"/>
      <c r="J189" s="13">
        <v>1579290797.88028</v>
      </c>
      <c r="K189" s="13">
        <v>1011994331.82092</v>
      </c>
      <c r="L189" s="13">
        <v>481950851.84660399</v>
      </c>
    </row>
    <row r="190" spans="2:12" s="1" customFormat="1" ht="11.1" customHeight="1" x14ac:dyDescent="0.15">
      <c r="B190" s="47">
        <v>44562</v>
      </c>
      <c r="C190" s="48">
        <v>50010</v>
      </c>
      <c r="D190" s="13">
        <v>179</v>
      </c>
      <c r="E190" s="49">
        <v>5448</v>
      </c>
      <c r="F190" s="110"/>
      <c r="G190" s="110"/>
      <c r="H190" s="93">
        <v>2085512018.4908299</v>
      </c>
      <c r="I190" s="93"/>
      <c r="J190" s="13">
        <v>1547576266.4346399</v>
      </c>
      <c r="K190" s="13">
        <v>989231195.112023</v>
      </c>
      <c r="L190" s="13">
        <v>469178993.11545599</v>
      </c>
    </row>
    <row r="191" spans="2:12" s="1" customFormat="1" ht="11.1" customHeight="1" x14ac:dyDescent="0.15">
      <c r="B191" s="47">
        <v>44562</v>
      </c>
      <c r="C191" s="48">
        <v>50041</v>
      </c>
      <c r="D191" s="13">
        <v>180</v>
      </c>
      <c r="E191" s="49">
        <v>5479</v>
      </c>
      <c r="F191" s="110"/>
      <c r="G191" s="110"/>
      <c r="H191" s="93">
        <v>2047006410.6231699</v>
      </c>
      <c r="I191" s="93"/>
      <c r="J191" s="13">
        <v>1516426431.46068</v>
      </c>
      <c r="K191" s="13">
        <v>966854629.29966998</v>
      </c>
      <c r="L191" s="13">
        <v>456623812.92268401</v>
      </c>
    </row>
    <row r="192" spans="2:12" s="1" customFormat="1" ht="11.1" customHeight="1" x14ac:dyDescent="0.15">
      <c r="B192" s="47">
        <v>44562</v>
      </c>
      <c r="C192" s="48">
        <v>50072</v>
      </c>
      <c r="D192" s="13">
        <v>181</v>
      </c>
      <c r="E192" s="49">
        <v>5510</v>
      </c>
      <c r="F192" s="110"/>
      <c r="G192" s="110"/>
      <c r="H192" s="93">
        <v>2008886881.8570199</v>
      </c>
      <c r="I192" s="93"/>
      <c r="J192" s="13">
        <v>1485663332.55301</v>
      </c>
      <c r="K192" s="13">
        <v>944831432.67342496</v>
      </c>
      <c r="L192" s="13">
        <v>444332753.292409</v>
      </c>
    </row>
    <row r="193" spans="2:12" s="1" customFormat="1" ht="11.1" customHeight="1" x14ac:dyDescent="0.15">
      <c r="B193" s="47">
        <v>44562</v>
      </c>
      <c r="C193" s="48">
        <v>50100</v>
      </c>
      <c r="D193" s="13">
        <v>182</v>
      </c>
      <c r="E193" s="49">
        <v>5538</v>
      </c>
      <c r="F193" s="110"/>
      <c r="G193" s="110"/>
      <c r="H193" s="93">
        <v>1970803766.8196499</v>
      </c>
      <c r="I193" s="93"/>
      <c r="J193" s="13">
        <v>1455266153.3171999</v>
      </c>
      <c r="K193" s="13">
        <v>923373641.32809305</v>
      </c>
      <c r="L193" s="13">
        <v>432580042.55029798</v>
      </c>
    </row>
    <row r="194" spans="2:12" s="1" customFormat="1" ht="11.1" customHeight="1" x14ac:dyDescent="0.15">
      <c r="B194" s="47">
        <v>44562</v>
      </c>
      <c r="C194" s="48">
        <v>50131</v>
      </c>
      <c r="D194" s="13">
        <v>183</v>
      </c>
      <c r="E194" s="49">
        <v>5569</v>
      </c>
      <c r="F194" s="110"/>
      <c r="G194" s="110"/>
      <c r="H194" s="93">
        <v>1933047129.44786</v>
      </c>
      <c r="I194" s="93"/>
      <c r="J194" s="13">
        <v>1424965227.41048</v>
      </c>
      <c r="K194" s="13">
        <v>901848119.22513402</v>
      </c>
      <c r="L194" s="13">
        <v>420706313.51739103</v>
      </c>
    </row>
    <row r="195" spans="2:12" s="1" customFormat="1" ht="11.1" customHeight="1" x14ac:dyDescent="0.15">
      <c r="B195" s="47">
        <v>44562</v>
      </c>
      <c r="C195" s="48">
        <v>50161</v>
      </c>
      <c r="D195" s="13">
        <v>184</v>
      </c>
      <c r="E195" s="49">
        <v>5599</v>
      </c>
      <c r="F195" s="110"/>
      <c r="G195" s="110"/>
      <c r="H195" s="93">
        <v>1895776081.27107</v>
      </c>
      <c r="I195" s="93"/>
      <c r="J195" s="13">
        <v>1395196647.0787799</v>
      </c>
      <c r="K195" s="13">
        <v>880834524.31285501</v>
      </c>
      <c r="L195" s="13">
        <v>409219233.45257401</v>
      </c>
    </row>
    <row r="196" spans="2:12" s="1" customFormat="1" ht="11.1" customHeight="1" x14ac:dyDescent="0.15">
      <c r="B196" s="47">
        <v>44562</v>
      </c>
      <c r="C196" s="48">
        <v>50192</v>
      </c>
      <c r="D196" s="13">
        <v>185</v>
      </c>
      <c r="E196" s="49">
        <v>5630</v>
      </c>
      <c r="F196" s="110"/>
      <c r="G196" s="110"/>
      <c r="H196" s="93">
        <v>1858558681.75948</v>
      </c>
      <c r="I196" s="93"/>
      <c r="J196" s="13">
        <v>1365486596.15574</v>
      </c>
      <c r="K196" s="13">
        <v>859885130.17401803</v>
      </c>
      <c r="L196" s="13">
        <v>397794493.85368901</v>
      </c>
    </row>
    <row r="197" spans="2:12" s="1" customFormat="1" ht="11.1" customHeight="1" x14ac:dyDescent="0.15">
      <c r="B197" s="47">
        <v>44562</v>
      </c>
      <c r="C197" s="48">
        <v>50222</v>
      </c>
      <c r="D197" s="13">
        <v>186</v>
      </c>
      <c r="E197" s="49">
        <v>5660</v>
      </c>
      <c r="F197" s="110"/>
      <c r="G197" s="110"/>
      <c r="H197" s="93">
        <v>1821764461.90925</v>
      </c>
      <c r="I197" s="93"/>
      <c r="J197" s="13">
        <v>1336256865.61834</v>
      </c>
      <c r="K197" s="13">
        <v>839407247.00476396</v>
      </c>
      <c r="L197" s="13">
        <v>386729343.99840099</v>
      </c>
    </row>
    <row r="198" spans="2:12" s="1" customFormat="1" ht="11.1" customHeight="1" x14ac:dyDescent="0.15">
      <c r="B198" s="47">
        <v>44562</v>
      </c>
      <c r="C198" s="48">
        <v>50253</v>
      </c>
      <c r="D198" s="13">
        <v>187</v>
      </c>
      <c r="E198" s="49">
        <v>5691</v>
      </c>
      <c r="F198" s="110"/>
      <c r="G198" s="110"/>
      <c r="H198" s="93">
        <v>1784661313.0739999</v>
      </c>
      <c r="I198" s="93"/>
      <c r="J198" s="13">
        <v>1306821624.1329801</v>
      </c>
      <c r="K198" s="13">
        <v>818828914.02923596</v>
      </c>
      <c r="L198" s="13">
        <v>375650699.14890301</v>
      </c>
    </row>
    <row r="199" spans="2:12" s="1" customFormat="1" ht="11.1" customHeight="1" x14ac:dyDescent="0.15">
      <c r="B199" s="47">
        <v>44562</v>
      </c>
      <c r="C199" s="48">
        <v>50284</v>
      </c>
      <c r="D199" s="13">
        <v>188</v>
      </c>
      <c r="E199" s="49">
        <v>5722</v>
      </c>
      <c r="F199" s="110"/>
      <c r="G199" s="110"/>
      <c r="H199" s="93">
        <v>1748412374.9809301</v>
      </c>
      <c r="I199" s="93"/>
      <c r="J199" s="13">
        <v>1278106823.9198899</v>
      </c>
      <c r="K199" s="13">
        <v>798800088.12168097</v>
      </c>
      <c r="L199" s="13">
        <v>364909991.92119402</v>
      </c>
    </row>
    <row r="200" spans="2:12" s="1" customFormat="1" ht="11.1" customHeight="1" x14ac:dyDescent="0.15">
      <c r="B200" s="47">
        <v>44562</v>
      </c>
      <c r="C200" s="48">
        <v>50314</v>
      </c>
      <c r="D200" s="13">
        <v>189</v>
      </c>
      <c r="E200" s="49">
        <v>5752</v>
      </c>
      <c r="F200" s="110"/>
      <c r="G200" s="110"/>
      <c r="H200" s="93">
        <v>1712313379.7827599</v>
      </c>
      <c r="I200" s="93"/>
      <c r="J200" s="13">
        <v>1249663520.9537001</v>
      </c>
      <c r="K200" s="13">
        <v>779101087.04654801</v>
      </c>
      <c r="L200" s="13">
        <v>354452092.85273999</v>
      </c>
    </row>
    <row r="201" spans="2:12" s="1" customFormat="1" ht="11.1" customHeight="1" x14ac:dyDescent="0.15">
      <c r="B201" s="47">
        <v>44562</v>
      </c>
      <c r="C201" s="48">
        <v>50345</v>
      </c>
      <c r="D201" s="13">
        <v>190</v>
      </c>
      <c r="E201" s="49">
        <v>5783</v>
      </c>
      <c r="F201" s="110"/>
      <c r="G201" s="110"/>
      <c r="H201" s="93">
        <v>1676288790.2556901</v>
      </c>
      <c r="I201" s="93"/>
      <c r="J201" s="13">
        <v>1221297483.16414</v>
      </c>
      <c r="K201" s="13">
        <v>759479879.50210702</v>
      </c>
      <c r="L201" s="13">
        <v>344061934.67148501</v>
      </c>
    </row>
    <row r="202" spans="2:12" s="1" customFormat="1" ht="11.1" customHeight="1" x14ac:dyDescent="0.15">
      <c r="B202" s="47">
        <v>44562</v>
      </c>
      <c r="C202" s="48">
        <v>50375</v>
      </c>
      <c r="D202" s="13">
        <v>191</v>
      </c>
      <c r="E202" s="49">
        <v>5813</v>
      </c>
      <c r="F202" s="110"/>
      <c r="G202" s="110"/>
      <c r="H202" s="93">
        <v>1640851930.80759</v>
      </c>
      <c r="I202" s="93"/>
      <c r="J202" s="13">
        <v>1193516903.28737</v>
      </c>
      <c r="K202" s="13">
        <v>740377397.74131203</v>
      </c>
      <c r="L202" s="13">
        <v>334033165.98442</v>
      </c>
    </row>
    <row r="203" spans="2:12" s="1" customFormat="1" ht="11.1" customHeight="1" x14ac:dyDescent="0.15">
      <c r="B203" s="47">
        <v>44562</v>
      </c>
      <c r="C203" s="48">
        <v>50406</v>
      </c>
      <c r="D203" s="13">
        <v>192</v>
      </c>
      <c r="E203" s="49">
        <v>5844</v>
      </c>
      <c r="F203" s="110"/>
      <c r="G203" s="110"/>
      <c r="H203" s="93">
        <v>1605084977.9421999</v>
      </c>
      <c r="I203" s="93"/>
      <c r="J203" s="13">
        <v>1165520699.467</v>
      </c>
      <c r="K203" s="13">
        <v>721171676.56463599</v>
      </c>
      <c r="L203" s="13">
        <v>323990084.48150402</v>
      </c>
    </row>
    <row r="204" spans="2:12" s="1" customFormat="1" ht="11.1" customHeight="1" x14ac:dyDescent="0.15">
      <c r="B204" s="47">
        <v>44562</v>
      </c>
      <c r="C204" s="48">
        <v>50437</v>
      </c>
      <c r="D204" s="13">
        <v>193</v>
      </c>
      <c r="E204" s="49">
        <v>5875</v>
      </c>
      <c r="F204" s="110"/>
      <c r="G204" s="110"/>
      <c r="H204" s="93">
        <v>1570622839.0649099</v>
      </c>
      <c r="I204" s="93"/>
      <c r="J204" s="13">
        <v>1138561903.6843901</v>
      </c>
      <c r="K204" s="13">
        <v>702699123.75587106</v>
      </c>
      <c r="L204" s="13">
        <v>314354070.88065702</v>
      </c>
    </row>
    <row r="205" spans="2:12" s="1" customFormat="1" ht="11.1" customHeight="1" x14ac:dyDescent="0.15">
      <c r="B205" s="47">
        <v>44562</v>
      </c>
      <c r="C205" s="48">
        <v>50465</v>
      </c>
      <c r="D205" s="13">
        <v>194</v>
      </c>
      <c r="E205" s="49">
        <v>5903</v>
      </c>
      <c r="F205" s="110"/>
      <c r="G205" s="110"/>
      <c r="H205" s="93">
        <v>1536509766.3466599</v>
      </c>
      <c r="I205" s="93"/>
      <c r="J205" s="13">
        <v>1112126496.2425799</v>
      </c>
      <c r="K205" s="13">
        <v>684806805.74700403</v>
      </c>
      <c r="L205" s="13">
        <v>305177672.08073801</v>
      </c>
    </row>
    <row r="206" spans="2:12" s="1" customFormat="1" ht="11.1" customHeight="1" x14ac:dyDescent="0.15">
      <c r="B206" s="47">
        <v>44562</v>
      </c>
      <c r="C206" s="48">
        <v>50496</v>
      </c>
      <c r="D206" s="13">
        <v>195</v>
      </c>
      <c r="E206" s="49">
        <v>5934</v>
      </c>
      <c r="F206" s="110"/>
      <c r="G206" s="110"/>
      <c r="H206" s="93">
        <v>1502819262.0153999</v>
      </c>
      <c r="I206" s="93"/>
      <c r="J206" s="13">
        <v>1085896403.53072</v>
      </c>
      <c r="K206" s="13">
        <v>666954746.390293</v>
      </c>
      <c r="L206" s="13">
        <v>295963173.331779</v>
      </c>
    </row>
    <row r="207" spans="2:12" s="1" customFormat="1" ht="11.1" customHeight="1" x14ac:dyDescent="0.15">
      <c r="B207" s="47">
        <v>44562</v>
      </c>
      <c r="C207" s="48">
        <v>50526</v>
      </c>
      <c r="D207" s="13">
        <v>196</v>
      </c>
      <c r="E207" s="49">
        <v>5964</v>
      </c>
      <c r="F207" s="110"/>
      <c r="G207" s="110"/>
      <c r="H207" s="93">
        <v>1468399120.69115</v>
      </c>
      <c r="I207" s="93"/>
      <c r="J207" s="13">
        <v>1059283769.48851</v>
      </c>
      <c r="K207" s="13">
        <v>649008011.87961698</v>
      </c>
      <c r="L207" s="13">
        <v>286818690.86716902</v>
      </c>
    </row>
    <row r="208" spans="2:12" s="1" customFormat="1" ht="11.1" customHeight="1" x14ac:dyDescent="0.15">
      <c r="B208" s="47">
        <v>44562</v>
      </c>
      <c r="C208" s="48">
        <v>50557</v>
      </c>
      <c r="D208" s="13">
        <v>197</v>
      </c>
      <c r="E208" s="49">
        <v>5995</v>
      </c>
      <c r="F208" s="110"/>
      <c r="G208" s="110"/>
      <c r="H208" s="93">
        <v>1435185993.41763</v>
      </c>
      <c r="I208" s="93"/>
      <c r="J208" s="13">
        <v>1033568270.72665</v>
      </c>
      <c r="K208" s="13">
        <v>631642002.24611199</v>
      </c>
      <c r="L208" s="13">
        <v>277961733.96690398</v>
      </c>
    </row>
    <row r="209" spans="2:12" s="1" customFormat="1" ht="11.1" customHeight="1" x14ac:dyDescent="0.15">
      <c r="B209" s="47">
        <v>44562</v>
      </c>
      <c r="C209" s="48">
        <v>50587</v>
      </c>
      <c r="D209" s="13">
        <v>198</v>
      </c>
      <c r="E209" s="49">
        <v>6025</v>
      </c>
      <c r="F209" s="110"/>
      <c r="G209" s="110"/>
      <c r="H209" s="93">
        <v>1402711797.1728101</v>
      </c>
      <c r="I209" s="93"/>
      <c r="J209" s="13">
        <v>1008523427.70436</v>
      </c>
      <c r="K209" s="13">
        <v>614819440.67408097</v>
      </c>
      <c r="L209" s="13">
        <v>269449688.35023803</v>
      </c>
    </row>
    <row r="210" spans="2:12" s="1" customFormat="1" ht="11.1" customHeight="1" x14ac:dyDescent="0.15">
      <c r="B210" s="47">
        <v>44562</v>
      </c>
      <c r="C210" s="48">
        <v>50618</v>
      </c>
      <c r="D210" s="13">
        <v>199</v>
      </c>
      <c r="E210" s="49">
        <v>6056</v>
      </c>
      <c r="F210" s="110"/>
      <c r="G210" s="110"/>
      <c r="H210" s="93">
        <v>1370673162.06879</v>
      </c>
      <c r="I210" s="93"/>
      <c r="J210" s="13">
        <v>983816790.01187003</v>
      </c>
      <c r="K210" s="13">
        <v>598232389.93191195</v>
      </c>
      <c r="L210" s="13">
        <v>261069800.27064401</v>
      </c>
    </row>
    <row r="211" spans="2:12" s="1" customFormat="1" ht="11.1" customHeight="1" x14ac:dyDescent="0.15">
      <c r="B211" s="47">
        <v>44562</v>
      </c>
      <c r="C211" s="48">
        <v>50649</v>
      </c>
      <c r="D211" s="13">
        <v>200</v>
      </c>
      <c r="E211" s="49">
        <v>6087</v>
      </c>
      <c r="F211" s="110"/>
      <c r="G211" s="110"/>
      <c r="H211" s="93">
        <v>1338777586.2916501</v>
      </c>
      <c r="I211" s="93"/>
      <c r="J211" s="13">
        <v>959293568.06304801</v>
      </c>
      <c r="K211" s="13">
        <v>581836977.67960298</v>
      </c>
      <c r="L211" s="13">
        <v>252839342.284033</v>
      </c>
    </row>
    <row r="212" spans="2:12" s="1" customFormat="1" ht="11.1" customHeight="1" x14ac:dyDescent="0.15">
      <c r="B212" s="47">
        <v>44562</v>
      </c>
      <c r="C212" s="48">
        <v>50679</v>
      </c>
      <c r="D212" s="13">
        <v>201</v>
      </c>
      <c r="E212" s="49">
        <v>6117</v>
      </c>
      <c r="F212" s="110"/>
      <c r="G212" s="110"/>
      <c r="H212" s="93">
        <v>1307585647.1166999</v>
      </c>
      <c r="I212" s="93"/>
      <c r="J212" s="13">
        <v>935405254.12074494</v>
      </c>
      <c r="K212" s="13">
        <v>565951686.39787102</v>
      </c>
      <c r="L212" s="13">
        <v>244928191.10956499</v>
      </c>
    </row>
    <row r="213" spans="2:12" s="1" customFormat="1" ht="11.1" customHeight="1" x14ac:dyDescent="0.15">
      <c r="B213" s="47">
        <v>44562</v>
      </c>
      <c r="C213" s="48">
        <v>50710</v>
      </c>
      <c r="D213" s="13">
        <v>202</v>
      </c>
      <c r="E213" s="49">
        <v>6148</v>
      </c>
      <c r="F213" s="110"/>
      <c r="G213" s="110"/>
      <c r="H213" s="93">
        <v>1276800244.62989</v>
      </c>
      <c r="I213" s="93"/>
      <c r="J213" s="13">
        <v>911833190.59932101</v>
      </c>
      <c r="K213" s="13">
        <v>550286733.29314303</v>
      </c>
      <c r="L213" s="13">
        <v>237140143.836566</v>
      </c>
    </row>
    <row r="214" spans="2:12" s="1" customFormat="1" ht="11.1" customHeight="1" x14ac:dyDescent="0.15">
      <c r="B214" s="47">
        <v>44562</v>
      </c>
      <c r="C214" s="48">
        <v>50740</v>
      </c>
      <c r="D214" s="13">
        <v>203</v>
      </c>
      <c r="E214" s="49">
        <v>6178</v>
      </c>
      <c r="F214" s="110"/>
      <c r="G214" s="110"/>
      <c r="H214" s="93">
        <v>1246120688.99652</v>
      </c>
      <c r="I214" s="93"/>
      <c r="J214" s="13">
        <v>888462508.55653703</v>
      </c>
      <c r="K214" s="13">
        <v>534862955.35016203</v>
      </c>
      <c r="L214" s="13">
        <v>229548595.26361501</v>
      </c>
    </row>
    <row r="215" spans="2:12" s="1" customFormat="1" ht="11.1" customHeight="1" x14ac:dyDescent="0.15">
      <c r="B215" s="47">
        <v>44562</v>
      </c>
      <c r="C215" s="48">
        <v>50771</v>
      </c>
      <c r="D215" s="13">
        <v>204</v>
      </c>
      <c r="E215" s="49">
        <v>6209</v>
      </c>
      <c r="F215" s="110"/>
      <c r="G215" s="110"/>
      <c r="H215" s="93">
        <v>1215569236.5657499</v>
      </c>
      <c r="I215" s="93"/>
      <c r="J215" s="13">
        <v>865209897.97760499</v>
      </c>
      <c r="K215" s="13">
        <v>519539994.63394099</v>
      </c>
      <c r="L215" s="13">
        <v>222027988.746447</v>
      </c>
    </row>
    <row r="216" spans="2:12" s="1" customFormat="1" ht="11.1" customHeight="1" x14ac:dyDescent="0.15">
      <c r="B216" s="47">
        <v>44562</v>
      </c>
      <c r="C216" s="48">
        <v>50802</v>
      </c>
      <c r="D216" s="13">
        <v>205</v>
      </c>
      <c r="E216" s="49">
        <v>6240</v>
      </c>
      <c r="F216" s="110"/>
      <c r="G216" s="110"/>
      <c r="H216" s="93">
        <v>1185600179.3225</v>
      </c>
      <c r="I216" s="93"/>
      <c r="J216" s="13">
        <v>842447438.23156404</v>
      </c>
      <c r="K216" s="13">
        <v>504585089.902816</v>
      </c>
      <c r="L216" s="13">
        <v>214723596.23423699</v>
      </c>
    </row>
    <row r="217" spans="2:12" s="1" customFormat="1" ht="11.1" customHeight="1" x14ac:dyDescent="0.15">
      <c r="B217" s="47">
        <v>44562</v>
      </c>
      <c r="C217" s="48">
        <v>50830</v>
      </c>
      <c r="D217" s="13">
        <v>206</v>
      </c>
      <c r="E217" s="49">
        <v>6268</v>
      </c>
      <c r="F217" s="110"/>
      <c r="G217" s="110"/>
      <c r="H217" s="93">
        <v>1155777628.91084</v>
      </c>
      <c r="I217" s="93"/>
      <c r="J217" s="13">
        <v>819998324.04431796</v>
      </c>
      <c r="K217" s="13">
        <v>490010831.68656898</v>
      </c>
      <c r="L217" s="13">
        <v>207723700.30316401</v>
      </c>
    </row>
    <row r="218" spans="2:12" s="1" customFormat="1" ht="11.1" customHeight="1" x14ac:dyDescent="0.15">
      <c r="B218" s="47">
        <v>44562</v>
      </c>
      <c r="C218" s="48">
        <v>50861</v>
      </c>
      <c r="D218" s="13">
        <v>207</v>
      </c>
      <c r="E218" s="49">
        <v>6299</v>
      </c>
      <c r="F218" s="110"/>
      <c r="G218" s="110"/>
      <c r="H218" s="93">
        <v>1126291262.71649</v>
      </c>
      <c r="I218" s="93"/>
      <c r="J218" s="13">
        <v>797723111.97410202</v>
      </c>
      <c r="K218" s="13">
        <v>475487367.30587</v>
      </c>
      <c r="L218" s="13">
        <v>200713217.47916901</v>
      </c>
    </row>
    <row r="219" spans="2:12" s="1" customFormat="1" ht="11.1" customHeight="1" x14ac:dyDescent="0.15">
      <c r="B219" s="47">
        <v>44562</v>
      </c>
      <c r="C219" s="48">
        <v>50891</v>
      </c>
      <c r="D219" s="13">
        <v>208</v>
      </c>
      <c r="E219" s="49">
        <v>6329</v>
      </c>
      <c r="F219" s="110"/>
      <c r="G219" s="110"/>
      <c r="H219" s="93">
        <v>1096570191.3764</v>
      </c>
      <c r="I219" s="93"/>
      <c r="J219" s="13">
        <v>775397606.65107405</v>
      </c>
      <c r="K219" s="13">
        <v>461042574.61264402</v>
      </c>
      <c r="L219" s="13">
        <v>193817998.74172199</v>
      </c>
    </row>
    <row r="220" spans="2:12" s="1" customFormat="1" ht="11.1" customHeight="1" x14ac:dyDescent="0.15">
      <c r="B220" s="47">
        <v>44562</v>
      </c>
      <c r="C220" s="48">
        <v>50922</v>
      </c>
      <c r="D220" s="13">
        <v>209</v>
      </c>
      <c r="E220" s="49">
        <v>6360</v>
      </c>
      <c r="F220" s="110"/>
      <c r="G220" s="110"/>
      <c r="H220" s="93">
        <v>1067793582.09328</v>
      </c>
      <c r="I220" s="93"/>
      <c r="J220" s="13">
        <v>753768710.14784801</v>
      </c>
      <c r="K220" s="13">
        <v>447042459.62401497</v>
      </c>
      <c r="L220" s="13">
        <v>187136484.490152</v>
      </c>
    </row>
    <row r="221" spans="2:12" s="1" customFormat="1" ht="11.1" customHeight="1" x14ac:dyDescent="0.15">
      <c r="B221" s="47">
        <v>44562</v>
      </c>
      <c r="C221" s="48">
        <v>50952</v>
      </c>
      <c r="D221" s="13">
        <v>210</v>
      </c>
      <c r="E221" s="49">
        <v>6390</v>
      </c>
      <c r="F221" s="110"/>
      <c r="G221" s="110"/>
      <c r="H221" s="93">
        <v>1038689203.44919</v>
      </c>
      <c r="I221" s="93"/>
      <c r="J221" s="13">
        <v>732020050.71694195</v>
      </c>
      <c r="K221" s="13">
        <v>433075297.89174402</v>
      </c>
      <c r="L221" s="13">
        <v>180546547.87993899</v>
      </c>
    </row>
    <row r="222" spans="2:12" s="1" customFormat="1" ht="11.1" customHeight="1" x14ac:dyDescent="0.15">
      <c r="B222" s="47">
        <v>44562</v>
      </c>
      <c r="C222" s="48">
        <v>50983</v>
      </c>
      <c r="D222" s="13">
        <v>211</v>
      </c>
      <c r="E222" s="49">
        <v>6421</v>
      </c>
      <c r="F222" s="110"/>
      <c r="G222" s="110"/>
      <c r="H222" s="93">
        <v>1010672114.98654</v>
      </c>
      <c r="I222" s="93"/>
      <c r="J222" s="13">
        <v>711066833.24344397</v>
      </c>
      <c r="K222" s="13">
        <v>419609150.86025202</v>
      </c>
      <c r="L222" s="13">
        <v>174191655.42825001</v>
      </c>
    </row>
    <row r="223" spans="2:12" s="1" customFormat="1" ht="11.1" customHeight="1" x14ac:dyDescent="0.15">
      <c r="B223" s="47">
        <v>44562</v>
      </c>
      <c r="C223" s="48">
        <v>51014</v>
      </c>
      <c r="D223" s="13">
        <v>212</v>
      </c>
      <c r="E223" s="49">
        <v>6452</v>
      </c>
      <c r="F223" s="110"/>
      <c r="G223" s="110"/>
      <c r="H223" s="93">
        <v>982311974.72618699</v>
      </c>
      <c r="I223" s="93"/>
      <c r="J223" s="13">
        <v>689941638.79997897</v>
      </c>
      <c r="K223" s="13">
        <v>406107469.51547801</v>
      </c>
      <c r="L223" s="13">
        <v>167872668.04451001</v>
      </c>
    </row>
    <row r="224" spans="2:12" s="1" customFormat="1" ht="11.1" customHeight="1" x14ac:dyDescent="0.15">
      <c r="B224" s="47">
        <v>44562</v>
      </c>
      <c r="C224" s="48">
        <v>51044</v>
      </c>
      <c r="D224" s="13">
        <v>213</v>
      </c>
      <c r="E224" s="49">
        <v>6482</v>
      </c>
      <c r="F224" s="110"/>
      <c r="G224" s="110"/>
      <c r="H224" s="93">
        <v>955637416.80986798</v>
      </c>
      <c r="I224" s="93"/>
      <c r="J224" s="13">
        <v>670104637.79342198</v>
      </c>
      <c r="K224" s="13">
        <v>393460385.021312</v>
      </c>
      <c r="L224" s="13">
        <v>161978029.500723</v>
      </c>
    </row>
    <row r="225" spans="2:12" s="1" customFormat="1" ht="11.1" customHeight="1" x14ac:dyDescent="0.15">
      <c r="B225" s="47">
        <v>44562</v>
      </c>
      <c r="C225" s="48">
        <v>51075</v>
      </c>
      <c r="D225" s="13">
        <v>214</v>
      </c>
      <c r="E225" s="49">
        <v>6513</v>
      </c>
      <c r="F225" s="110"/>
      <c r="G225" s="110"/>
      <c r="H225" s="93">
        <v>929929637.49353302</v>
      </c>
      <c r="I225" s="93"/>
      <c r="J225" s="13">
        <v>650972056.10896206</v>
      </c>
      <c r="K225" s="13">
        <v>381254367.98880398</v>
      </c>
      <c r="L225" s="13">
        <v>156288328.48662499</v>
      </c>
    </row>
    <row r="226" spans="2:12" s="1" customFormat="1" ht="11.1" customHeight="1" x14ac:dyDescent="0.15">
      <c r="B226" s="47">
        <v>44562</v>
      </c>
      <c r="C226" s="48">
        <v>51105</v>
      </c>
      <c r="D226" s="13">
        <v>215</v>
      </c>
      <c r="E226" s="49">
        <v>6543</v>
      </c>
      <c r="F226" s="110"/>
      <c r="G226" s="110"/>
      <c r="H226" s="93">
        <v>904852116.05440402</v>
      </c>
      <c r="I226" s="93"/>
      <c r="J226" s="13">
        <v>632377521.06869996</v>
      </c>
      <c r="K226" s="13">
        <v>369452553.77213401</v>
      </c>
      <c r="L226" s="13">
        <v>150829563.66831899</v>
      </c>
    </row>
    <row r="227" spans="2:12" s="1" customFormat="1" ht="11.1" customHeight="1" x14ac:dyDescent="0.15">
      <c r="B227" s="47">
        <v>44562</v>
      </c>
      <c r="C227" s="48">
        <v>51136</v>
      </c>
      <c r="D227" s="13">
        <v>216</v>
      </c>
      <c r="E227" s="49">
        <v>6574</v>
      </c>
      <c r="F227" s="110"/>
      <c r="G227" s="110"/>
      <c r="H227" s="93">
        <v>881491571.46672702</v>
      </c>
      <c r="I227" s="93"/>
      <c r="J227" s="13">
        <v>615006577.48473203</v>
      </c>
      <c r="K227" s="13">
        <v>358390180.97838902</v>
      </c>
      <c r="L227" s="13">
        <v>145693616.547519</v>
      </c>
    </row>
    <row r="228" spans="2:12" s="1" customFormat="1" ht="11.1" customHeight="1" x14ac:dyDescent="0.15">
      <c r="B228" s="47">
        <v>44562</v>
      </c>
      <c r="C228" s="48">
        <v>51167</v>
      </c>
      <c r="D228" s="13">
        <v>217</v>
      </c>
      <c r="E228" s="49">
        <v>6605</v>
      </c>
      <c r="F228" s="110"/>
      <c r="G228" s="110"/>
      <c r="H228" s="93">
        <v>858773071.343696</v>
      </c>
      <c r="I228" s="93"/>
      <c r="J228" s="13">
        <v>598139926.89383698</v>
      </c>
      <c r="K228" s="13">
        <v>347674811.72875798</v>
      </c>
      <c r="L228" s="13">
        <v>140738937.84662899</v>
      </c>
    </row>
    <row r="229" spans="2:12" s="1" customFormat="1" ht="11.1" customHeight="1" x14ac:dyDescent="0.15">
      <c r="B229" s="47">
        <v>44562</v>
      </c>
      <c r="C229" s="48">
        <v>51196</v>
      </c>
      <c r="D229" s="13">
        <v>218</v>
      </c>
      <c r="E229" s="49">
        <v>6634</v>
      </c>
      <c r="F229" s="110"/>
      <c r="G229" s="110"/>
      <c r="H229" s="93">
        <v>836260202.57062197</v>
      </c>
      <c r="I229" s="93"/>
      <c r="J229" s="13">
        <v>581535386.24118805</v>
      </c>
      <c r="K229" s="13">
        <v>337218989.85630602</v>
      </c>
      <c r="L229" s="13">
        <v>135965464.71873099</v>
      </c>
    </row>
    <row r="230" spans="2:12" s="1" customFormat="1" ht="11.1" customHeight="1" x14ac:dyDescent="0.15">
      <c r="B230" s="47">
        <v>44562</v>
      </c>
      <c r="C230" s="48">
        <v>51227</v>
      </c>
      <c r="D230" s="13">
        <v>219</v>
      </c>
      <c r="E230" s="49">
        <v>6665</v>
      </c>
      <c r="F230" s="110"/>
      <c r="G230" s="110"/>
      <c r="H230" s="93">
        <v>814531470.62635303</v>
      </c>
      <c r="I230" s="93"/>
      <c r="J230" s="13">
        <v>565464525.87401903</v>
      </c>
      <c r="K230" s="13">
        <v>327065950.85907298</v>
      </c>
      <c r="L230" s="13">
        <v>131313247.564266</v>
      </c>
    </row>
    <row r="231" spans="2:12" s="1" customFormat="1" ht="11.1" customHeight="1" x14ac:dyDescent="0.15">
      <c r="B231" s="47">
        <v>44562</v>
      </c>
      <c r="C231" s="48">
        <v>51257</v>
      </c>
      <c r="D231" s="13">
        <v>220</v>
      </c>
      <c r="E231" s="49">
        <v>6695</v>
      </c>
      <c r="F231" s="110"/>
      <c r="G231" s="110"/>
      <c r="H231" s="93">
        <v>793220405.51733506</v>
      </c>
      <c r="I231" s="93"/>
      <c r="J231" s="13">
        <v>549766072.04872096</v>
      </c>
      <c r="K231" s="13">
        <v>317203281.35540402</v>
      </c>
      <c r="L231" s="13">
        <v>126831451.47607</v>
      </c>
    </row>
    <row r="232" spans="2:12" s="1" customFormat="1" ht="11.1" customHeight="1" x14ac:dyDescent="0.15">
      <c r="B232" s="47">
        <v>44562</v>
      </c>
      <c r="C232" s="48">
        <v>51288</v>
      </c>
      <c r="D232" s="13">
        <v>221</v>
      </c>
      <c r="E232" s="49">
        <v>6726</v>
      </c>
      <c r="F232" s="110"/>
      <c r="G232" s="110"/>
      <c r="H232" s="93">
        <v>772275580.33992803</v>
      </c>
      <c r="I232" s="93"/>
      <c r="J232" s="13">
        <v>534341786.60570401</v>
      </c>
      <c r="K232" s="13">
        <v>307519718.086559</v>
      </c>
      <c r="L232" s="13">
        <v>122438747.628337</v>
      </c>
    </row>
    <row r="233" spans="2:12" s="1" customFormat="1" ht="11.1" customHeight="1" x14ac:dyDescent="0.15">
      <c r="B233" s="47">
        <v>44562</v>
      </c>
      <c r="C233" s="48">
        <v>51318</v>
      </c>
      <c r="D233" s="13">
        <v>222</v>
      </c>
      <c r="E233" s="49">
        <v>6756</v>
      </c>
      <c r="F233" s="110"/>
      <c r="G233" s="110"/>
      <c r="H233" s="93">
        <v>752027507.40949595</v>
      </c>
      <c r="I233" s="93"/>
      <c r="J233" s="13">
        <v>519477955.30608398</v>
      </c>
      <c r="K233" s="13">
        <v>298229581.72127998</v>
      </c>
      <c r="L233" s="13">
        <v>118253148.78688399</v>
      </c>
    </row>
    <row r="234" spans="2:12" s="1" customFormat="1" ht="11.1" customHeight="1" x14ac:dyDescent="0.15">
      <c r="B234" s="47">
        <v>44562</v>
      </c>
      <c r="C234" s="48">
        <v>51349</v>
      </c>
      <c r="D234" s="13">
        <v>223</v>
      </c>
      <c r="E234" s="49">
        <v>6787</v>
      </c>
      <c r="F234" s="110"/>
      <c r="G234" s="110"/>
      <c r="H234" s="93">
        <v>732231328.20533502</v>
      </c>
      <c r="I234" s="93"/>
      <c r="J234" s="13">
        <v>504945470.94725299</v>
      </c>
      <c r="K234" s="13">
        <v>289149317.15346599</v>
      </c>
      <c r="L234" s="13">
        <v>114167051.47625899</v>
      </c>
    </row>
    <row r="235" spans="2:12" s="1" customFormat="1" ht="11.1" customHeight="1" x14ac:dyDescent="0.15">
      <c r="B235" s="47">
        <v>44562</v>
      </c>
      <c r="C235" s="48">
        <v>51380</v>
      </c>
      <c r="D235" s="13">
        <v>224</v>
      </c>
      <c r="E235" s="49">
        <v>6818</v>
      </c>
      <c r="F235" s="110"/>
      <c r="G235" s="110"/>
      <c r="H235" s="93">
        <v>712849640.22582901</v>
      </c>
      <c r="I235" s="93"/>
      <c r="J235" s="13">
        <v>490746136.20740998</v>
      </c>
      <c r="K235" s="13">
        <v>280303597.50038201</v>
      </c>
      <c r="L235" s="13">
        <v>110205661.353651</v>
      </c>
    </row>
    <row r="236" spans="2:12" s="1" customFormat="1" ht="11.1" customHeight="1" x14ac:dyDescent="0.15">
      <c r="B236" s="47">
        <v>44562</v>
      </c>
      <c r="C236" s="48">
        <v>51410</v>
      </c>
      <c r="D236" s="13">
        <v>225</v>
      </c>
      <c r="E236" s="49">
        <v>6848</v>
      </c>
      <c r="F236" s="110"/>
      <c r="G236" s="110"/>
      <c r="H236" s="93">
        <v>693806817.928406</v>
      </c>
      <c r="I236" s="93"/>
      <c r="J236" s="13">
        <v>476852515.358796</v>
      </c>
      <c r="K236" s="13">
        <v>271697490.95521402</v>
      </c>
      <c r="L236" s="13">
        <v>106384154.125597</v>
      </c>
    </row>
    <row r="237" spans="2:12" s="1" customFormat="1" ht="11.1" customHeight="1" x14ac:dyDescent="0.15">
      <c r="B237" s="47">
        <v>44562</v>
      </c>
      <c r="C237" s="48">
        <v>51441</v>
      </c>
      <c r="D237" s="13">
        <v>226</v>
      </c>
      <c r="E237" s="49">
        <v>6879</v>
      </c>
      <c r="F237" s="110"/>
      <c r="G237" s="110"/>
      <c r="H237" s="93">
        <v>675092990.85409403</v>
      </c>
      <c r="I237" s="93"/>
      <c r="J237" s="13">
        <v>463203564.30277801</v>
      </c>
      <c r="K237" s="13">
        <v>263249488.17396101</v>
      </c>
      <c r="L237" s="13">
        <v>102639723.15992101</v>
      </c>
    </row>
    <row r="238" spans="2:12" s="1" customFormat="1" ht="11.1" customHeight="1" x14ac:dyDescent="0.15">
      <c r="B238" s="47">
        <v>44562</v>
      </c>
      <c r="C238" s="48">
        <v>51471</v>
      </c>
      <c r="D238" s="13">
        <v>227</v>
      </c>
      <c r="E238" s="49">
        <v>6909</v>
      </c>
      <c r="F238" s="110"/>
      <c r="G238" s="110"/>
      <c r="H238" s="93">
        <v>656664657.12072301</v>
      </c>
      <c r="I238" s="93"/>
      <c r="J238" s="13">
        <v>449819725.70715702</v>
      </c>
      <c r="K238" s="13">
        <v>255013931.41820601</v>
      </c>
      <c r="L238" s="13">
        <v>99021141.059554696</v>
      </c>
    </row>
    <row r="239" spans="2:12" s="1" customFormat="1" ht="11.1" customHeight="1" x14ac:dyDescent="0.15">
      <c r="B239" s="47">
        <v>44562</v>
      </c>
      <c r="C239" s="48">
        <v>51502</v>
      </c>
      <c r="D239" s="13">
        <v>228</v>
      </c>
      <c r="E239" s="49">
        <v>6940</v>
      </c>
      <c r="F239" s="110"/>
      <c r="G239" s="110"/>
      <c r="H239" s="93">
        <v>638522298.00992596</v>
      </c>
      <c r="I239" s="93"/>
      <c r="J239" s="13">
        <v>436650237.82218999</v>
      </c>
      <c r="K239" s="13">
        <v>246918257.85197201</v>
      </c>
      <c r="L239" s="13">
        <v>95471521.459617406</v>
      </c>
    </row>
    <row r="240" spans="2:12" s="1" customFormat="1" ht="11.1" customHeight="1" x14ac:dyDescent="0.15">
      <c r="B240" s="47">
        <v>44562</v>
      </c>
      <c r="C240" s="48">
        <v>51533</v>
      </c>
      <c r="D240" s="13">
        <v>229</v>
      </c>
      <c r="E240" s="49">
        <v>6971</v>
      </c>
      <c r="F240" s="110"/>
      <c r="G240" s="110"/>
      <c r="H240" s="93">
        <v>620370567.376369</v>
      </c>
      <c r="I240" s="93"/>
      <c r="J240" s="13">
        <v>423517731.008919</v>
      </c>
      <c r="K240" s="13">
        <v>238882971.791228</v>
      </c>
      <c r="L240" s="13">
        <v>91973444.657506704</v>
      </c>
    </row>
    <row r="241" spans="2:12" s="1" customFormat="1" ht="11.1" customHeight="1" x14ac:dyDescent="0.15">
      <c r="B241" s="47">
        <v>44562</v>
      </c>
      <c r="C241" s="48">
        <v>51561</v>
      </c>
      <c r="D241" s="13">
        <v>230</v>
      </c>
      <c r="E241" s="49">
        <v>6999</v>
      </c>
      <c r="F241" s="110"/>
      <c r="G241" s="110"/>
      <c r="H241" s="93">
        <v>602280941.70504498</v>
      </c>
      <c r="I241" s="93"/>
      <c r="J241" s="13">
        <v>410538277.58594799</v>
      </c>
      <c r="K241" s="13">
        <v>231029994.627004</v>
      </c>
      <c r="L241" s="13">
        <v>88609571.899110898</v>
      </c>
    </row>
    <row r="242" spans="2:12" s="1" customFormat="1" ht="11.1" customHeight="1" x14ac:dyDescent="0.15">
      <c r="B242" s="47">
        <v>44562</v>
      </c>
      <c r="C242" s="48">
        <v>51592</v>
      </c>
      <c r="D242" s="13">
        <v>231</v>
      </c>
      <c r="E242" s="49">
        <v>7030</v>
      </c>
      <c r="F242" s="110"/>
      <c r="G242" s="110"/>
      <c r="H242" s="93">
        <v>584717159.56268096</v>
      </c>
      <c r="I242" s="93"/>
      <c r="J242" s="13">
        <v>397890118.18300003</v>
      </c>
      <c r="K242" s="13">
        <v>223342800.94715601</v>
      </c>
      <c r="L242" s="13">
        <v>85298392.802580699</v>
      </c>
    </row>
    <row r="243" spans="2:12" s="1" customFormat="1" ht="11.1" customHeight="1" x14ac:dyDescent="0.15">
      <c r="B243" s="47">
        <v>44562</v>
      </c>
      <c r="C243" s="48">
        <v>51622</v>
      </c>
      <c r="D243" s="13">
        <v>232</v>
      </c>
      <c r="E243" s="49">
        <v>7060</v>
      </c>
      <c r="F243" s="110"/>
      <c r="G243" s="110"/>
      <c r="H243" s="93">
        <v>567283000.50219202</v>
      </c>
      <c r="I243" s="93"/>
      <c r="J243" s="13">
        <v>385392841.89484</v>
      </c>
      <c r="K243" s="13">
        <v>215795416.644223</v>
      </c>
      <c r="L243" s="13">
        <v>82078080.181600794</v>
      </c>
    </row>
    <row r="244" spans="2:12" s="1" customFormat="1" ht="11.1" customHeight="1" x14ac:dyDescent="0.15">
      <c r="B244" s="47">
        <v>44562</v>
      </c>
      <c r="C244" s="48">
        <v>51653</v>
      </c>
      <c r="D244" s="13">
        <v>233</v>
      </c>
      <c r="E244" s="49">
        <v>7091</v>
      </c>
      <c r="F244" s="110"/>
      <c r="G244" s="110"/>
      <c r="H244" s="93">
        <v>550243877.28814697</v>
      </c>
      <c r="I244" s="93"/>
      <c r="J244" s="13">
        <v>373183017.78042901</v>
      </c>
      <c r="K244" s="13">
        <v>208427268.74450999</v>
      </c>
      <c r="L244" s="13">
        <v>78939819.760196403</v>
      </c>
    </row>
    <row r="245" spans="2:12" s="1" customFormat="1" ht="11.1" customHeight="1" x14ac:dyDescent="0.15">
      <c r="B245" s="47">
        <v>44562</v>
      </c>
      <c r="C245" s="48">
        <v>51683</v>
      </c>
      <c r="D245" s="13">
        <v>234</v>
      </c>
      <c r="E245" s="49">
        <v>7121</v>
      </c>
      <c r="F245" s="110"/>
      <c r="G245" s="110"/>
      <c r="H245" s="93">
        <v>533649898.03973001</v>
      </c>
      <c r="I245" s="93"/>
      <c r="J245" s="13">
        <v>361334678.91103297</v>
      </c>
      <c r="K245" s="13">
        <v>201313118.86157101</v>
      </c>
      <c r="L245" s="13">
        <v>75932859.267417103</v>
      </c>
    </row>
    <row r="246" spans="2:12" s="1" customFormat="1" ht="11.1" customHeight="1" x14ac:dyDescent="0.15">
      <c r="B246" s="47">
        <v>44562</v>
      </c>
      <c r="C246" s="48">
        <v>51714</v>
      </c>
      <c r="D246" s="13">
        <v>235</v>
      </c>
      <c r="E246" s="49">
        <v>7152</v>
      </c>
      <c r="F246" s="110"/>
      <c r="G246" s="110"/>
      <c r="H246" s="93">
        <v>517495006.23968297</v>
      </c>
      <c r="I246" s="93"/>
      <c r="J246" s="13">
        <v>349801893.72312498</v>
      </c>
      <c r="K246" s="13">
        <v>194392131.43064901</v>
      </c>
      <c r="L246" s="13">
        <v>73011786.911162496</v>
      </c>
    </row>
    <row r="247" spans="2:12" s="1" customFormat="1" ht="11.1" customHeight="1" x14ac:dyDescent="0.15">
      <c r="B247" s="47">
        <v>44562</v>
      </c>
      <c r="C247" s="48">
        <v>51745</v>
      </c>
      <c r="D247" s="13">
        <v>236</v>
      </c>
      <c r="E247" s="49">
        <v>7183</v>
      </c>
      <c r="F247" s="110"/>
      <c r="G247" s="110"/>
      <c r="H247" s="93">
        <v>501699544.29829901</v>
      </c>
      <c r="I247" s="93"/>
      <c r="J247" s="13">
        <v>338549735.34388697</v>
      </c>
      <c r="K247" s="13">
        <v>187660598.41410801</v>
      </c>
      <c r="L247" s="13">
        <v>70184952.837048694</v>
      </c>
    </row>
    <row r="248" spans="2:12" s="1" customFormat="1" ht="11.1" customHeight="1" x14ac:dyDescent="0.15">
      <c r="B248" s="47">
        <v>44562</v>
      </c>
      <c r="C248" s="48">
        <v>51775</v>
      </c>
      <c r="D248" s="13">
        <v>237</v>
      </c>
      <c r="E248" s="49">
        <v>7213</v>
      </c>
      <c r="F248" s="110"/>
      <c r="G248" s="110"/>
      <c r="H248" s="93">
        <v>485909308.98456299</v>
      </c>
      <c r="I248" s="93"/>
      <c r="J248" s="13">
        <v>327356185.71186602</v>
      </c>
      <c r="K248" s="13">
        <v>181009320.18278</v>
      </c>
      <c r="L248" s="13">
        <v>67419873.961385503</v>
      </c>
    </row>
    <row r="249" spans="2:12" s="1" customFormat="1" ht="11.1" customHeight="1" x14ac:dyDescent="0.15">
      <c r="B249" s="47">
        <v>44562</v>
      </c>
      <c r="C249" s="48">
        <v>51806</v>
      </c>
      <c r="D249" s="13">
        <v>238</v>
      </c>
      <c r="E249" s="49">
        <v>7244</v>
      </c>
      <c r="F249" s="110"/>
      <c r="G249" s="110"/>
      <c r="H249" s="93">
        <v>470544239.09003901</v>
      </c>
      <c r="I249" s="93"/>
      <c r="J249" s="13">
        <v>316467103.53720701</v>
      </c>
      <c r="K249" s="13">
        <v>174543246.920935</v>
      </c>
      <c r="L249" s="13">
        <v>64736120.454446502</v>
      </c>
    </row>
    <row r="250" spans="2:12" s="1" customFormat="1" ht="11.1" customHeight="1" x14ac:dyDescent="0.15">
      <c r="B250" s="47">
        <v>44562</v>
      </c>
      <c r="C250" s="48">
        <v>51836</v>
      </c>
      <c r="D250" s="13">
        <v>239</v>
      </c>
      <c r="E250" s="49">
        <v>7274</v>
      </c>
      <c r="F250" s="110"/>
      <c r="G250" s="110"/>
      <c r="H250" s="93">
        <v>455309033.17291802</v>
      </c>
      <c r="I250" s="93"/>
      <c r="J250" s="13">
        <v>305717949.841236</v>
      </c>
      <c r="K250" s="13">
        <v>168199687.374414</v>
      </c>
      <c r="L250" s="13">
        <v>62127644.2340139</v>
      </c>
    </row>
    <row r="251" spans="2:12" s="1" customFormat="1" ht="11.1" customHeight="1" x14ac:dyDescent="0.15">
      <c r="B251" s="47">
        <v>44562</v>
      </c>
      <c r="C251" s="48">
        <v>51867</v>
      </c>
      <c r="D251" s="13">
        <v>240</v>
      </c>
      <c r="E251" s="49">
        <v>7305</v>
      </c>
      <c r="F251" s="110"/>
      <c r="G251" s="110"/>
      <c r="H251" s="93">
        <v>440501458.34170002</v>
      </c>
      <c r="I251" s="93"/>
      <c r="J251" s="13">
        <v>295273724.03701901</v>
      </c>
      <c r="K251" s="13">
        <v>162040337.88139799</v>
      </c>
      <c r="L251" s="13">
        <v>59599067.081886403</v>
      </c>
    </row>
    <row r="252" spans="2:12" s="1" customFormat="1" ht="11.1" customHeight="1" x14ac:dyDescent="0.15">
      <c r="B252" s="47">
        <v>44562</v>
      </c>
      <c r="C252" s="48">
        <v>51898</v>
      </c>
      <c r="D252" s="13">
        <v>241</v>
      </c>
      <c r="E252" s="49">
        <v>7336</v>
      </c>
      <c r="F252" s="110"/>
      <c r="G252" s="110"/>
      <c r="H252" s="93">
        <v>425951373.62374002</v>
      </c>
      <c r="I252" s="93"/>
      <c r="J252" s="13">
        <v>285036353.29756802</v>
      </c>
      <c r="K252" s="13">
        <v>156024458.71659899</v>
      </c>
      <c r="L252" s="13">
        <v>57143340.614140697</v>
      </c>
    </row>
    <row r="253" spans="2:12" s="1" customFormat="1" ht="11.1" customHeight="1" x14ac:dyDescent="0.15">
      <c r="B253" s="47">
        <v>44562</v>
      </c>
      <c r="C253" s="48">
        <v>51926</v>
      </c>
      <c r="D253" s="13">
        <v>242</v>
      </c>
      <c r="E253" s="49">
        <v>7364</v>
      </c>
      <c r="F253" s="110"/>
      <c r="G253" s="110"/>
      <c r="H253" s="93">
        <v>411638256.91227102</v>
      </c>
      <c r="I253" s="93"/>
      <c r="J253" s="13">
        <v>275036342.169204</v>
      </c>
      <c r="K253" s="13">
        <v>150204737.672176</v>
      </c>
      <c r="L253" s="13">
        <v>54801391.177661203</v>
      </c>
    </row>
    <row r="254" spans="2:12" s="1" customFormat="1" ht="11.1" customHeight="1" x14ac:dyDescent="0.15">
      <c r="B254" s="47">
        <v>44562</v>
      </c>
      <c r="C254" s="48">
        <v>51957</v>
      </c>
      <c r="D254" s="13">
        <v>243</v>
      </c>
      <c r="E254" s="49">
        <v>7395</v>
      </c>
      <c r="F254" s="110"/>
      <c r="G254" s="110"/>
      <c r="H254" s="93">
        <v>397162526.23161501</v>
      </c>
      <c r="I254" s="93"/>
      <c r="J254" s="13">
        <v>264914296.63025501</v>
      </c>
      <c r="K254" s="13">
        <v>144308873.66793099</v>
      </c>
      <c r="L254" s="13">
        <v>52427314.101794697</v>
      </c>
    </row>
    <row r="255" spans="2:12" s="1" customFormat="1" ht="11.1" customHeight="1" x14ac:dyDescent="0.15">
      <c r="B255" s="47">
        <v>44562</v>
      </c>
      <c r="C255" s="48">
        <v>51987</v>
      </c>
      <c r="D255" s="13">
        <v>244</v>
      </c>
      <c r="E255" s="49">
        <v>7425</v>
      </c>
      <c r="F255" s="110"/>
      <c r="G255" s="110"/>
      <c r="H255" s="93">
        <v>382979433.89316201</v>
      </c>
      <c r="I255" s="93"/>
      <c r="J255" s="13">
        <v>255034624.10207501</v>
      </c>
      <c r="K255" s="13">
        <v>138585104.33032301</v>
      </c>
      <c r="L255" s="13">
        <v>50141486.912603103</v>
      </c>
    </row>
    <row r="256" spans="2:12" s="1" customFormat="1" ht="11.1" customHeight="1" x14ac:dyDescent="0.15">
      <c r="B256" s="47">
        <v>44562</v>
      </c>
      <c r="C256" s="48">
        <v>52018</v>
      </c>
      <c r="D256" s="13">
        <v>245</v>
      </c>
      <c r="E256" s="49">
        <v>7456</v>
      </c>
      <c r="F256" s="110"/>
      <c r="G256" s="110"/>
      <c r="H256" s="93">
        <v>369200643.27685302</v>
      </c>
      <c r="I256" s="93"/>
      <c r="J256" s="13">
        <v>245442022.24722001</v>
      </c>
      <c r="K256" s="13">
        <v>133033317.458217</v>
      </c>
      <c r="L256" s="13">
        <v>47928925.875787199</v>
      </c>
    </row>
    <row r="257" spans="2:12" s="1" customFormat="1" ht="11.1" customHeight="1" x14ac:dyDescent="0.15">
      <c r="B257" s="47">
        <v>44562</v>
      </c>
      <c r="C257" s="48">
        <v>52048</v>
      </c>
      <c r="D257" s="13">
        <v>246</v>
      </c>
      <c r="E257" s="49">
        <v>7486</v>
      </c>
      <c r="F257" s="110"/>
      <c r="G257" s="110"/>
      <c r="H257" s="93">
        <v>355632373.74876302</v>
      </c>
      <c r="I257" s="93"/>
      <c r="J257" s="13">
        <v>236033866.364106</v>
      </c>
      <c r="K257" s="13">
        <v>127619073.816324</v>
      </c>
      <c r="L257" s="13">
        <v>45789821.1146212</v>
      </c>
    </row>
    <row r="258" spans="2:12" s="1" customFormat="1" ht="11.1" customHeight="1" x14ac:dyDescent="0.15">
      <c r="B258" s="47">
        <v>44562</v>
      </c>
      <c r="C258" s="48">
        <v>52079</v>
      </c>
      <c r="D258" s="13">
        <v>247</v>
      </c>
      <c r="E258" s="49">
        <v>7517</v>
      </c>
      <c r="F258" s="110"/>
      <c r="G258" s="110"/>
      <c r="H258" s="93">
        <v>342026171.81901801</v>
      </c>
      <c r="I258" s="93"/>
      <c r="J258" s="13">
        <v>226618390.32244301</v>
      </c>
      <c r="K258" s="13">
        <v>122216688.251846</v>
      </c>
      <c r="L258" s="13">
        <v>43665706.299311899</v>
      </c>
    </row>
    <row r="259" spans="2:12" s="1" customFormat="1" ht="11.1" customHeight="1" x14ac:dyDescent="0.15">
      <c r="B259" s="47">
        <v>44562</v>
      </c>
      <c r="C259" s="48">
        <v>52110</v>
      </c>
      <c r="D259" s="13">
        <v>248</v>
      </c>
      <c r="E259" s="49">
        <v>7548</v>
      </c>
      <c r="F259" s="110"/>
      <c r="G259" s="110"/>
      <c r="H259" s="93">
        <v>328756570.17232603</v>
      </c>
      <c r="I259" s="93"/>
      <c r="J259" s="13">
        <v>217456819.03987199</v>
      </c>
      <c r="K259" s="13">
        <v>116977540.16423</v>
      </c>
      <c r="L259" s="13">
        <v>41616838.222101301</v>
      </c>
    </row>
    <row r="260" spans="2:12" s="1" customFormat="1" ht="11.1" customHeight="1" x14ac:dyDescent="0.15">
      <c r="B260" s="47">
        <v>44562</v>
      </c>
      <c r="C260" s="48">
        <v>52140</v>
      </c>
      <c r="D260" s="13">
        <v>249</v>
      </c>
      <c r="E260" s="49">
        <v>7578</v>
      </c>
      <c r="F260" s="110"/>
      <c r="G260" s="110"/>
      <c r="H260" s="93">
        <v>315476768.085742</v>
      </c>
      <c r="I260" s="93"/>
      <c r="J260" s="13">
        <v>208330345.14362299</v>
      </c>
      <c r="K260" s="13">
        <v>111792264.75588401</v>
      </c>
      <c r="L260" s="13">
        <v>39609050.844353199</v>
      </c>
    </row>
    <row r="261" spans="2:12" s="1" customFormat="1" ht="11.1" customHeight="1" x14ac:dyDescent="0.15">
      <c r="B261" s="47">
        <v>44562</v>
      </c>
      <c r="C261" s="48">
        <v>52171</v>
      </c>
      <c r="D261" s="13">
        <v>250</v>
      </c>
      <c r="E261" s="49">
        <v>7609</v>
      </c>
      <c r="F261" s="110"/>
      <c r="G261" s="110"/>
      <c r="H261" s="93">
        <v>302532552.399809</v>
      </c>
      <c r="I261" s="93"/>
      <c r="J261" s="13">
        <v>199443570.67674699</v>
      </c>
      <c r="K261" s="13">
        <v>106751344.808293</v>
      </c>
      <c r="L261" s="13">
        <v>37662804.454966001</v>
      </c>
    </row>
    <row r="262" spans="2:12" s="1" customFormat="1" ht="11.1" customHeight="1" x14ac:dyDescent="0.15">
      <c r="B262" s="47">
        <v>44562</v>
      </c>
      <c r="C262" s="48">
        <v>52201</v>
      </c>
      <c r="D262" s="13">
        <v>251</v>
      </c>
      <c r="E262" s="49">
        <v>7639</v>
      </c>
      <c r="F262" s="110"/>
      <c r="G262" s="110"/>
      <c r="H262" s="93">
        <v>289742192.50385302</v>
      </c>
      <c r="I262" s="93"/>
      <c r="J262" s="13">
        <v>190698041.10541499</v>
      </c>
      <c r="K262" s="13">
        <v>101819113.89475399</v>
      </c>
      <c r="L262" s="13">
        <v>35775416.391834497</v>
      </c>
    </row>
    <row r="263" spans="2:12" s="1" customFormat="1" ht="11.1" customHeight="1" x14ac:dyDescent="0.15">
      <c r="B263" s="47">
        <v>44562</v>
      </c>
      <c r="C263" s="48">
        <v>52232</v>
      </c>
      <c r="D263" s="13">
        <v>252</v>
      </c>
      <c r="E263" s="49">
        <v>7670</v>
      </c>
      <c r="F263" s="110"/>
      <c r="G263" s="110"/>
      <c r="H263" s="93">
        <v>277044551.25031102</v>
      </c>
      <c r="I263" s="93"/>
      <c r="J263" s="13">
        <v>182031640.03785199</v>
      </c>
      <c r="K263" s="13">
        <v>96944696.663996994</v>
      </c>
      <c r="L263" s="13">
        <v>33918454.8433984</v>
      </c>
    </row>
    <row r="264" spans="2:12" s="1" customFormat="1" ht="11.1" customHeight="1" x14ac:dyDescent="0.15">
      <c r="B264" s="47">
        <v>44562</v>
      </c>
      <c r="C264" s="48">
        <v>52263</v>
      </c>
      <c r="D264" s="13">
        <v>253</v>
      </c>
      <c r="E264" s="49">
        <v>7701</v>
      </c>
      <c r="F264" s="110"/>
      <c r="G264" s="110"/>
      <c r="H264" s="93">
        <v>264427275.500296</v>
      </c>
      <c r="I264" s="93"/>
      <c r="J264" s="13">
        <v>173446802.565258</v>
      </c>
      <c r="K264" s="13">
        <v>92137742.068822801</v>
      </c>
      <c r="L264" s="13">
        <v>32100085.4448037</v>
      </c>
    </row>
    <row r="265" spans="2:12" s="1" customFormat="1" ht="11.1" customHeight="1" x14ac:dyDescent="0.15">
      <c r="B265" s="47">
        <v>44562</v>
      </c>
      <c r="C265" s="48">
        <v>52291</v>
      </c>
      <c r="D265" s="13">
        <v>254</v>
      </c>
      <c r="E265" s="49">
        <v>7729</v>
      </c>
      <c r="F265" s="110"/>
      <c r="G265" s="110"/>
      <c r="H265" s="93">
        <v>252132100.72137499</v>
      </c>
      <c r="I265" s="93"/>
      <c r="J265" s="13">
        <v>165128605.442004</v>
      </c>
      <c r="K265" s="13">
        <v>87517458.311292201</v>
      </c>
      <c r="L265" s="13">
        <v>30373744.178358499</v>
      </c>
    </row>
    <row r="266" spans="2:12" s="1" customFormat="1" ht="11.1" customHeight="1" x14ac:dyDescent="0.15">
      <c r="B266" s="47">
        <v>44562</v>
      </c>
      <c r="C266" s="48">
        <v>52322</v>
      </c>
      <c r="D266" s="13">
        <v>255</v>
      </c>
      <c r="E266" s="49">
        <v>7760</v>
      </c>
      <c r="F266" s="110"/>
      <c r="G266" s="110"/>
      <c r="H266" s="93">
        <v>240018292.506648</v>
      </c>
      <c r="I266" s="93"/>
      <c r="J266" s="13">
        <v>156928307.84133399</v>
      </c>
      <c r="K266" s="13">
        <v>82959813.649608403</v>
      </c>
      <c r="L266" s="13">
        <v>28670021.712504901</v>
      </c>
    </row>
    <row r="267" spans="2:12" s="1" customFormat="1" ht="11.1" customHeight="1" x14ac:dyDescent="0.15">
      <c r="B267" s="47">
        <v>44562</v>
      </c>
      <c r="C267" s="48">
        <v>52352</v>
      </c>
      <c r="D267" s="13">
        <v>256</v>
      </c>
      <c r="E267" s="49">
        <v>7790</v>
      </c>
      <c r="F267" s="110"/>
      <c r="G267" s="110"/>
      <c r="H267" s="93">
        <v>228053457.316661</v>
      </c>
      <c r="I267" s="93"/>
      <c r="J267" s="13">
        <v>148860739.07626</v>
      </c>
      <c r="K267" s="13">
        <v>78501221.448706195</v>
      </c>
      <c r="L267" s="13">
        <v>27017972.276958801</v>
      </c>
    </row>
    <row r="268" spans="2:12" s="1" customFormat="1" ht="11.1" customHeight="1" x14ac:dyDescent="0.15">
      <c r="B268" s="47">
        <v>44562</v>
      </c>
      <c r="C268" s="48">
        <v>52383</v>
      </c>
      <c r="D268" s="13">
        <v>257</v>
      </c>
      <c r="E268" s="49">
        <v>7821</v>
      </c>
      <c r="F268" s="110"/>
      <c r="G268" s="110"/>
      <c r="H268" s="93">
        <v>216287798.87941</v>
      </c>
      <c r="I268" s="93"/>
      <c r="J268" s="13">
        <v>140941312.10407299</v>
      </c>
      <c r="K268" s="13">
        <v>74135914.053070799</v>
      </c>
      <c r="L268" s="13">
        <v>25407480.654033698</v>
      </c>
    </row>
    <row r="269" spans="2:12" s="1" customFormat="1" ht="11.1" customHeight="1" x14ac:dyDescent="0.15">
      <c r="B269" s="47">
        <v>44562</v>
      </c>
      <c r="C269" s="48">
        <v>52413</v>
      </c>
      <c r="D269" s="13">
        <v>258</v>
      </c>
      <c r="E269" s="49">
        <v>7851</v>
      </c>
      <c r="F269" s="110"/>
      <c r="G269" s="110"/>
      <c r="H269" s="93">
        <v>204750461.449523</v>
      </c>
      <c r="I269" s="93"/>
      <c r="J269" s="13">
        <v>133204144.89863101</v>
      </c>
      <c r="K269" s="13">
        <v>69893669.572189793</v>
      </c>
      <c r="L269" s="13">
        <v>23855409.882569201</v>
      </c>
    </row>
    <row r="270" spans="2:12" s="1" customFormat="1" ht="11.1" customHeight="1" x14ac:dyDescent="0.15">
      <c r="B270" s="47">
        <v>44562</v>
      </c>
      <c r="C270" s="48">
        <v>52444</v>
      </c>
      <c r="D270" s="13">
        <v>259</v>
      </c>
      <c r="E270" s="49">
        <v>7882</v>
      </c>
      <c r="F270" s="110"/>
      <c r="G270" s="110"/>
      <c r="H270" s="93">
        <v>193450916.34731001</v>
      </c>
      <c r="I270" s="93"/>
      <c r="J270" s="13">
        <v>125639563.828604</v>
      </c>
      <c r="K270" s="13">
        <v>65756791.823605299</v>
      </c>
      <c r="L270" s="13">
        <v>22348391.797841601</v>
      </c>
    </row>
    <row r="271" spans="2:12" s="1" customFormat="1" ht="11.1" customHeight="1" x14ac:dyDescent="0.15">
      <c r="B271" s="47">
        <v>44562</v>
      </c>
      <c r="C271" s="48">
        <v>52475</v>
      </c>
      <c r="D271" s="13">
        <v>260</v>
      </c>
      <c r="E271" s="49">
        <v>7913</v>
      </c>
      <c r="F271" s="110"/>
      <c r="G271" s="110"/>
      <c r="H271" s="93">
        <v>182408487.02875599</v>
      </c>
      <c r="I271" s="93"/>
      <c r="J271" s="13">
        <v>118266964.184939</v>
      </c>
      <c r="K271" s="13">
        <v>61740726.897263601</v>
      </c>
      <c r="L271" s="13">
        <v>20894597.9010722</v>
      </c>
    </row>
    <row r="272" spans="2:12" s="1" customFormat="1" ht="11.1" customHeight="1" x14ac:dyDescent="0.15">
      <c r="B272" s="47">
        <v>44562</v>
      </c>
      <c r="C272" s="48">
        <v>52505</v>
      </c>
      <c r="D272" s="13">
        <v>261</v>
      </c>
      <c r="E272" s="49">
        <v>7943</v>
      </c>
      <c r="F272" s="110"/>
      <c r="G272" s="110"/>
      <c r="H272" s="93">
        <v>171281915.15029499</v>
      </c>
      <c r="I272" s="93"/>
      <c r="J272" s="13">
        <v>110870620.595015</v>
      </c>
      <c r="K272" s="13">
        <v>57737042.649748802</v>
      </c>
      <c r="L272" s="13">
        <v>19459554.7121909</v>
      </c>
    </row>
    <row r="273" spans="2:12" s="1" customFormat="1" ht="11.1" customHeight="1" x14ac:dyDescent="0.15">
      <c r="B273" s="47">
        <v>44562</v>
      </c>
      <c r="C273" s="48">
        <v>52536</v>
      </c>
      <c r="D273" s="13">
        <v>262</v>
      </c>
      <c r="E273" s="49">
        <v>7974</v>
      </c>
      <c r="F273" s="110"/>
      <c r="G273" s="110"/>
      <c r="H273" s="93">
        <v>160763875.98998001</v>
      </c>
      <c r="I273" s="93"/>
      <c r="J273" s="13">
        <v>103885806.492871</v>
      </c>
      <c r="K273" s="13">
        <v>53962040.701119602</v>
      </c>
      <c r="L273" s="13">
        <v>18110204.227059402</v>
      </c>
    </row>
    <row r="274" spans="2:12" s="1" customFormat="1" ht="11.1" customHeight="1" x14ac:dyDescent="0.15">
      <c r="B274" s="47">
        <v>44562</v>
      </c>
      <c r="C274" s="48">
        <v>52566</v>
      </c>
      <c r="D274" s="13">
        <v>263</v>
      </c>
      <c r="E274" s="49">
        <v>8004</v>
      </c>
      <c r="F274" s="110"/>
      <c r="G274" s="110"/>
      <c r="H274" s="93">
        <v>150498026.830302</v>
      </c>
      <c r="I274" s="93"/>
      <c r="J274" s="13">
        <v>97092372.539342597</v>
      </c>
      <c r="K274" s="13">
        <v>50309155.867381603</v>
      </c>
      <c r="L274" s="13">
        <v>16815047.424570799</v>
      </c>
    </row>
    <row r="275" spans="2:12" s="1" customFormat="1" ht="11.1" customHeight="1" x14ac:dyDescent="0.15">
      <c r="B275" s="47">
        <v>44562</v>
      </c>
      <c r="C275" s="48">
        <v>52597</v>
      </c>
      <c r="D275" s="13">
        <v>264</v>
      </c>
      <c r="E275" s="49">
        <v>8035</v>
      </c>
      <c r="F275" s="110"/>
      <c r="G275" s="110"/>
      <c r="H275" s="93">
        <v>140417590.27331701</v>
      </c>
      <c r="I275" s="93"/>
      <c r="J275" s="13">
        <v>90435428.866910398</v>
      </c>
      <c r="K275" s="13">
        <v>46740635.4190588</v>
      </c>
      <c r="L275" s="13">
        <v>15556156.2921097</v>
      </c>
    </row>
    <row r="276" spans="2:12" s="1" customFormat="1" ht="11.1" customHeight="1" x14ac:dyDescent="0.15">
      <c r="B276" s="47">
        <v>44562</v>
      </c>
      <c r="C276" s="48">
        <v>52628</v>
      </c>
      <c r="D276" s="13">
        <v>265</v>
      </c>
      <c r="E276" s="49">
        <v>8066</v>
      </c>
      <c r="F276" s="110"/>
      <c r="G276" s="110"/>
      <c r="H276" s="93">
        <v>130477380.60359301</v>
      </c>
      <c r="I276" s="93"/>
      <c r="J276" s="13">
        <v>83890946.660675302</v>
      </c>
      <c r="K276" s="13">
        <v>43247917.287171297</v>
      </c>
      <c r="L276" s="13">
        <v>14332749.250657501</v>
      </c>
    </row>
    <row r="277" spans="2:12" s="1" customFormat="1" ht="11.1" customHeight="1" x14ac:dyDescent="0.15">
      <c r="B277" s="47">
        <v>44562</v>
      </c>
      <c r="C277" s="48">
        <v>52657</v>
      </c>
      <c r="D277" s="13">
        <v>266</v>
      </c>
      <c r="E277" s="49">
        <v>8095</v>
      </c>
      <c r="F277" s="110"/>
      <c r="G277" s="110"/>
      <c r="H277" s="93">
        <v>120682266.85361999</v>
      </c>
      <c r="I277" s="93"/>
      <c r="J277" s="13">
        <v>77470019.743326798</v>
      </c>
      <c r="K277" s="13">
        <v>39842741.245237201</v>
      </c>
      <c r="L277" s="13">
        <v>13151917.1247517</v>
      </c>
    </row>
    <row r="278" spans="2:12" s="1" customFormat="1" ht="11.1" customHeight="1" x14ac:dyDescent="0.15">
      <c r="B278" s="47">
        <v>44562</v>
      </c>
      <c r="C278" s="48">
        <v>52688</v>
      </c>
      <c r="D278" s="13">
        <v>267</v>
      </c>
      <c r="E278" s="49">
        <v>8126</v>
      </c>
      <c r="F278" s="110"/>
      <c r="G278" s="110"/>
      <c r="H278" s="93">
        <v>111052389.817693</v>
      </c>
      <c r="I278" s="93"/>
      <c r="J278" s="13">
        <v>71167366.502914697</v>
      </c>
      <c r="K278" s="13">
        <v>36508209.374960698</v>
      </c>
      <c r="L278" s="13">
        <v>12000159.1191871</v>
      </c>
    </row>
    <row r="279" spans="2:12" s="1" customFormat="1" ht="11.1" customHeight="1" x14ac:dyDescent="0.15">
      <c r="B279" s="47">
        <v>44562</v>
      </c>
      <c r="C279" s="48">
        <v>52718</v>
      </c>
      <c r="D279" s="13">
        <v>268</v>
      </c>
      <c r="E279" s="49">
        <v>8156</v>
      </c>
      <c r="F279" s="110"/>
      <c r="G279" s="110"/>
      <c r="H279" s="93">
        <v>101613547.36443301</v>
      </c>
      <c r="I279" s="93"/>
      <c r="J279" s="13">
        <v>65011645.697220199</v>
      </c>
      <c r="K279" s="13">
        <v>33268296.569820601</v>
      </c>
      <c r="L279" s="13">
        <v>10890382.157485699</v>
      </c>
    </row>
    <row r="280" spans="2:12" s="1" customFormat="1" ht="11.1" customHeight="1" x14ac:dyDescent="0.15">
      <c r="B280" s="47">
        <v>44562</v>
      </c>
      <c r="C280" s="48">
        <v>52749</v>
      </c>
      <c r="D280" s="13">
        <v>269</v>
      </c>
      <c r="E280" s="49">
        <v>8187</v>
      </c>
      <c r="F280" s="110"/>
      <c r="G280" s="110"/>
      <c r="H280" s="93">
        <v>92377970.109739006</v>
      </c>
      <c r="I280" s="93"/>
      <c r="J280" s="13">
        <v>59002544.464661397</v>
      </c>
      <c r="K280" s="13">
        <v>30116481.931389701</v>
      </c>
      <c r="L280" s="13">
        <v>9816878.4433919396</v>
      </c>
    </row>
    <row r="281" spans="2:12" s="1" customFormat="1" ht="11.1" customHeight="1" x14ac:dyDescent="0.15">
      <c r="B281" s="47">
        <v>44562</v>
      </c>
      <c r="C281" s="48">
        <v>52779</v>
      </c>
      <c r="D281" s="13">
        <v>270</v>
      </c>
      <c r="E281" s="49">
        <v>8217</v>
      </c>
      <c r="F281" s="110"/>
      <c r="G281" s="110"/>
      <c r="H281" s="93">
        <v>83449642.356528997</v>
      </c>
      <c r="I281" s="93"/>
      <c r="J281" s="13">
        <v>53212463.590622596</v>
      </c>
      <c r="K281" s="13">
        <v>27094218.6165739</v>
      </c>
      <c r="L281" s="13">
        <v>8795527.4706895594</v>
      </c>
    </row>
    <row r="282" spans="2:12" s="1" customFormat="1" ht="11.1" customHeight="1" x14ac:dyDescent="0.15">
      <c r="B282" s="47">
        <v>44562</v>
      </c>
      <c r="C282" s="48">
        <v>52810</v>
      </c>
      <c r="D282" s="13">
        <v>271</v>
      </c>
      <c r="E282" s="49">
        <v>8248</v>
      </c>
      <c r="F282" s="110"/>
      <c r="G282" s="110"/>
      <c r="H282" s="93">
        <v>74873426.151805997</v>
      </c>
      <c r="I282" s="93"/>
      <c r="J282" s="13">
        <v>47662780.253596798</v>
      </c>
      <c r="K282" s="13">
        <v>24206763.628577899</v>
      </c>
      <c r="L282" s="13">
        <v>7824896.6054292498</v>
      </c>
    </row>
    <row r="283" spans="2:12" s="1" customFormat="1" ht="11.1" customHeight="1" x14ac:dyDescent="0.15">
      <c r="B283" s="47">
        <v>44562</v>
      </c>
      <c r="C283" s="48">
        <v>52841</v>
      </c>
      <c r="D283" s="13">
        <v>272</v>
      </c>
      <c r="E283" s="49">
        <v>8279</v>
      </c>
      <c r="F283" s="110"/>
      <c r="G283" s="110"/>
      <c r="H283" s="93">
        <v>66669655.057076</v>
      </c>
      <c r="I283" s="93"/>
      <c r="J283" s="13">
        <v>42368457.4514677</v>
      </c>
      <c r="K283" s="13">
        <v>21463181.738289502</v>
      </c>
      <c r="L283" s="13">
        <v>6908640.6042408599</v>
      </c>
    </row>
    <row r="284" spans="2:12" s="1" customFormat="1" ht="11.1" customHeight="1" x14ac:dyDescent="0.15">
      <c r="B284" s="47">
        <v>44562</v>
      </c>
      <c r="C284" s="48">
        <v>52871</v>
      </c>
      <c r="D284" s="13">
        <v>273</v>
      </c>
      <c r="E284" s="49">
        <v>8309</v>
      </c>
      <c r="F284" s="110"/>
      <c r="G284" s="110"/>
      <c r="H284" s="93">
        <v>58887519.785209</v>
      </c>
      <c r="I284" s="93"/>
      <c r="J284" s="13">
        <v>37361496.889136001</v>
      </c>
      <c r="K284" s="13">
        <v>18880151.968375102</v>
      </c>
      <c r="L284" s="13">
        <v>6052294.7037048703</v>
      </c>
    </row>
    <row r="285" spans="2:12" s="1" customFormat="1" ht="11.1" customHeight="1" x14ac:dyDescent="0.15">
      <c r="B285" s="47">
        <v>44562</v>
      </c>
      <c r="C285" s="48">
        <v>52902</v>
      </c>
      <c r="D285" s="13">
        <v>274</v>
      </c>
      <c r="E285" s="49">
        <v>8340</v>
      </c>
      <c r="F285" s="110"/>
      <c r="G285" s="110"/>
      <c r="H285" s="93">
        <v>51674439.420132004</v>
      </c>
      <c r="I285" s="93"/>
      <c r="J285" s="13">
        <v>32729514.094787899</v>
      </c>
      <c r="K285" s="13">
        <v>16497375.835144401</v>
      </c>
      <c r="L285" s="13">
        <v>5266063.2278518099</v>
      </c>
    </row>
    <row r="286" spans="2:12" s="1" customFormat="1" ht="11.1" customHeight="1" x14ac:dyDescent="0.15">
      <c r="B286" s="47">
        <v>44562</v>
      </c>
      <c r="C286" s="48">
        <v>52932</v>
      </c>
      <c r="D286" s="13">
        <v>275</v>
      </c>
      <c r="E286" s="49">
        <v>8370</v>
      </c>
      <c r="F286" s="110"/>
      <c r="G286" s="110"/>
      <c r="H286" s="93">
        <v>45222119.240717001</v>
      </c>
      <c r="I286" s="93"/>
      <c r="J286" s="13">
        <v>28595734.422419298</v>
      </c>
      <c r="K286" s="13">
        <v>14378260.0090445</v>
      </c>
      <c r="L286" s="13">
        <v>4570814.7185701001</v>
      </c>
    </row>
    <row r="287" spans="2:12" s="1" customFormat="1" ht="11.1" customHeight="1" x14ac:dyDescent="0.15">
      <c r="B287" s="47">
        <v>44562</v>
      </c>
      <c r="C287" s="48">
        <v>52963</v>
      </c>
      <c r="D287" s="13">
        <v>276</v>
      </c>
      <c r="E287" s="49">
        <v>8401</v>
      </c>
      <c r="F287" s="110"/>
      <c r="G287" s="110"/>
      <c r="H287" s="93">
        <v>40550033.348080002</v>
      </c>
      <c r="I287" s="93"/>
      <c r="J287" s="13">
        <v>25597900.0481814</v>
      </c>
      <c r="K287" s="13">
        <v>12838181.456066201</v>
      </c>
      <c r="L287" s="13">
        <v>4063941.18100486</v>
      </c>
    </row>
    <row r="288" spans="2:12" s="1" customFormat="1" ht="11.1" customHeight="1" x14ac:dyDescent="0.15">
      <c r="B288" s="47">
        <v>44562</v>
      </c>
      <c r="C288" s="48">
        <v>52994</v>
      </c>
      <c r="D288" s="13">
        <v>277</v>
      </c>
      <c r="E288" s="49">
        <v>8432</v>
      </c>
      <c r="F288" s="110"/>
      <c r="G288" s="110"/>
      <c r="H288" s="93">
        <v>36102955.221992001</v>
      </c>
      <c r="I288" s="93"/>
      <c r="J288" s="13">
        <v>22751951.5907696</v>
      </c>
      <c r="K288" s="13">
        <v>11381825.388154799</v>
      </c>
      <c r="L288" s="13">
        <v>3587669.6121861599</v>
      </c>
    </row>
    <row r="289" spans="2:12" s="1" customFormat="1" ht="11.1" customHeight="1" x14ac:dyDescent="0.15">
      <c r="B289" s="47">
        <v>44562</v>
      </c>
      <c r="C289" s="48">
        <v>53022</v>
      </c>
      <c r="D289" s="13">
        <v>278</v>
      </c>
      <c r="E289" s="49">
        <v>8460</v>
      </c>
      <c r="F289" s="110"/>
      <c r="G289" s="110"/>
      <c r="H289" s="93">
        <v>31927487.487372998</v>
      </c>
      <c r="I289" s="93"/>
      <c r="J289" s="13">
        <v>20089760.931806501</v>
      </c>
      <c r="K289" s="13">
        <v>10026956.9078338</v>
      </c>
      <c r="L289" s="13">
        <v>3148507.14475954</v>
      </c>
    </row>
    <row r="290" spans="2:12" s="1" customFormat="1" ht="11.1" customHeight="1" x14ac:dyDescent="0.15">
      <c r="B290" s="47">
        <v>44562</v>
      </c>
      <c r="C290" s="48">
        <v>53053</v>
      </c>
      <c r="D290" s="13">
        <v>279</v>
      </c>
      <c r="E290" s="49">
        <v>8491</v>
      </c>
      <c r="F290" s="110"/>
      <c r="G290" s="110"/>
      <c r="H290" s="93">
        <v>28023499.920956999</v>
      </c>
      <c r="I290" s="93"/>
      <c r="J290" s="13">
        <v>17603344.114780501</v>
      </c>
      <c r="K290" s="13">
        <v>8763622.2934224904</v>
      </c>
      <c r="L290" s="13">
        <v>2740159.2640646901</v>
      </c>
    </row>
    <row r="291" spans="2:12" s="1" customFormat="1" ht="11.1" customHeight="1" x14ac:dyDescent="0.15">
      <c r="B291" s="47">
        <v>44562</v>
      </c>
      <c r="C291" s="48">
        <v>53083</v>
      </c>
      <c r="D291" s="13">
        <v>280</v>
      </c>
      <c r="E291" s="49">
        <v>8521</v>
      </c>
      <c r="F291" s="110"/>
      <c r="G291" s="110"/>
      <c r="H291" s="93">
        <v>24289174.807732001</v>
      </c>
      <c r="I291" s="93"/>
      <c r="J291" s="13">
        <v>15232532.914250899</v>
      </c>
      <c r="K291" s="13">
        <v>7564676.5851265704</v>
      </c>
      <c r="L291" s="13">
        <v>2355584.0387775898</v>
      </c>
    </row>
    <row r="292" spans="2:12" s="1" customFormat="1" ht="11.1" customHeight="1" x14ac:dyDescent="0.15">
      <c r="B292" s="47">
        <v>44562</v>
      </c>
      <c r="C292" s="48">
        <v>53114</v>
      </c>
      <c r="D292" s="13">
        <v>281</v>
      </c>
      <c r="E292" s="49">
        <v>8552</v>
      </c>
      <c r="F292" s="110"/>
      <c r="G292" s="110"/>
      <c r="H292" s="93">
        <v>21002297.156950001</v>
      </c>
      <c r="I292" s="93"/>
      <c r="J292" s="13">
        <v>13148885.474034499</v>
      </c>
      <c r="K292" s="13">
        <v>6513302.9027191196</v>
      </c>
      <c r="L292" s="13">
        <v>2019603.5846611899</v>
      </c>
    </row>
    <row r="293" spans="2:12" s="1" customFormat="1" ht="11.1" customHeight="1" x14ac:dyDescent="0.15">
      <c r="B293" s="47">
        <v>44562</v>
      </c>
      <c r="C293" s="48">
        <v>53144</v>
      </c>
      <c r="D293" s="13">
        <v>282</v>
      </c>
      <c r="E293" s="49">
        <v>8582</v>
      </c>
      <c r="F293" s="110"/>
      <c r="G293" s="110"/>
      <c r="H293" s="93">
        <v>18226693.163812999</v>
      </c>
      <c r="I293" s="93"/>
      <c r="J293" s="13">
        <v>11392435.716603201</v>
      </c>
      <c r="K293" s="13">
        <v>5629355.6451565502</v>
      </c>
      <c r="L293" s="13">
        <v>1738359.62928056</v>
      </c>
    </row>
    <row r="294" spans="2:12" s="1" customFormat="1" ht="11.1" customHeight="1" x14ac:dyDescent="0.15">
      <c r="B294" s="47">
        <v>44562</v>
      </c>
      <c r="C294" s="48">
        <v>53175</v>
      </c>
      <c r="D294" s="13">
        <v>283</v>
      </c>
      <c r="E294" s="49">
        <v>8613</v>
      </c>
      <c r="F294" s="110"/>
      <c r="G294" s="110"/>
      <c r="H294" s="93">
        <v>15825726.493176</v>
      </c>
      <c r="I294" s="93"/>
      <c r="J294" s="13">
        <v>9874955.3133231904</v>
      </c>
      <c r="K294" s="13">
        <v>4867111.9095622804</v>
      </c>
      <c r="L294" s="13">
        <v>1496610.8602340801</v>
      </c>
    </row>
    <row r="295" spans="2:12" s="1" customFormat="1" ht="11.1" customHeight="1" x14ac:dyDescent="0.15">
      <c r="B295" s="47">
        <v>44562</v>
      </c>
      <c r="C295" s="48">
        <v>53206</v>
      </c>
      <c r="D295" s="13">
        <v>284</v>
      </c>
      <c r="E295" s="49">
        <v>8644</v>
      </c>
      <c r="F295" s="110"/>
      <c r="G295" s="110"/>
      <c r="H295" s="93">
        <v>13776287.42244</v>
      </c>
      <c r="I295" s="93"/>
      <c r="J295" s="13">
        <v>8581564.2304793503</v>
      </c>
      <c r="K295" s="13">
        <v>4218875.8295837697</v>
      </c>
      <c r="L295" s="13">
        <v>1291787.04029903</v>
      </c>
    </row>
    <row r="296" spans="2:12" s="1" customFormat="1" ht="11.1" customHeight="1" x14ac:dyDescent="0.15">
      <c r="B296" s="47">
        <v>44562</v>
      </c>
      <c r="C296" s="48">
        <v>53236</v>
      </c>
      <c r="D296" s="13">
        <v>285</v>
      </c>
      <c r="E296" s="49">
        <v>8674</v>
      </c>
      <c r="F296" s="110"/>
      <c r="G296" s="110"/>
      <c r="H296" s="93">
        <v>11952969.485252</v>
      </c>
      <c r="I296" s="93"/>
      <c r="J296" s="13">
        <v>7433556.2728473702</v>
      </c>
      <c r="K296" s="13">
        <v>3645496.5091930199</v>
      </c>
      <c r="L296" s="13">
        <v>1111647.1272696401</v>
      </c>
    </row>
    <row r="297" spans="2:12" s="1" customFormat="1" ht="11.1" customHeight="1" x14ac:dyDescent="0.15">
      <c r="B297" s="47">
        <v>44562</v>
      </c>
      <c r="C297" s="48">
        <v>53267</v>
      </c>
      <c r="D297" s="13">
        <v>286</v>
      </c>
      <c r="E297" s="49">
        <v>8705</v>
      </c>
      <c r="F297" s="110"/>
      <c r="G297" s="110"/>
      <c r="H297" s="93">
        <v>10384368.727755001</v>
      </c>
      <c r="I297" s="93"/>
      <c r="J297" s="13">
        <v>6447089.5460567297</v>
      </c>
      <c r="K297" s="13">
        <v>3153681.63081396</v>
      </c>
      <c r="L297" s="13">
        <v>957601.30967557104</v>
      </c>
    </row>
    <row r="298" spans="2:12" s="1" customFormat="1" ht="11.1" customHeight="1" x14ac:dyDescent="0.15">
      <c r="B298" s="47">
        <v>44562</v>
      </c>
      <c r="C298" s="48">
        <v>53297</v>
      </c>
      <c r="D298" s="13">
        <v>287</v>
      </c>
      <c r="E298" s="49">
        <v>8735</v>
      </c>
      <c r="F298" s="110"/>
      <c r="G298" s="110"/>
      <c r="H298" s="93">
        <v>9002192.7648900002</v>
      </c>
      <c r="I298" s="93"/>
      <c r="J298" s="13">
        <v>5579797.9162092097</v>
      </c>
      <c r="K298" s="13">
        <v>2722716.2528675599</v>
      </c>
      <c r="L298" s="13">
        <v>823351.63102007902</v>
      </c>
    </row>
    <row r="299" spans="2:12" s="1" customFormat="1" ht="11.1" customHeight="1" x14ac:dyDescent="0.15">
      <c r="B299" s="47">
        <v>44562</v>
      </c>
      <c r="C299" s="48">
        <v>53328</v>
      </c>
      <c r="D299" s="13">
        <v>288</v>
      </c>
      <c r="E299" s="49">
        <v>8766</v>
      </c>
      <c r="F299" s="110"/>
      <c r="G299" s="110"/>
      <c r="H299" s="93">
        <v>7767589.219792</v>
      </c>
      <c r="I299" s="93"/>
      <c r="J299" s="13">
        <v>4806392.0367743401</v>
      </c>
      <c r="K299" s="13">
        <v>2339360.7434644802</v>
      </c>
      <c r="L299" s="13">
        <v>704428.28138249298</v>
      </c>
    </row>
    <row r="300" spans="2:12" s="1" customFormat="1" ht="11.1" customHeight="1" x14ac:dyDescent="0.15">
      <c r="B300" s="47">
        <v>44562</v>
      </c>
      <c r="C300" s="48">
        <v>53359</v>
      </c>
      <c r="D300" s="13">
        <v>289</v>
      </c>
      <c r="E300" s="49">
        <v>8797</v>
      </c>
      <c r="F300" s="110"/>
      <c r="G300" s="110"/>
      <c r="H300" s="93">
        <v>6740535.4072059998</v>
      </c>
      <c r="I300" s="93"/>
      <c r="J300" s="13">
        <v>4163802.4318814999</v>
      </c>
      <c r="K300" s="13">
        <v>2021446.32324057</v>
      </c>
      <c r="L300" s="13">
        <v>606119.72735237004</v>
      </c>
    </row>
    <row r="301" spans="2:12" s="1" customFormat="1" ht="11.1" customHeight="1" x14ac:dyDescent="0.15">
      <c r="B301" s="47">
        <v>44562</v>
      </c>
      <c r="C301" s="48">
        <v>53387</v>
      </c>
      <c r="D301" s="13">
        <v>290</v>
      </c>
      <c r="E301" s="49">
        <v>8825</v>
      </c>
      <c r="F301" s="110"/>
      <c r="G301" s="110"/>
      <c r="H301" s="93">
        <v>5828389.9631099999</v>
      </c>
      <c r="I301" s="93"/>
      <c r="J301" s="13">
        <v>3594830.7239577901</v>
      </c>
      <c r="K301" s="13">
        <v>1741212.0346665501</v>
      </c>
      <c r="L301" s="13">
        <v>520095.23741556797</v>
      </c>
    </row>
    <row r="302" spans="2:12" s="1" customFormat="1" ht="11.1" customHeight="1" x14ac:dyDescent="0.15">
      <c r="B302" s="47">
        <v>44562</v>
      </c>
      <c r="C302" s="48">
        <v>53418</v>
      </c>
      <c r="D302" s="13">
        <v>291</v>
      </c>
      <c r="E302" s="49">
        <v>8856</v>
      </c>
      <c r="F302" s="110"/>
      <c r="G302" s="110"/>
      <c r="H302" s="93">
        <v>5030046.8693030002</v>
      </c>
      <c r="I302" s="93"/>
      <c r="J302" s="13">
        <v>3097167.2193482001</v>
      </c>
      <c r="K302" s="13">
        <v>1496345.7768482401</v>
      </c>
      <c r="L302" s="13">
        <v>445061.26556089602</v>
      </c>
    </row>
    <row r="303" spans="2:12" s="1" customFormat="1" ht="11.1" customHeight="1" x14ac:dyDescent="0.15">
      <c r="B303" s="47">
        <v>44562</v>
      </c>
      <c r="C303" s="48">
        <v>53448</v>
      </c>
      <c r="D303" s="13">
        <v>292</v>
      </c>
      <c r="E303" s="49">
        <v>8886</v>
      </c>
      <c r="F303" s="110"/>
      <c r="G303" s="110"/>
      <c r="H303" s="93">
        <v>4354048.721221</v>
      </c>
      <c r="I303" s="93"/>
      <c r="J303" s="13">
        <v>2676532.16618399</v>
      </c>
      <c r="K303" s="13">
        <v>1289940.0965617599</v>
      </c>
      <c r="L303" s="13">
        <v>382096.85434936802</v>
      </c>
    </row>
    <row r="304" spans="2:12" s="1" customFormat="1" ht="11.1" customHeight="1" x14ac:dyDescent="0.15">
      <c r="B304" s="47">
        <v>44562</v>
      </c>
      <c r="C304" s="48">
        <v>53479</v>
      </c>
      <c r="D304" s="13">
        <v>293</v>
      </c>
      <c r="E304" s="49">
        <v>8917</v>
      </c>
      <c r="F304" s="110"/>
      <c r="G304" s="110"/>
      <c r="H304" s="93">
        <v>3764942.7808770002</v>
      </c>
      <c r="I304" s="93"/>
      <c r="J304" s="13">
        <v>2310470.0428126999</v>
      </c>
      <c r="K304" s="13">
        <v>1110686.5438111599</v>
      </c>
      <c r="L304" s="13">
        <v>327606.15276435303</v>
      </c>
    </row>
    <row r="305" spans="2:12" s="1" customFormat="1" ht="11.1" customHeight="1" x14ac:dyDescent="0.15">
      <c r="B305" s="47">
        <v>44562</v>
      </c>
      <c r="C305" s="48">
        <v>53509</v>
      </c>
      <c r="D305" s="13">
        <v>294</v>
      </c>
      <c r="E305" s="49">
        <v>8947</v>
      </c>
      <c r="F305" s="110"/>
      <c r="G305" s="110"/>
      <c r="H305" s="93">
        <v>3284016.5048210002</v>
      </c>
      <c r="I305" s="93"/>
      <c r="J305" s="13">
        <v>2012027.22615937</v>
      </c>
      <c r="K305" s="13">
        <v>964838.86455375399</v>
      </c>
      <c r="L305" s="13">
        <v>283420.59906805598</v>
      </c>
    </row>
    <row r="306" spans="2:12" s="1" customFormat="1" ht="11.1" customHeight="1" x14ac:dyDescent="0.15">
      <c r="B306" s="47">
        <v>44562</v>
      </c>
      <c r="C306" s="48">
        <v>53540</v>
      </c>
      <c r="D306" s="13">
        <v>295</v>
      </c>
      <c r="E306" s="49">
        <v>8978</v>
      </c>
      <c r="F306" s="110"/>
      <c r="G306" s="110"/>
      <c r="H306" s="93">
        <v>2903608.5621440001</v>
      </c>
      <c r="I306" s="93"/>
      <c r="J306" s="13">
        <v>1775944.4179686101</v>
      </c>
      <c r="K306" s="13">
        <v>849462.86505372601</v>
      </c>
      <c r="L306" s="13">
        <v>248472.10567253601</v>
      </c>
    </row>
    <row r="307" spans="2:12" s="1" customFormat="1" ht="11.1" customHeight="1" x14ac:dyDescent="0.15">
      <c r="B307" s="47">
        <v>44562</v>
      </c>
      <c r="C307" s="48">
        <v>53571</v>
      </c>
      <c r="D307" s="13">
        <v>296</v>
      </c>
      <c r="E307" s="49">
        <v>9009</v>
      </c>
      <c r="F307" s="110"/>
      <c r="G307" s="110"/>
      <c r="H307" s="93">
        <v>2731439.968872</v>
      </c>
      <c r="I307" s="93"/>
      <c r="J307" s="13">
        <v>1667806.80012339</v>
      </c>
      <c r="K307" s="13">
        <v>795710.08374192705</v>
      </c>
      <c r="L307" s="13">
        <v>231763.33076073701</v>
      </c>
    </row>
    <row r="308" spans="2:12" s="1" customFormat="1" ht="11.1" customHeight="1" x14ac:dyDescent="0.15">
      <c r="B308" s="47">
        <v>44562</v>
      </c>
      <c r="C308" s="48">
        <v>53601</v>
      </c>
      <c r="D308" s="13">
        <v>297</v>
      </c>
      <c r="E308" s="49">
        <v>9039</v>
      </c>
      <c r="F308" s="110"/>
      <c r="G308" s="110"/>
      <c r="H308" s="93">
        <v>2606754.7735339999</v>
      </c>
      <c r="I308" s="93"/>
      <c r="J308" s="13">
        <v>1589061.91119387</v>
      </c>
      <c r="K308" s="13">
        <v>756274.93480158399</v>
      </c>
      <c r="L308" s="13">
        <v>219374.25158907901</v>
      </c>
    </row>
    <row r="309" spans="2:12" s="1" customFormat="1" ht="11.1" customHeight="1" x14ac:dyDescent="0.15">
      <c r="B309" s="47">
        <v>44562</v>
      </c>
      <c r="C309" s="48">
        <v>53632</v>
      </c>
      <c r="D309" s="13">
        <v>298</v>
      </c>
      <c r="E309" s="49">
        <v>9070</v>
      </c>
      <c r="F309" s="110"/>
      <c r="G309" s="110"/>
      <c r="H309" s="93">
        <v>2485509.3469270002</v>
      </c>
      <c r="I309" s="93"/>
      <c r="J309" s="13">
        <v>1512581.6250099901</v>
      </c>
      <c r="K309" s="13">
        <v>718045.23068809696</v>
      </c>
      <c r="L309" s="13">
        <v>207402.6814038</v>
      </c>
    </row>
    <row r="310" spans="2:12" s="1" customFormat="1" ht="11.1" customHeight="1" x14ac:dyDescent="0.15">
      <c r="B310" s="47">
        <v>44562</v>
      </c>
      <c r="C310" s="48">
        <v>53662</v>
      </c>
      <c r="D310" s="13">
        <v>299</v>
      </c>
      <c r="E310" s="49">
        <v>9100</v>
      </c>
      <c r="F310" s="110"/>
      <c r="G310" s="110"/>
      <c r="H310" s="93">
        <v>2367974.6319619999</v>
      </c>
      <c r="I310" s="93"/>
      <c r="J310" s="13">
        <v>1438689.33911211</v>
      </c>
      <c r="K310" s="13">
        <v>681286.48610890703</v>
      </c>
      <c r="L310" s="13">
        <v>195978.49707529999</v>
      </c>
    </row>
    <row r="311" spans="2:12" s="1" customFormat="1" ht="11.1" customHeight="1" x14ac:dyDescent="0.15">
      <c r="B311" s="47">
        <v>44562</v>
      </c>
      <c r="C311" s="48">
        <v>53693</v>
      </c>
      <c r="D311" s="13">
        <v>300</v>
      </c>
      <c r="E311" s="49">
        <v>9131</v>
      </c>
      <c r="F311" s="110"/>
      <c r="G311" s="110"/>
      <c r="H311" s="93">
        <v>2256896.4482200001</v>
      </c>
      <c r="I311" s="93"/>
      <c r="J311" s="13">
        <v>1368876.89147091</v>
      </c>
      <c r="K311" s="13">
        <v>646578.46213265404</v>
      </c>
      <c r="L311" s="13">
        <v>185206.61825743399</v>
      </c>
    </row>
    <row r="312" spans="2:12" s="1" customFormat="1" ht="11.1" customHeight="1" x14ac:dyDescent="0.15">
      <c r="B312" s="47">
        <v>44562</v>
      </c>
      <c r="C312" s="48">
        <v>53724</v>
      </c>
      <c r="D312" s="13">
        <v>301</v>
      </c>
      <c r="E312" s="49">
        <v>9162</v>
      </c>
      <c r="F312" s="110"/>
      <c r="G312" s="110"/>
      <c r="H312" s="93">
        <v>2151386.8956149998</v>
      </c>
      <c r="I312" s="93"/>
      <c r="J312" s="13">
        <v>1302668.9363041001</v>
      </c>
      <c r="K312" s="13">
        <v>613740.79528965405</v>
      </c>
      <c r="L312" s="13">
        <v>175055.95106443</v>
      </c>
    </row>
    <row r="313" spans="2:12" s="1" customFormat="1" ht="11.1" customHeight="1" x14ac:dyDescent="0.15">
      <c r="B313" s="47">
        <v>44562</v>
      </c>
      <c r="C313" s="48">
        <v>53752</v>
      </c>
      <c r="D313" s="13">
        <v>302</v>
      </c>
      <c r="E313" s="49">
        <v>9190</v>
      </c>
      <c r="F313" s="110"/>
      <c r="G313" s="110"/>
      <c r="H313" s="93">
        <v>2047340.794667</v>
      </c>
      <c r="I313" s="93"/>
      <c r="J313" s="13">
        <v>1237769.5689727501</v>
      </c>
      <c r="K313" s="13">
        <v>581824.29520851001</v>
      </c>
      <c r="L313" s="13">
        <v>165317.47022592399</v>
      </c>
    </row>
    <row r="314" spans="2:12" s="1" customFormat="1" ht="11.1" customHeight="1" x14ac:dyDescent="0.15">
      <c r="B314" s="47">
        <v>44562</v>
      </c>
      <c r="C314" s="48">
        <v>53783</v>
      </c>
      <c r="D314" s="13">
        <v>303</v>
      </c>
      <c r="E314" s="49">
        <v>9221</v>
      </c>
      <c r="F314" s="110"/>
      <c r="G314" s="110"/>
      <c r="H314" s="93">
        <v>1950335.7581120001</v>
      </c>
      <c r="I314" s="93"/>
      <c r="J314" s="13">
        <v>1177122.9401286601</v>
      </c>
      <c r="K314" s="13">
        <v>551909.62404430495</v>
      </c>
      <c r="L314" s="13">
        <v>156153.414670325</v>
      </c>
    </row>
    <row r="315" spans="2:12" s="1" customFormat="1" ht="11.1" customHeight="1" x14ac:dyDescent="0.15">
      <c r="B315" s="47">
        <v>44562</v>
      </c>
      <c r="C315" s="48">
        <v>53813</v>
      </c>
      <c r="D315" s="13">
        <v>304</v>
      </c>
      <c r="E315" s="49">
        <v>9251</v>
      </c>
      <c r="F315" s="110"/>
      <c r="G315" s="110"/>
      <c r="H315" s="93">
        <v>1855751.6856470001</v>
      </c>
      <c r="I315" s="93"/>
      <c r="J315" s="13">
        <v>1118198.3940663801</v>
      </c>
      <c r="K315" s="13">
        <v>522991.67437805003</v>
      </c>
      <c r="L315" s="13">
        <v>147365.00971793101</v>
      </c>
    </row>
    <row r="316" spans="2:12" s="1" customFormat="1" ht="11.1" customHeight="1" x14ac:dyDescent="0.15">
      <c r="B316" s="47">
        <v>44562</v>
      </c>
      <c r="C316" s="48">
        <v>53844</v>
      </c>
      <c r="D316" s="13">
        <v>305</v>
      </c>
      <c r="E316" s="49">
        <v>9282</v>
      </c>
      <c r="F316" s="110"/>
      <c r="G316" s="110"/>
      <c r="H316" s="93">
        <v>1764188.0466539999</v>
      </c>
      <c r="I316" s="93"/>
      <c r="J316" s="13">
        <v>1061223.0019171201</v>
      </c>
      <c r="K316" s="13">
        <v>495081.45506572799</v>
      </c>
      <c r="L316" s="13">
        <v>138909.79808525401</v>
      </c>
    </row>
    <row r="317" spans="2:12" s="1" customFormat="1" ht="11.1" customHeight="1" x14ac:dyDescent="0.15">
      <c r="B317" s="47">
        <v>44562</v>
      </c>
      <c r="C317" s="48">
        <v>53874</v>
      </c>
      <c r="D317" s="13">
        <v>306</v>
      </c>
      <c r="E317" s="49">
        <v>9312</v>
      </c>
      <c r="F317" s="110"/>
      <c r="G317" s="110"/>
      <c r="H317" s="93">
        <v>1681816.311705</v>
      </c>
      <c r="I317" s="93"/>
      <c r="J317" s="13">
        <v>1010012.85247287</v>
      </c>
      <c r="K317" s="13">
        <v>470031.18352604599</v>
      </c>
      <c r="L317" s="13">
        <v>131340.594072003</v>
      </c>
    </row>
    <row r="318" spans="2:12" s="1" customFormat="1" ht="11.1" customHeight="1" x14ac:dyDescent="0.15">
      <c r="B318" s="47">
        <v>44562</v>
      </c>
      <c r="C318" s="48">
        <v>53905</v>
      </c>
      <c r="D318" s="13">
        <v>307</v>
      </c>
      <c r="E318" s="49">
        <v>9343</v>
      </c>
      <c r="F318" s="110"/>
      <c r="G318" s="110"/>
      <c r="H318" s="93">
        <v>1599822.120713</v>
      </c>
      <c r="I318" s="93"/>
      <c r="J318" s="13">
        <v>959141.79605463997</v>
      </c>
      <c r="K318" s="13">
        <v>445222.06599647098</v>
      </c>
      <c r="L318" s="13">
        <v>123881.257448884</v>
      </c>
    </row>
    <row r="319" spans="2:12" s="1" customFormat="1" ht="11.1" customHeight="1" x14ac:dyDescent="0.15">
      <c r="B319" s="47">
        <v>44562</v>
      </c>
      <c r="C319" s="48">
        <v>53936</v>
      </c>
      <c r="D319" s="13">
        <v>308</v>
      </c>
      <c r="E319" s="49">
        <v>9374</v>
      </c>
      <c r="F319" s="110"/>
      <c r="G319" s="110"/>
      <c r="H319" s="93">
        <v>1520199.122311</v>
      </c>
      <c r="I319" s="93"/>
      <c r="J319" s="13">
        <v>909859.58692213299</v>
      </c>
      <c r="K319" s="13">
        <v>421271.74583049997</v>
      </c>
      <c r="L319" s="13">
        <v>116720.698123211</v>
      </c>
    </row>
    <row r="320" spans="2:12" s="1" customFormat="1" ht="11.1" customHeight="1" x14ac:dyDescent="0.15">
      <c r="B320" s="47">
        <v>44562</v>
      </c>
      <c r="C320" s="48">
        <v>53966</v>
      </c>
      <c r="D320" s="13">
        <v>309</v>
      </c>
      <c r="E320" s="49">
        <v>9404</v>
      </c>
      <c r="F320" s="110"/>
      <c r="G320" s="110"/>
      <c r="H320" s="93">
        <v>1442611.951442</v>
      </c>
      <c r="I320" s="93"/>
      <c r="J320" s="13">
        <v>862005.39554715098</v>
      </c>
      <c r="K320" s="13">
        <v>398132.57112197002</v>
      </c>
      <c r="L320" s="13">
        <v>109857.404964863</v>
      </c>
    </row>
    <row r="321" spans="2:12" s="1" customFormat="1" ht="11.1" customHeight="1" x14ac:dyDescent="0.15">
      <c r="B321" s="47">
        <v>44562</v>
      </c>
      <c r="C321" s="48">
        <v>53997</v>
      </c>
      <c r="D321" s="13">
        <v>310</v>
      </c>
      <c r="E321" s="49">
        <v>9435</v>
      </c>
      <c r="F321" s="110"/>
      <c r="G321" s="110"/>
      <c r="H321" s="93">
        <v>1366170.9575819999</v>
      </c>
      <c r="I321" s="93"/>
      <c r="J321" s="13">
        <v>814944.97497184505</v>
      </c>
      <c r="K321" s="13">
        <v>375439.62154554902</v>
      </c>
      <c r="L321" s="13">
        <v>103156.916119046</v>
      </c>
    </row>
    <row r="322" spans="2:12" s="1" customFormat="1" ht="11.1" customHeight="1" x14ac:dyDescent="0.15">
      <c r="B322" s="47">
        <v>44562</v>
      </c>
      <c r="C322" s="48">
        <v>54027</v>
      </c>
      <c r="D322" s="13">
        <v>311</v>
      </c>
      <c r="E322" s="49">
        <v>9465</v>
      </c>
      <c r="F322" s="110"/>
      <c r="G322" s="110"/>
      <c r="H322" s="93">
        <v>1291762.7112420001</v>
      </c>
      <c r="I322" s="93"/>
      <c r="J322" s="13">
        <v>769294.34786453401</v>
      </c>
      <c r="K322" s="13">
        <v>353536.39257799299</v>
      </c>
      <c r="L322" s="13">
        <v>96740.528710579703</v>
      </c>
    </row>
    <row r="323" spans="2:12" s="1" customFormat="1" ht="11.1" customHeight="1" x14ac:dyDescent="0.15">
      <c r="B323" s="47">
        <v>44562</v>
      </c>
      <c r="C323" s="48">
        <v>54058</v>
      </c>
      <c r="D323" s="13">
        <v>312</v>
      </c>
      <c r="E323" s="49">
        <v>9496</v>
      </c>
      <c r="F323" s="110"/>
      <c r="G323" s="110"/>
      <c r="H323" s="93">
        <v>1220073.7923940001</v>
      </c>
      <c r="I323" s="93"/>
      <c r="J323" s="13">
        <v>725368.47228532098</v>
      </c>
      <c r="K323" s="13">
        <v>332502.06950459798</v>
      </c>
      <c r="L323" s="13">
        <v>90599.396073348806</v>
      </c>
    </row>
    <row r="324" spans="2:12" s="1" customFormat="1" ht="11.1" customHeight="1" x14ac:dyDescent="0.15">
      <c r="B324" s="47">
        <v>44562</v>
      </c>
      <c r="C324" s="48">
        <v>54089</v>
      </c>
      <c r="D324" s="13">
        <v>313</v>
      </c>
      <c r="E324" s="49">
        <v>9527</v>
      </c>
      <c r="F324" s="110"/>
      <c r="G324" s="110"/>
      <c r="H324" s="93">
        <v>1150271.380958</v>
      </c>
      <c r="I324" s="93"/>
      <c r="J324" s="13">
        <v>682709.06664722005</v>
      </c>
      <c r="K324" s="13">
        <v>312151.51047417201</v>
      </c>
      <c r="L324" s="13">
        <v>84694.071334431195</v>
      </c>
    </row>
    <row r="325" spans="2:12" s="1" customFormat="1" ht="11.1" customHeight="1" x14ac:dyDescent="0.15">
      <c r="B325" s="47">
        <v>44562</v>
      </c>
      <c r="C325" s="48">
        <v>54118</v>
      </c>
      <c r="D325" s="13">
        <v>314</v>
      </c>
      <c r="E325" s="49">
        <v>9556</v>
      </c>
      <c r="F325" s="110"/>
      <c r="G325" s="110"/>
      <c r="H325" s="93">
        <v>1082299.7070160001</v>
      </c>
      <c r="I325" s="93"/>
      <c r="J325" s="13">
        <v>641347.25237659505</v>
      </c>
      <c r="K325" s="13">
        <v>292542.15111916797</v>
      </c>
      <c r="L325" s="13">
        <v>79059.045636828494</v>
      </c>
    </row>
    <row r="326" spans="2:12" s="1" customFormat="1" ht="11.1" customHeight="1" x14ac:dyDescent="0.15">
      <c r="B326" s="47">
        <v>44562</v>
      </c>
      <c r="C326" s="48">
        <v>54149</v>
      </c>
      <c r="D326" s="13">
        <v>315</v>
      </c>
      <c r="E326" s="49">
        <v>9587</v>
      </c>
      <c r="F326" s="110"/>
      <c r="G326" s="110"/>
      <c r="H326" s="93">
        <v>1017178.170451</v>
      </c>
      <c r="I326" s="93"/>
      <c r="J326" s="13">
        <v>601735.32546830899</v>
      </c>
      <c r="K326" s="13">
        <v>273775.64627408498</v>
      </c>
      <c r="L326" s="13">
        <v>73674.0508201591</v>
      </c>
    </row>
    <row r="327" spans="2:12" s="1" customFormat="1" ht="11.1" customHeight="1" x14ac:dyDescent="0.15">
      <c r="B327" s="47">
        <v>44562</v>
      </c>
      <c r="C327" s="48">
        <v>54179</v>
      </c>
      <c r="D327" s="13">
        <v>316</v>
      </c>
      <c r="E327" s="49">
        <v>9617</v>
      </c>
      <c r="F327" s="110"/>
      <c r="G327" s="110"/>
      <c r="H327" s="93">
        <v>953191.79076100001</v>
      </c>
      <c r="I327" s="93"/>
      <c r="J327" s="13">
        <v>562957.13839036901</v>
      </c>
      <c r="K327" s="13">
        <v>255502.058015683</v>
      </c>
      <c r="L327" s="13">
        <v>68474.7133039334</v>
      </c>
    </row>
    <row r="328" spans="2:12" s="1" customFormat="1" ht="11.1" customHeight="1" x14ac:dyDescent="0.15">
      <c r="B328" s="47">
        <v>44562</v>
      </c>
      <c r="C328" s="48">
        <v>54210</v>
      </c>
      <c r="D328" s="13">
        <v>317</v>
      </c>
      <c r="E328" s="49">
        <v>9648</v>
      </c>
      <c r="F328" s="110"/>
      <c r="G328" s="110"/>
      <c r="H328" s="93">
        <v>894141.34713999997</v>
      </c>
      <c r="I328" s="93"/>
      <c r="J328" s="13">
        <v>527186.15250814497</v>
      </c>
      <c r="K328" s="13">
        <v>238658.63881118299</v>
      </c>
      <c r="L328" s="13">
        <v>63689.758015596301</v>
      </c>
    </row>
    <row r="329" spans="2:12" s="1" customFormat="1" ht="11.1" customHeight="1" x14ac:dyDescent="0.15">
      <c r="B329" s="47">
        <v>44562</v>
      </c>
      <c r="C329" s="48">
        <v>54240</v>
      </c>
      <c r="D329" s="13">
        <v>318</v>
      </c>
      <c r="E329" s="49">
        <v>9678</v>
      </c>
      <c r="F329" s="110"/>
      <c r="G329" s="110"/>
      <c r="H329" s="93">
        <v>841754.568402</v>
      </c>
      <c r="I329" s="93"/>
      <c r="J329" s="13">
        <v>495484.25510035403</v>
      </c>
      <c r="K329" s="13">
        <v>223755.02172299399</v>
      </c>
      <c r="L329" s="13">
        <v>59467.723561944702</v>
      </c>
    </row>
    <row r="330" spans="2:12" s="1" customFormat="1" ht="11.1" customHeight="1" x14ac:dyDescent="0.15">
      <c r="B330" s="47">
        <v>44562</v>
      </c>
      <c r="C330" s="48">
        <v>54271</v>
      </c>
      <c r="D330" s="13">
        <v>319</v>
      </c>
      <c r="E330" s="49">
        <v>9709</v>
      </c>
      <c r="F330" s="110"/>
      <c r="G330" s="110"/>
      <c r="H330" s="93">
        <v>793393.89556199999</v>
      </c>
      <c r="I330" s="93"/>
      <c r="J330" s="13">
        <v>466225.48582371202</v>
      </c>
      <c r="K330" s="13">
        <v>210006.64432965199</v>
      </c>
      <c r="L330" s="13">
        <v>55577.393866922903</v>
      </c>
    </row>
    <row r="331" spans="2:12" s="1" customFormat="1" ht="11.1" customHeight="1" x14ac:dyDescent="0.15">
      <c r="B331" s="47">
        <v>44562</v>
      </c>
      <c r="C331" s="48">
        <v>54302</v>
      </c>
      <c r="D331" s="13">
        <v>320</v>
      </c>
      <c r="E331" s="49">
        <v>9740</v>
      </c>
      <c r="F331" s="110"/>
      <c r="G331" s="110"/>
      <c r="H331" s="93">
        <v>746720.54806499998</v>
      </c>
      <c r="I331" s="93"/>
      <c r="J331" s="13">
        <v>438054.38985893101</v>
      </c>
      <c r="K331" s="13">
        <v>196815.43527325001</v>
      </c>
      <c r="L331" s="13">
        <v>51865.7804288435</v>
      </c>
    </row>
    <row r="332" spans="2:12" s="1" customFormat="1" ht="11.1" customHeight="1" x14ac:dyDescent="0.15">
      <c r="B332" s="47">
        <v>44562</v>
      </c>
      <c r="C332" s="48">
        <v>54332</v>
      </c>
      <c r="D332" s="13">
        <v>321</v>
      </c>
      <c r="E332" s="49">
        <v>9770</v>
      </c>
      <c r="F332" s="110"/>
      <c r="G332" s="110"/>
      <c r="H332" s="93">
        <v>704210.52595000004</v>
      </c>
      <c r="I332" s="93"/>
      <c r="J332" s="13">
        <v>412438.318139276</v>
      </c>
      <c r="K332" s="13">
        <v>184850.18632122301</v>
      </c>
      <c r="L332" s="13">
        <v>48512.956033173199</v>
      </c>
    </row>
    <row r="333" spans="2:12" s="1" customFormat="1" ht="11.1" customHeight="1" x14ac:dyDescent="0.15">
      <c r="B333" s="47">
        <v>44562</v>
      </c>
      <c r="C333" s="48">
        <v>54363</v>
      </c>
      <c r="D333" s="13">
        <v>322</v>
      </c>
      <c r="E333" s="49">
        <v>9801</v>
      </c>
      <c r="F333" s="110"/>
      <c r="G333" s="110"/>
      <c r="H333" s="93">
        <v>662145.01920400001</v>
      </c>
      <c r="I333" s="93"/>
      <c r="J333" s="13">
        <v>387143.87309206999</v>
      </c>
      <c r="K333" s="13">
        <v>173072.22178067401</v>
      </c>
      <c r="L333" s="13">
        <v>45229.504922841101</v>
      </c>
    </row>
    <row r="334" spans="2:12" s="1" customFormat="1" ht="11.1" customHeight="1" x14ac:dyDescent="0.15">
      <c r="B334" s="47">
        <v>44562</v>
      </c>
      <c r="C334" s="48">
        <v>54393</v>
      </c>
      <c r="D334" s="13">
        <v>323</v>
      </c>
      <c r="E334" s="49">
        <v>9831</v>
      </c>
      <c r="F334" s="110"/>
      <c r="G334" s="110"/>
      <c r="H334" s="93">
        <v>625425.50784099998</v>
      </c>
      <c r="I334" s="93"/>
      <c r="J334" s="13">
        <v>365074.437094516</v>
      </c>
      <c r="K334" s="13">
        <v>162804.41192364899</v>
      </c>
      <c r="L334" s="13">
        <v>42371.780955609604</v>
      </c>
    </row>
    <row r="335" spans="2:12" s="1" customFormat="1" ht="11.1" customHeight="1" x14ac:dyDescent="0.15">
      <c r="B335" s="47">
        <v>44562</v>
      </c>
      <c r="C335" s="48">
        <v>54424</v>
      </c>
      <c r="D335" s="13">
        <v>324</v>
      </c>
      <c r="E335" s="49">
        <v>9862</v>
      </c>
      <c r="F335" s="110"/>
      <c r="G335" s="110"/>
      <c r="H335" s="93">
        <v>590342.94229699997</v>
      </c>
      <c r="I335" s="93"/>
      <c r="J335" s="13">
        <v>344011.522207756</v>
      </c>
      <c r="K335" s="13">
        <v>153021.27894447101</v>
      </c>
      <c r="L335" s="13">
        <v>39656.921317651802</v>
      </c>
    </row>
    <row r="336" spans="2:12" s="1" customFormat="1" ht="11.1" customHeight="1" x14ac:dyDescent="0.15">
      <c r="B336" s="47">
        <v>44562</v>
      </c>
      <c r="C336" s="48">
        <v>54455</v>
      </c>
      <c r="D336" s="13">
        <v>325</v>
      </c>
      <c r="E336" s="49">
        <v>9893</v>
      </c>
      <c r="F336" s="110"/>
      <c r="G336" s="110"/>
      <c r="H336" s="93">
        <v>555211.70204899996</v>
      </c>
      <c r="I336" s="93"/>
      <c r="J336" s="13">
        <v>322990.68946500903</v>
      </c>
      <c r="K336" s="13">
        <v>143305.52514252099</v>
      </c>
      <c r="L336" s="13">
        <v>36981.687351202199</v>
      </c>
    </row>
    <row r="337" spans="2:12" s="1" customFormat="1" ht="11.1" customHeight="1" x14ac:dyDescent="0.15">
      <c r="B337" s="47">
        <v>44562</v>
      </c>
      <c r="C337" s="48">
        <v>54483</v>
      </c>
      <c r="D337" s="13">
        <v>326</v>
      </c>
      <c r="E337" s="49">
        <v>9921</v>
      </c>
      <c r="F337" s="110"/>
      <c r="G337" s="110"/>
      <c r="H337" s="93">
        <v>521450.64713699999</v>
      </c>
      <c r="I337" s="93"/>
      <c r="J337" s="13">
        <v>302885.66972240602</v>
      </c>
      <c r="K337" s="13">
        <v>134076.53378207301</v>
      </c>
      <c r="L337" s="13">
        <v>34467.641945930198</v>
      </c>
    </row>
    <row r="338" spans="2:12" s="1" customFormat="1" ht="11.1" customHeight="1" x14ac:dyDescent="0.15">
      <c r="B338" s="47">
        <v>44562</v>
      </c>
      <c r="C338" s="48">
        <v>54514</v>
      </c>
      <c r="D338" s="13">
        <v>327</v>
      </c>
      <c r="E338" s="49">
        <v>9952</v>
      </c>
      <c r="F338" s="110"/>
      <c r="G338" s="110"/>
      <c r="H338" s="93">
        <v>489806.40804200002</v>
      </c>
      <c r="I338" s="93"/>
      <c r="J338" s="13">
        <v>284022.50741999003</v>
      </c>
      <c r="K338" s="13">
        <v>125406.74556480099</v>
      </c>
      <c r="L338" s="13">
        <v>32102.312357901101</v>
      </c>
    </row>
    <row r="339" spans="2:12" s="1" customFormat="1" ht="11.1" customHeight="1" x14ac:dyDescent="0.15">
      <c r="B339" s="47">
        <v>44562</v>
      </c>
      <c r="C339" s="48">
        <v>54544</v>
      </c>
      <c r="D339" s="13">
        <v>328</v>
      </c>
      <c r="E339" s="49">
        <v>9982</v>
      </c>
      <c r="F339" s="110"/>
      <c r="G339" s="110"/>
      <c r="H339" s="93">
        <v>458118.66422099998</v>
      </c>
      <c r="I339" s="93"/>
      <c r="J339" s="13">
        <v>265211.79849892698</v>
      </c>
      <c r="K339" s="13">
        <v>116812.88454168</v>
      </c>
      <c r="L339" s="13">
        <v>29779.8324804843</v>
      </c>
    </row>
    <row r="340" spans="2:12" s="1" customFormat="1" ht="11.1" customHeight="1" x14ac:dyDescent="0.15">
      <c r="B340" s="47">
        <v>44562</v>
      </c>
      <c r="C340" s="48">
        <v>54575</v>
      </c>
      <c r="D340" s="13">
        <v>329</v>
      </c>
      <c r="E340" s="49">
        <v>10013</v>
      </c>
      <c r="F340" s="110"/>
      <c r="G340" s="110"/>
      <c r="H340" s="93">
        <v>428187.50570099999</v>
      </c>
      <c r="I340" s="93"/>
      <c r="J340" s="13">
        <v>247463.76982678799</v>
      </c>
      <c r="K340" s="13">
        <v>108718.54342816499</v>
      </c>
      <c r="L340" s="13">
        <v>27598.8983434822</v>
      </c>
    </row>
    <row r="341" spans="2:12" s="1" customFormat="1" ht="11.1" customHeight="1" x14ac:dyDescent="0.15">
      <c r="B341" s="47">
        <v>44562</v>
      </c>
      <c r="C341" s="48">
        <v>54605</v>
      </c>
      <c r="D341" s="13">
        <v>330</v>
      </c>
      <c r="E341" s="49">
        <v>10043</v>
      </c>
      <c r="F341" s="110"/>
      <c r="G341" s="110"/>
      <c r="H341" s="93">
        <v>399093.765159</v>
      </c>
      <c r="I341" s="93"/>
      <c r="J341" s="13">
        <v>230270.941907442</v>
      </c>
      <c r="K341" s="13">
        <v>100916.203846845</v>
      </c>
      <c r="L341" s="13">
        <v>25513.210389157699</v>
      </c>
    </row>
    <row r="342" spans="2:12" s="1" customFormat="1" ht="11.1" customHeight="1" x14ac:dyDescent="0.15">
      <c r="B342" s="47">
        <v>44562</v>
      </c>
      <c r="C342" s="48">
        <v>54636</v>
      </c>
      <c r="D342" s="13">
        <v>331</v>
      </c>
      <c r="E342" s="49">
        <v>10074</v>
      </c>
      <c r="F342" s="110"/>
      <c r="G342" s="110"/>
      <c r="H342" s="93">
        <v>372132.85679599998</v>
      </c>
      <c r="I342" s="93"/>
      <c r="J342" s="13">
        <v>214350.74157919799</v>
      </c>
      <c r="K342" s="13">
        <v>93700.271908395996</v>
      </c>
      <c r="L342" s="13">
        <v>23588.5733749063</v>
      </c>
    </row>
    <row r="343" spans="2:12" s="1" customFormat="1" ht="11.1" customHeight="1" x14ac:dyDescent="0.15">
      <c r="B343" s="47">
        <v>44562</v>
      </c>
      <c r="C343" s="48">
        <v>54667</v>
      </c>
      <c r="D343" s="13">
        <v>332</v>
      </c>
      <c r="E343" s="49">
        <v>10105</v>
      </c>
      <c r="F343" s="110"/>
      <c r="G343" s="110"/>
      <c r="H343" s="93">
        <v>348316.91058099997</v>
      </c>
      <c r="I343" s="93"/>
      <c r="J343" s="13">
        <v>200292.32697274399</v>
      </c>
      <c r="K343" s="13">
        <v>87332.172887612003</v>
      </c>
      <c r="L343" s="13">
        <v>21892.3160896318</v>
      </c>
    </row>
    <row r="344" spans="2:12" s="1" customFormat="1" ht="11.1" customHeight="1" x14ac:dyDescent="0.15">
      <c r="B344" s="47">
        <v>44562</v>
      </c>
      <c r="C344" s="48">
        <v>54697</v>
      </c>
      <c r="D344" s="13">
        <v>333</v>
      </c>
      <c r="E344" s="49">
        <v>10135</v>
      </c>
      <c r="F344" s="110"/>
      <c r="G344" s="110"/>
      <c r="H344" s="93">
        <v>324469.11659300001</v>
      </c>
      <c r="I344" s="93"/>
      <c r="J344" s="13">
        <v>186272.90138942801</v>
      </c>
      <c r="K344" s="13">
        <v>81019.470434780495</v>
      </c>
      <c r="L344" s="13">
        <v>20226.601949160198</v>
      </c>
    </row>
    <row r="345" spans="2:12" s="1" customFormat="1" ht="11.1" customHeight="1" x14ac:dyDescent="0.15">
      <c r="B345" s="47">
        <v>44562</v>
      </c>
      <c r="C345" s="48">
        <v>54728</v>
      </c>
      <c r="D345" s="13">
        <v>334</v>
      </c>
      <c r="E345" s="49">
        <v>10166</v>
      </c>
      <c r="F345" s="110"/>
      <c r="G345" s="110"/>
      <c r="H345" s="93">
        <v>301201.314725</v>
      </c>
      <c r="I345" s="93"/>
      <c r="J345" s="13">
        <v>172621.92489119299</v>
      </c>
      <c r="K345" s="13">
        <v>74891.024022784302</v>
      </c>
      <c r="L345" s="13">
        <v>18617.4379969523</v>
      </c>
    </row>
    <row r="346" spans="2:12" s="1" customFormat="1" ht="11.1" customHeight="1" x14ac:dyDescent="0.15">
      <c r="B346" s="47">
        <v>44562</v>
      </c>
      <c r="C346" s="48">
        <v>54758</v>
      </c>
      <c r="D346" s="13">
        <v>335</v>
      </c>
      <c r="E346" s="49">
        <v>10196</v>
      </c>
      <c r="F346" s="110"/>
      <c r="G346" s="110"/>
      <c r="H346" s="93">
        <v>284040.77240000002</v>
      </c>
      <c r="I346" s="93"/>
      <c r="J346" s="13">
        <v>162519.821710077</v>
      </c>
      <c r="K346" s="13">
        <v>70334.745185378997</v>
      </c>
      <c r="L346" s="13">
        <v>17413.102203602099</v>
      </c>
    </row>
    <row r="347" spans="2:12" s="1" customFormat="1" ht="11.1" customHeight="1" x14ac:dyDescent="0.15">
      <c r="B347" s="47">
        <v>44562</v>
      </c>
      <c r="C347" s="48">
        <v>54789</v>
      </c>
      <c r="D347" s="13">
        <v>336</v>
      </c>
      <c r="E347" s="49">
        <v>10227</v>
      </c>
      <c r="F347" s="110"/>
      <c r="G347" s="110"/>
      <c r="H347" s="93">
        <v>274016.29315400001</v>
      </c>
      <c r="I347" s="93"/>
      <c r="J347" s="13">
        <v>156518.19045448501</v>
      </c>
      <c r="K347" s="13">
        <v>67565.110649445895</v>
      </c>
      <c r="L347" s="13">
        <v>16656.5611122392</v>
      </c>
    </row>
    <row r="348" spans="2:12" s="1" customFormat="1" ht="11.1" customHeight="1" x14ac:dyDescent="0.15">
      <c r="B348" s="47">
        <v>44562</v>
      </c>
      <c r="C348" s="48">
        <v>54820</v>
      </c>
      <c r="D348" s="13">
        <v>337</v>
      </c>
      <c r="E348" s="49">
        <v>10258</v>
      </c>
      <c r="F348" s="110"/>
      <c r="G348" s="110"/>
      <c r="H348" s="93">
        <v>265644.79725100001</v>
      </c>
      <c r="I348" s="93"/>
      <c r="J348" s="13">
        <v>151479.03328909501</v>
      </c>
      <c r="K348" s="13">
        <v>65223.528799726897</v>
      </c>
      <c r="L348" s="13">
        <v>16011.195545419499</v>
      </c>
    </row>
    <row r="349" spans="2:12" s="1" customFormat="1" ht="11.1" customHeight="1" x14ac:dyDescent="0.15">
      <c r="B349" s="47">
        <v>44562</v>
      </c>
      <c r="C349" s="48">
        <v>54848</v>
      </c>
      <c r="D349" s="13">
        <v>338</v>
      </c>
      <c r="E349" s="49">
        <v>10286</v>
      </c>
      <c r="F349" s="110"/>
      <c r="G349" s="110"/>
      <c r="H349" s="93">
        <v>258163.38472999999</v>
      </c>
      <c r="I349" s="93"/>
      <c r="J349" s="13">
        <v>146987.35662536899</v>
      </c>
      <c r="K349" s="13">
        <v>63144.112397462399</v>
      </c>
      <c r="L349" s="13">
        <v>15441.423844192201</v>
      </c>
    </row>
    <row r="350" spans="2:12" s="1" customFormat="1" ht="11.1" customHeight="1" x14ac:dyDescent="0.15">
      <c r="B350" s="47">
        <v>44562</v>
      </c>
      <c r="C350" s="48">
        <v>54879</v>
      </c>
      <c r="D350" s="13">
        <v>339</v>
      </c>
      <c r="E350" s="49">
        <v>10317</v>
      </c>
      <c r="F350" s="110"/>
      <c r="G350" s="110"/>
      <c r="H350" s="93">
        <v>135169.59552999999</v>
      </c>
      <c r="I350" s="93"/>
      <c r="J350" s="13">
        <v>76829.344292163296</v>
      </c>
      <c r="K350" s="13">
        <v>32921.082162502396</v>
      </c>
      <c r="L350" s="13">
        <v>8016.5075004861901</v>
      </c>
    </row>
    <row r="351" spans="2:12" s="1" customFormat="1" ht="11.1" customHeight="1" x14ac:dyDescent="0.15">
      <c r="B351" s="47">
        <v>44562</v>
      </c>
      <c r="C351" s="48">
        <v>54909</v>
      </c>
      <c r="D351" s="13">
        <v>340</v>
      </c>
      <c r="E351" s="49">
        <v>10347</v>
      </c>
      <c r="F351" s="110"/>
      <c r="G351" s="110"/>
      <c r="H351" s="93">
        <v>127664.121229</v>
      </c>
      <c r="I351" s="93"/>
      <c r="J351" s="13">
        <v>72444.185329212094</v>
      </c>
      <c r="K351" s="13">
        <v>30965.655382620302</v>
      </c>
      <c r="L351" s="13">
        <v>7509.4384197061299</v>
      </c>
    </row>
    <row r="352" spans="2:12" s="1" customFormat="1" ht="11.1" customHeight="1" x14ac:dyDescent="0.15">
      <c r="B352" s="47">
        <v>44562</v>
      </c>
      <c r="C352" s="48">
        <v>54940</v>
      </c>
      <c r="D352" s="13">
        <v>341</v>
      </c>
      <c r="E352" s="49">
        <v>10378</v>
      </c>
      <c r="F352" s="110"/>
      <c r="G352" s="110"/>
      <c r="H352" s="93">
        <v>121447.284935</v>
      </c>
      <c r="I352" s="93"/>
      <c r="J352" s="13">
        <v>68799.496837285697</v>
      </c>
      <c r="K352" s="13">
        <v>29332.974062099802</v>
      </c>
      <c r="L352" s="13">
        <v>7083.3695769175401</v>
      </c>
    </row>
    <row r="353" spans="2:12" s="1" customFormat="1" ht="11.1" customHeight="1" x14ac:dyDescent="0.15">
      <c r="B353" s="47">
        <v>44562</v>
      </c>
      <c r="C353" s="48">
        <v>54970</v>
      </c>
      <c r="D353" s="13">
        <v>342</v>
      </c>
      <c r="E353" s="49">
        <v>10408</v>
      </c>
      <c r="F353" s="110"/>
      <c r="G353" s="110"/>
      <c r="H353" s="93">
        <v>115219.96644800001</v>
      </c>
      <c r="I353" s="93"/>
      <c r="J353" s="13">
        <v>65164.603432408199</v>
      </c>
      <c r="K353" s="13">
        <v>27714.839004052101</v>
      </c>
      <c r="L353" s="13">
        <v>6665.1855973694801</v>
      </c>
    </row>
    <row r="354" spans="2:12" s="1" customFormat="1" ht="11.1" customHeight="1" x14ac:dyDescent="0.15">
      <c r="B354" s="47">
        <v>44562</v>
      </c>
      <c r="C354" s="48">
        <v>55001</v>
      </c>
      <c r="D354" s="13">
        <v>343</v>
      </c>
      <c r="E354" s="49">
        <v>10439</v>
      </c>
      <c r="F354" s="110"/>
      <c r="G354" s="110"/>
      <c r="H354" s="93">
        <v>109282.69154699999</v>
      </c>
      <c r="I354" s="93"/>
      <c r="J354" s="13">
        <v>61701.848358175499</v>
      </c>
      <c r="K354" s="13">
        <v>26175.372476640801</v>
      </c>
      <c r="L354" s="13">
        <v>6268.2942772711403</v>
      </c>
    </row>
    <row r="355" spans="2:12" s="1" customFormat="1" ht="11.1" customHeight="1" x14ac:dyDescent="0.15">
      <c r="B355" s="47">
        <v>44562</v>
      </c>
      <c r="C355" s="48">
        <v>55032</v>
      </c>
      <c r="D355" s="13">
        <v>344</v>
      </c>
      <c r="E355" s="49">
        <v>10470</v>
      </c>
      <c r="F355" s="110"/>
      <c r="G355" s="110"/>
      <c r="H355" s="93">
        <v>104883.255695</v>
      </c>
      <c r="I355" s="93"/>
      <c r="J355" s="13">
        <v>59117.455102498097</v>
      </c>
      <c r="K355" s="13">
        <v>25015.231101574998</v>
      </c>
      <c r="L355" s="13">
        <v>5965.0988600406499</v>
      </c>
    </row>
    <row r="356" spans="2:12" s="1" customFormat="1" ht="11.1" customHeight="1" x14ac:dyDescent="0.15">
      <c r="B356" s="47">
        <v>44562</v>
      </c>
      <c r="C356" s="48">
        <v>55062</v>
      </c>
      <c r="D356" s="13">
        <v>345</v>
      </c>
      <c r="E356" s="49">
        <v>10500</v>
      </c>
      <c r="F356" s="110"/>
      <c r="G356" s="110"/>
      <c r="H356" s="93">
        <v>101324.06889</v>
      </c>
      <c r="I356" s="93"/>
      <c r="J356" s="13">
        <v>57017.576275996304</v>
      </c>
      <c r="K356" s="13">
        <v>24067.2965224</v>
      </c>
      <c r="L356" s="13">
        <v>5715.5301287718903</v>
      </c>
    </row>
    <row r="357" spans="2:12" s="1" customFormat="1" ht="11.1" customHeight="1" x14ac:dyDescent="0.15">
      <c r="B357" s="47">
        <v>44562</v>
      </c>
      <c r="C357" s="48">
        <v>55093</v>
      </c>
      <c r="D357" s="13">
        <v>346</v>
      </c>
      <c r="E357" s="49">
        <v>10531</v>
      </c>
      <c r="F357" s="110"/>
      <c r="G357" s="110"/>
      <c r="H357" s="93">
        <v>97757.831103000004</v>
      </c>
      <c r="I357" s="93"/>
      <c r="J357" s="13">
        <v>54917.463153840101</v>
      </c>
      <c r="K357" s="13">
        <v>23121.8786058275</v>
      </c>
      <c r="L357" s="13">
        <v>5467.7537357326501</v>
      </c>
    </row>
    <row r="358" spans="2:12" s="1" customFormat="1" ht="11.1" customHeight="1" x14ac:dyDescent="0.15">
      <c r="B358" s="47">
        <v>44562</v>
      </c>
      <c r="C358" s="48">
        <v>55123</v>
      </c>
      <c r="D358" s="13">
        <v>347</v>
      </c>
      <c r="E358" s="49">
        <v>10561</v>
      </c>
      <c r="F358" s="110"/>
      <c r="G358" s="110"/>
      <c r="H358" s="93">
        <v>94184.532365000006</v>
      </c>
      <c r="I358" s="93"/>
      <c r="J358" s="13">
        <v>52823.242442667397</v>
      </c>
      <c r="K358" s="13">
        <v>22185.410689429998</v>
      </c>
      <c r="L358" s="13">
        <v>5224.7965665472602</v>
      </c>
    </row>
    <row r="359" spans="2:12" s="1" customFormat="1" ht="11.1" customHeight="1" x14ac:dyDescent="0.15">
      <c r="B359" s="47">
        <v>44562</v>
      </c>
      <c r="C359" s="48">
        <v>55154</v>
      </c>
      <c r="D359" s="13">
        <v>348</v>
      </c>
      <c r="E359" s="49">
        <v>10592</v>
      </c>
      <c r="F359" s="110"/>
      <c r="G359" s="110"/>
      <c r="H359" s="93">
        <v>91333.832674000005</v>
      </c>
      <c r="I359" s="93"/>
      <c r="J359" s="13">
        <v>51137.551710138803</v>
      </c>
      <c r="K359" s="13">
        <v>21422.810258016401</v>
      </c>
      <c r="L359" s="13">
        <v>5023.8304457499498</v>
      </c>
    </row>
    <row r="360" spans="2:12" s="1" customFormat="1" ht="11.1" customHeight="1" x14ac:dyDescent="0.15">
      <c r="B360" s="47">
        <v>44562</v>
      </c>
      <c r="C360" s="48">
        <v>55185</v>
      </c>
      <c r="D360" s="13">
        <v>349</v>
      </c>
      <c r="E360" s="49">
        <v>10623</v>
      </c>
      <c r="F360" s="110"/>
      <c r="G360" s="110"/>
      <c r="H360" s="93">
        <v>88474.482015999994</v>
      </c>
      <c r="I360" s="93"/>
      <c r="J360" s="13">
        <v>49452.591698693301</v>
      </c>
      <c r="K360" s="13">
        <v>20664.250572339501</v>
      </c>
      <c r="L360" s="13">
        <v>4825.4165705567302</v>
      </c>
    </row>
    <row r="361" spans="2:12" s="1" customFormat="1" ht="11.1" customHeight="1" x14ac:dyDescent="0.15">
      <c r="B361" s="47">
        <v>44562</v>
      </c>
      <c r="C361" s="48">
        <v>55213</v>
      </c>
      <c r="D361" s="13">
        <v>350</v>
      </c>
      <c r="E361" s="49">
        <v>10651</v>
      </c>
      <c r="F361" s="110"/>
      <c r="G361" s="110"/>
      <c r="H361" s="93">
        <v>86376.570391000001</v>
      </c>
      <c r="I361" s="93"/>
      <c r="J361" s="13">
        <v>48206.001229228103</v>
      </c>
      <c r="K361" s="13">
        <v>20097.073745064801</v>
      </c>
      <c r="L361" s="13">
        <v>4675.01479055455</v>
      </c>
    </row>
    <row r="362" spans="2:12" s="1" customFormat="1" ht="11.1" customHeight="1" x14ac:dyDescent="0.15">
      <c r="B362" s="47">
        <v>44562</v>
      </c>
      <c r="C362" s="48">
        <v>55244</v>
      </c>
      <c r="D362" s="13">
        <v>351</v>
      </c>
      <c r="E362" s="49">
        <v>10682</v>
      </c>
      <c r="F362" s="110"/>
      <c r="G362" s="110"/>
      <c r="H362" s="93">
        <v>84275.187799000007</v>
      </c>
      <c r="I362" s="93"/>
      <c r="J362" s="13">
        <v>46953.466307393501</v>
      </c>
      <c r="K362" s="13">
        <v>19525.109169029402</v>
      </c>
      <c r="L362" s="13">
        <v>4522.7257472052797</v>
      </c>
    </row>
    <row r="363" spans="2:12" s="1" customFormat="1" ht="11.1" customHeight="1" x14ac:dyDescent="0.15">
      <c r="B363" s="47">
        <v>44562</v>
      </c>
      <c r="C363" s="48">
        <v>55274</v>
      </c>
      <c r="D363" s="13">
        <v>352</v>
      </c>
      <c r="E363" s="49">
        <v>10712</v>
      </c>
      <c r="F363" s="110"/>
      <c r="G363" s="110"/>
      <c r="H363" s="93">
        <v>82170.344240000006</v>
      </c>
      <c r="I363" s="93"/>
      <c r="J363" s="13">
        <v>45705.6192114648</v>
      </c>
      <c r="K363" s="13">
        <v>18959.425607918201</v>
      </c>
      <c r="L363" s="13">
        <v>4373.6904458402196</v>
      </c>
    </row>
    <row r="364" spans="2:12" s="1" customFormat="1" ht="11.1" customHeight="1" x14ac:dyDescent="0.15">
      <c r="B364" s="47">
        <v>44562</v>
      </c>
      <c r="C364" s="48">
        <v>55305</v>
      </c>
      <c r="D364" s="13">
        <v>353</v>
      </c>
      <c r="E364" s="49">
        <v>10743</v>
      </c>
      <c r="F364" s="110"/>
      <c r="G364" s="110"/>
      <c r="H364" s="93">
        <v>80876.599713000003</v>
      </c>
      <c r="I364" s="93"/>
      <c r="J364" s="13">
        <v>44909.699972959403</v>
      </c>
      <c r="K364" s="13">
        <v>18581.887456480399</v>
      </c>
      <c r="L364" s="13">
        <v>4268.4412776220597</v>
      </c>
    </row>
    <row r="365" spans="2:12" s="1" customFormat="1" ht="11.1" customHeight="1" x14ac:dyDescent="0.15">
      <c r="B365" s="47">
        <v>44562</v>
      </c>
      <c r="C365" s="48">
        <v>55335</v>
      </c>
      <c r="D365" s="13">
        <v>354</v>
      </c>
      <c r="E365" s="49">
        <v>10773</v>
      </c>
      <c r="F365" s="110"/>
      <c r="G365" s="110"/>
      <c r="H365" s="93">
        <v>79580.864220000003</v>
      </c>
      <c r="I365" s="93"/>
      <c r="J365" s="13">
        <v>44117.661200102702</v>
      </c>
      <c r="K365" s="13">
        <v>18209.2442020497</v>
      </c>
      <c r="L365" s="13">
        <v>4165.6951951718302</v>
      </c>
    </row>
    <row r="366" spans="2:12" s="1" customFormat="1" ht="11.1" customHeight="1" x14ac:dyDescent="0.15">
      <c r="B366" s="47">
        <v>44562</v>
      </c>
      <c r="C366" s="48">
        <v>55366</v>
      </c>
      <c r="D366" s="13">
        <v>355</v>
      </c>
      <c r="E366" s="49">
        <v>10804</v>
      </c>
      <c r="F366" s="110"/>
      <c r="G366" s="110"/>
      <c r="H366" s="93">
        <v>78283.107745999994</v>
      </c>
      <c r="I366" s="93"/>
      <c r="J366" s="13">
        <v>43324.610547421697</v>
      </c>
      <c r="K366" s="13">
        <v>17836.4409072206</v>
      </c>
      <c r="L366" s="13">
        <v>4063.12691468501</v>
      </c>
    </row>
    <row r="367" spans="2:12" s="1" customFormat="1" ht="11.1" customHeight="1" x14ac:dyDescent="0.15">
      <c r="B367" s="47">
        <v>44562</v>
      </c>
      <c r="C367" s="48">
        <v>55397</v>
      </c>
      <c r="D367" s="13">
        <v>356</v>
      </c>
      <c r="E367" s="49">
        <v>10835</v>
      </c>
      <c r="F367" s="110"/>
      <c r="G367" s="110"/>
      <c r="H367" s="93">
        <v>76983.340303000004</v>
      </c>
      <c r="I367" s="93"/>
      <c r="J367" s="13">
        <v>42533.012075139901</v>
      </c>
      <c r="K367" s="13">
        <v>17466.012400015301</v>
      </c>
      <c r="L367" s="13">
        <v>3961.8914508070902</v>
      </c>
    </row>
    <row r="368" spans="2:12" s="1" customFormat="1" ht="11.1" customHeight="1" x14ac:dyDescent="0.15">
      <c r="B368" s="47">
        <v>44562</v>
      </c>
      <c r="C368" s="48">
        <v>55427</v>
      </c>
      <c r="D368" s="13">
        <v>357</v>
      </c>
      <c r="E368" s="49">
        <v>10865</v>
      </c>
      <c r="F368" s="110"/>
      <c r="G368" s="110"/>
      <c r="H368" s="93">
        <v>76454.161892999997</v>
      </c>
      <c r="I368" s="93"/>
      <c r="J368" s="13">
        <v>42171.3088706669</v>
      </c>
      <c r="K368" s="13">
        <v>17274.8574568025</v>
      </c>
      <c r="L368" s="13">
        <v>3902.4681227116298</v>
      </c>
    </row>
    <row r="369" spans="2:12" s="1" customFormat="1" ht="11.1" customHeight="1" x14ac:dyDescent="0.15">
      <c r="B369" s="47">
        <v>44562</v>
      </c>
      <c r="C369" s="48">
        <v>55458</v>
      </c>
      <c r="D369" s="13">
        <v>358</v>
      </c>
      <c r="E369" s="49">
        <v>10896</v>
      </c>
      <c r="F369" s="110"/>
      <c r="G369" s="110"/>
      <c r="H369" s="93">
        <v>75924.332502000005</v>
      </c>
      <c r="I369" s="93"/>
      <c r="J369" s="13">
        <v>41808.030584084103</v>
      </c>
      <c r="K369" s="13">
        <v>17082.490781705401</v>
      </c>
      <c r="L369" s="13">
        <v>3842.66660693729</v>
      </c>
    </row>
    <row r="370" spans="2:12" s="1" customFormat="1" ht="11.1" customHeight="1" x14ac:dyDescent="0.15">
      <c r="B370" s="47">
        <v>44562</v>
      </c>
      <c r="C370" s="48">
        <v>55488</v>
      </c>
      <c r="D370" s="13">
        <v>359</v>
      </c>
      <c r="E370" s="49">
        <v>10926</v>
      </c>
      <c r="F370" s="110"/>
      <c r="G370" s="110"/>
      <c r="H370" s="93">
        <v>75393.862141999998</v>
      </c>
      <c r="I370" s="93"/>
      <c r="J370" s="13">
        <v>41447.780481717396</v>
      </c>
      <c r="K370" s="13">
        <v>16893.6126221995</v>
      </c>
      <c r="L370" s="13">
        <v>3784.6012298292799</v>
      </c>
    </row>
    <row r="371" spans="2:12" s="1" customFormat="1" ht="11.1" customHeight="1" x14ac:dyDescent="0.15">
      <c r="B371" s="47">
        <v>44562</v>
      </c>
      <c r="C371" s="48">
        <v>55519</v>
      </c>
      <c r="D371" s="13">
        <v>360</v>
      </c>
      <c r="E371" s="49">
        <v>10957</v>
      </c>
      <c r="F371" s="110"/>
      <c r="G371" s="110"/>
      <c r="H371" s="93">
        <v>74862.740802</v>
      </c>
      <c r="I371" s="93"/>
      <c r="J371" s="13">
        <v>41085.993214998103</v>
      </c>
      <c r="K371" s="13">
        <v>16703.563607951499</v>
      </c>
      <c r="L371" s="13">
        <v>3726.17587390978</v>
      </c>
    </row>
    <row r="372" spans="2:12" s="1" customFormat="1" ht="11.1" customHeight="1" x14ac:dyDescent="0.15">
      <c r="B372" s="47">
        <v>44562</v>
      </c>
      <c r="C372" s="48">
        <v>55550</v>
      </c>
      <c r="D372" s="13">
        <v>361</v>
      </c>
      <c r="E372" s="49">
        <v>10988</v>
      </c>
      <c r="F372" s="110"/>
      <c r="G372" s="110"/>
      <c r="H372" s="93">
        <v>74330.978493999995</v>
      </c>
      <c r="I372" s="93"/>
      <c r="J372" s="13">
        <v>40724.962774856802</v>
      </c>
      <c r="K372" s="13">
        <v>16514.678901397201</v>
      </c>
      <c r="L372" s="13">
        <v>3668.4361791117999</v>
      </c>
    </row>
    <row r="373" spans="2:12" s="1" customFormat="1" ht="11.1" customHeight="1" x14ac:dyDescent="0.15">
      <c r="B373" s="47">
        <v>44562</v>
      </c>
      <c r="C373" s="48">
        <v>55579</v>
      </c>
      <c r="D373" s="13">
        <v>362</v>
      </c>
      <c r="E373" s="49">
        <v>11017</v>
      </c>
      <c r="F373" s="110"/>
      <c r="G373" s="110"/>
      <c r="H373" s="93">
        <v>73798.565203999999</v>
      </c>
      <c r="I373" s="93"/>
      <c r="J373" s="13">
        <v>40369.103615402302</v>
      </c>
      <c r="K373" s="13">
        <v>16331.4214305364</v>
      </c>
      <c r="L373" s="13">
        <v>3613.3527991453102</v>
      </c>
    </row>
    <row r="374" spans="2:12" s="1" customFormat="1" ht="11.1" customHeight="1" x14ac:dyDescent="0.15">
      <c r="B374" s="47">
        <v>44562</v>
      </c>
      <c r="C374" s="48">
        <v>55610</v>
      </c>
      <c r="D374" s="13">
        <v>363</v>
      </c>
      <c r="E374" s="49">
        <v>11048</v>
      </c>
      <c r="F374" s="110"/>
      <c r="G374" s="110"/>
      <c r="H374" s="93">
        <v>73265.500931000002</v>
      </c>
      <c r="I374" s="93"/>
      <c r="J374" s="13">
        <v>40009.5337316675</v>
      </c>
      <c r="K374" s="13">
        <v>16144.792319730699</v>
      </c>
      <c r="L374" s="13">
        <v>3556.9311892636201</v>
      </c>
    </row>
    <row r="375" spans="2:12" s="1" customFormat="1" ht="11.1" customHeight="1" x14ac:dyDescent="0.15">
      <c r="B375" s="47">
        <v>44562</v>
      </c>
      <c r="C375" s="48">
        <v>55640</v>
      </c>
      <c r="D375" s="13">
        <v>364</v>
      </c>
      <c r="E375" s="49">
        <v>11078</v>
      </c>
      <c r="F375" s="110"/>
      <c r="G375" s="110"/>
      <c r="H375" s="93">
        <v>72731.785677000007</v>
      </c>
      <c r="I375" s="93"/>
      <c r="J375" s="13">
        <v>39652.883816250702</v>
      </c>
      <c r="K375" s="13">
        <v>15961.493208481101</v>
      </c>
      <c r="L375" s="13">
        <v>3502.1327300744301</v>
      </c>
    </row>
    <row r="376" spans="2:12" s="1" customFormat="1" ht="11.1" customHeight="1" x14ac:dyDescent="0.15">
      <c r="B376" s="47">
        <v>44562</v>
      </c>
      <c r="C376" s="48">
        <v>55671</v>
      </c>
      <c r="D376" s="13">
        <v>365</v>
      </c>
      <c r="E376" s="49">
        <v>11109</v>
      </c>
      <c r="F376" s="110"/>
      <c r="G376" s="110"/>
      <c r="H376" s="93">
        <v>72197.419439000005</v>
      </c>
      <c r="I376" s="93"/>
      <c r="J376" s="13">
        <v>39294.790808848797</v>
      </c>
      <c r="K376" s="13">
        <v>15777.123092690001</v>
      </c>
      <c r="L376" s="13">
        <v>3447.0177339668098</v>
      </c>
    </row>
    <row r="377" spans="2:12" s="1" customFormat="1" ht="11.1" customHeight="1" x14ac:dyDescent="0.15">
      <c r="B377" s="47">
        <v>44562</v>
      </c>
      <c r="C377" s="48">
        <v>55701</v>
      </c>
      <c r="D377" s="13">
        <v>366</v>
      </c>
      <c r="E377" s="49">
        <v>11139</v>
      </c>
      <c r="F377" s="110"/>
      <c r="G377" s="110"/>
      <c r="H377" s="93">
        <v>71662.402220000004</v>
      </c>
      <c r="I377" s="93"/>
      <c r="J377" s="13">
        <v>38939.576945206099</v>
      </c>
      <c r="K377" s="13">
        <v>15596.021635142901</v>
      </c>
      <c r="L377" s="13">
        <v>3393.48251855627</v>
      </c>
    </row>
    <row r="378" spans="2:12" s="1" customFormat="1" ht="11.1" customHeight="1" x14ac:dyDescent="0.15">
      <c r="B378" s="47">
        <v>44562</v>
      </c>
      <c r="C378" s="48">
        <v>55732</v>
      </c>
      <c r="D378" s="13">
        <v>367</v>
      </c>
      <c r="E378" s="49">
        <v>11170</v>
      </c>
      <c r="F378" s="110"/>
      <c r="G378" s="110"/>
      <c r="H378" s="93">
        <v>71126.724004000003</v>
      </c>
      <c r="I378" s="93"/>
      <c r="J378" s="13">
        <v>38582.951930962998</v>
      </c>
      <c r="K378" s="13">
        <v>15413.886078941199</v>
      </c>
      <c r="L378" s="13">
        <v>3339.6469026686</v>
      </c>
    </row>
    <row r="379" spans="2:12" s="1" customFormat="1" ht="11.1" customHeight="1" x14ac:dyDescent="0.15">
      <c r="B379" s="47">
        <v>44562</v>
      </c>
      <c r="C379" s="48">
        <v>55763</v>
      </c>
      <c r="D379" s="13">
        <v>368</v>
      </c>
      <c r="E379" s="49">
        <v>11201</v>
      </c>
      <c r="F379" s="110"/>
      <c r="G379" s="110"/>
      <c r="H379" s="93">
        <v>70590.404821000004</v>
      </c>
      <c r="I379" s="93"/>
      <c r="J379" s="13">
        <v>38227.077520172897</v>
      </c>
      <c r="K379" s="13">
        <v>15232.8751691006</v>
      </c>
      <c r="L379" s="13">
        <v>3286.44909381155</v>
      </c>
    </row>
    <row r="380" spans="2:12" s="1" customFormat="1" ht="11.1" customHeight="1" x14ac:dyDescent="0.15">
      <c r="B380" s="47">
        <v>44562</v>
      </c>
      <c r="C380" s="48">
        <v>55793</v>
      </c>
      <c r="D380" s="13">
        <v>369</v>
      </c>
      <c r="E380" s="49">
        <v>11231</v>
      </c>
      <c r="F380" s="110"/>
      <c r="G380" s="110"/>
      <c r="H380" s="93">
        <v>70053.424639999997</v>
      </c>
      <c r="I380" s="93"/>
      <c r="J380" s="13">
        <v>37874.015820303997</v>
      </c>
      <c r="K380" s="13">
        <v>15055.0398506982</v>
      </c>
      <c r="L380" s="13">
        <v>3234.7671146145699</v>
      </c>
    </row>
    <row r="381" spans="2:12" s="1" customFormat="1" ht="11.1" customHeight="1" x14ac:dyDescent="0.15">
      <c r="B381" s="47">
        <v>44562</v>
      </c>
      <c r="C381" s="48">
        <v>55824</v>
      </c>
      <c r="D381" s="13">
        <v>370</v>
      </c>
      <c r="E381" s="49">
        <v>11262</v>
      </c>
      <c r="F381" s="110"/>
      <c r="G381" s="110"/>
      <c r="H381" s="93">
        <v>69515.793478000007</v>
      </c>
      <c r="I381" s="93"/>
      <c r="J381" s="13">
        <v>37519.604218383</v>
      </c>
      <c r="K381" s="13">
        <v>14876.2303508605</v>
      </c>
      <c r="L381" s="13">
        <v>3182.80934147162</v>
      </c>
    </row>
    <row r="382" spans="2:12" s="1" customFormat="1" ht="11.1" customHeight="1" x14ac:dyDescent="0.15">
      <c r="B382" s="47">
        <v>44562</v>
      </c>
      <c r="C382" s="48">
        <v>55854</v>
      </c>
      <c r="D382" s="13">
        <v>371</v>
      </c>
      <c r="E382" s="49">
        <v>11292</v>
      </c>
      <c r="F382" s="110"/>
      <c r="G382" s="110"/>
      <c r="H382" s="93">
        <v>68977.501317999995</v>
      </c>
      <c r="I382" s="93"/>
      <c r="J382" s="13">
        <v>37167.964935091703</v>
      </c>
      <c r="K382" s="13">
        <v>14700.536884932601</v>
      </c>
      <c r="L382" s="13">
        <v>3132.32638694364</v>
      </c>
    </row>
    <row r="383" spans="2:12" s="1" customFormat="1" ht="11.1" customHeight="1" x14ac:dyDescent="0.15">
      <c r="B383" s="47">
        <v>44562</v>
      </c>
      <c r="C383" s="48">
        <v>55885</v>
      </c>
      <c r="D383" s="13">
        <v>372</v>
      </c>
      <c r="E383" s="49">
        <v>11323</v>
      </c>
      <c r="F383" s="110"/>
      <c r="G383" s="110"/>
      <c r="H383" s="93">
        <v>68438.548160000006</v>
      </c>
      <c r="I383" s="93"/>
      <c r="J383" s="13">
        <v>36815.0073530394</v>
      </c>
      <c r="K383" s="13">
        <v>14523.9049413596</v>
      </c>
      <c r="L383" s="13">
        <v>3081.5827211030701</v>
      </c>
    </row>
    <row r="384" spans="2:12" s="1" customFormat="1" ht="11.1" customHeight="1" x14ac:dyDescent="0.15">
      <c r="B384" s="47">
        <v>44562</v>
      </c>
      <c r="C384" s="48">
        <v>55916</v>
      </c>
      <c r="D384" s="13">
        <v>373</v>
      </c>
      <c r="E384" s="49">
        <v>11354</v>
      </c>
      <c r="F384" s="110"/>
      <c r="G384" s="110"/>
      <c r="H384" s="93">
        <v>67898.944021000003</v>
      </c>
      <c r="I384" s="93"/>
      <c r="J384" s="13">
        <v>36462.790548548699</v>
      </c>
      <c r="K384" s="13">
        <v>14348.367840262499</v>
      </c>
      <c r="L384" s="13">
        <v>3031.4440282618798</v>
      </c>
    </row>
    <row r="385" spans="2:12" s="1" customFormat="1" ht="11.1" customHeight="1" x14ac:dyDescent="0.15">
      <c r="B385" s="47">
        <v>44562</v>
      </c>
      <c r="C385" s="48">
        <v>55944</v>
      </c>
      <c r="D385" s="13">
        <v>374</v>
      </c>
      <c r="E385" s="49">
        <v>11382</v>
      </c>
      <c r="F385" s="110"/>
      <c r="G385" s="110"/>
      <c r="H385" s="93">
        <v>67358.678883</v>
      </c>
      <c r="I385" s="93"/>
      <c r="J385" s="13">
        <v>36117.240938485404</v>
      </c>
      <c r="K385" s="13">
        <v>14179.740455737399</v>
      </c>
      <c r="L385" s="13">
        <v>2984.3540526553202</v>
      </c>
    </row>
    <row r="386" spans="2:12" s="1" customFormat="1" ht="11.1" customHeight="1" x14ac:dyDescent="0.15">
      <c r="B386" s="47">
        <v>44562</v>
      </c>
      <c r="C386" s="48">
        <v>55975</v>
      </c>
      <c r="D386" s="13">
        <v>375</v>
      </c>
      <c r="E386" s="49">
        <v>11413</v>
      </c>
      <c r="F386" s="110"/>
      <c r="G386" s="110"/>
      <c r="H386" s="93">
        <v>66817.75275</v>
      </c>
      <c r="I386" s="93"/>
      <c r="J386" s="13">
        <v>35766.434639279098</v>
      </c>
      <c r="K386" s="13">
        <v>14006.301089577901</v>
      </c>
      <c r="L386" s="13">
        <v>2935.3651979924398</v>
      </c>
    </row>
    <row r="387" spans="2:12" s="1" customFormat="1" ht="11.1" customHeight="1" x14ac:dyDescent="0.15">
      <c r="B387" s="47">
        <v>44562</v>
      </c>
      <c r="C387" s="48">
        <v>56005</v>
      </c>
      <c r="D387" s="13">
        <v>376</v>
      </c>
      <c r="E387" s="49">
        <v>11443</v>
      </c>
      <c r="F387" s="110"/>
      <c r="G387" s="110"/>
      <c r="H387" s="93">
        <v>66276.175633000006</v>
      </c>
      <c r="I387" s="93"/>
      <c r="J387" s="13">
        <v>35418.3059605007</v>
      </c>
      <c r="K387" s="13">
        <v>13835.834571895801</v>
      </c>
      <c r="L387" s="13">
        <v>2887.7535542218902</v>
      </c>
    </row>
    <row r="388" spans="2:12" s="1" customFormat="1" ht="11.1" customHeight="1" x14ac:dyDescent="0.15">
      <c r="B388" s="47">
        <v>44562</v>
      </c>
      <c r="C388" s="48">
        <v>56036</v>
      </c>
      <c r="D388" s="13">
        <v>377</v>
      </c>
      <c r="E388" s="49">
        <v>11474</v>
      </c>
      <c r="F388" s="110"/>
      <c r="G388" s="110"/>
      <c r="H388" s="93">
        <v>65733.937518999999</v>
      </c>
      <c r="I388" s="93"/>
      <c r="J388" s="13">
        <v>35068.950724414703</v>
      </c>
      <c r="K388" s="13">
        <v>13664.5218735169</v>
      </c>
      <c r="L388" s="13">
        <v>2839.9181679881899</v>
      </c>
    </row>
    <row r="389" spans="2:12" s="1" customFormat="1" ht="11.1" customHeight="1" x14ac:dyDescent="0.15">
      <c r="B389" s="47">
        <v>44562</v>
      </c>
      <c r="C389" s="48">
        <v>56066</v>
      </c>
      <c r="D389" s="13">
        <v>378</v>
      </c>
      <c r="E389" s="49">
        <v>11504</v>
      </c>
      <c r="F389" s="110"/>
      <c r="G389" s="110"/>
      <c r="H389" s="93">
        <v>65191.028394000001</v>
      </c>
      <c r="I389" s="93"/>
      <c r="J389" s="13">
        <v>34722.222575479798</v>
      </c>
      <c r="K389" s="13">
        <v>13496.120659027099</v>
      </c>
      <c r="L389" s="13">
        <v>2793.4211798095898</v>
      </c>
    </row>
    <row r="390" spans="2:12" s="1" customFormat="1" ht="11.1" customHeight="1" x14ac:dyDescent="0.15">
      <c r="B390" s="47">
        <v>44562</v>
      </c>
      <c r="C390" s="48">
        <v>56097</v>
      </c>
      <c r="D390" s="13">
        <v>379</v>
      </c>
      <c r="E390" s="49">
        <v>11535</v>
      </c>
      <c r="F390" s="110"/>
      <c r="G390" s="110"/>
      <c r="H390" s="93">
        <v>64647.458270000003</v>
      </c>
      <c r="I390" s="93"/>
      <c r="J390" s="13">
        <v>34374.304364527103</v>
      </c>
      <c r="K390" s="13">
        <v>13326.9094408694</v>
      </c>
      <c r="L390" s="13">
        <v>2746.7145971196001</v>
      </c>
    </row>
    <row r="391" spans="2:12" s="1" customFormat="1" ht="11.1" customHeight="1" x14ac:dyDescent="0.15">
      <c r="B391" s="47">
        <v>44562</v>
      </c>
      <c r="C391" s="48">
        <v>56128</v>
      </c>
      <c r="D391" s="13">
        <v>380</v>
      </c>
      <c r="E391" s="49">
        <v>11566</v>
      </c>
      <c r="F391" s="110"/>
      <c r="G391" s="110"/>
      <c r="H391" s="93">
        <v>64103.237164999999</v>
      </c>
      <c r="I391" s="93"/>
      <c r="J391" s="13">
        <v>34027.120907251301</v>
      </c>
      <c r="K391" s="13">
        <v>13158.755748469101</v>
      </c>
      <c r="L391" s="13">
        <v>2700.5705925026</v>
      </c>
    </row>
    <row r="392" spans="2:12" s="1" customFormat="1" ht="11.1" customHeight="1" x14ac:dyDescent="0.15">
      <c r="B392" s="47">
        <v>44562</v>
      </c>
      <c r="C392" s="48">
        <v>56158</v>
      </c>
      <c r="D392" s="13">
        <v>381</v>
      </c>
      <c r="E392" s="49">
        <v>11596</v>
      </c>
      <c r="F392" s="110"/>
      <c r="G392" s="110"/>
      <c r="H392" s="93">
        <v>63558.345047000003</v>
      </c>
      <c r="I392" s="93"/>
      <c r="J392" s="13">
        <v>33682.505036343202</v>
      </c>
      <c r="K392" s="13">
        <v>12993.428834189601</v>
      </c>
      <c r="L392" s="13">
        <v>2655.7094811475899</v>
      </c>
    </row>
    <row r="393" spans="2:12" s="1" customFormat="1" ht="11.1" customHeight="1" x14ac:dyDescent="0.15">
      <c r="B393" s="47">
        <v>44562</v>
      </c>
      <c r="C393" s="48">
        <v>56189</v>
      </c>
      <c r="D393" s="13">
        <v>382</v>
      </c>
      <c r="E393" s="49">
        <v>11627</v>
      </c>
      <c r="F393" s="110"/>
      <c r="G393" s="110"/>
      <c r="H393" s="93">
        <v>63012.781916</v>
      </c>
      <c r="I393" s="93"/>
      <c r="J393" s="13">
        <v>33336.748260786902</v>
      </c>
      <c r="K393" s="13">
        <v>12827.343274787199</v>
      </c>
      <c r="L393" s="13">
        <v>2610.6588794671902</v>
      </c>
    </row>
    <row r="394" spans="2:12" s="1" customFormat="1" ht="11.1" customHeight="1" x14ac:dyDescent="0.15">
      <c r="B394" s="47">
        <v>44562</v>
      </c>
      <c r="C394" s="48">
        <v>56219</v>
      </c>
      <c r="D394" s="13">
        <v>383</v>
      </c>
      <c r="E394" s="49">
        <v>11657</v>
      </c>
      <c r="F394" s="110"/>
      <c r="G394" s="110"/>
      <c r="H394" s="93">
        <v>62466.557788999999</v>
      </c>
      <c r="I394" s="93"/>
      <c r="J394" s="13">
        <v>32993.524971902203</v>
      </c>
      <c r="K394" s="13">
        <v>12664.031036553601</v>
      </c>
      <c r="L394" s="13">
        <v>2566.8557378343398</v>
      </c>
    </row>
    <row r="395" spans="2:12" s="1" customFormat="1" ht="11.1" customHeight="1" x14ac:dyDescent="0.15">
      <c r="B395" s="47">
        <v>44562</v>
      </c>
      <c r="C395" s="48">
        <v>56250</v>
      </c>
      <c r="D395" s="13">
        <v>384</v>
      </c>
      <c r="E395" s="49">
        <v>11688</v>
      </c>
      <c r="F395" s="110"/>
      <c r="G395" s="110"/>
      <c r="H395" s="93">
        <v>61919.662648999998</v>
      </c>
      <c r="I395" s="93"/>
      <c r="J395" s="13">
        <v>32649.196900991999</v>
      </c>
      <c r="K395" s="13">
        <v>12499.9951594622</v>
      </c>
      <c r="L395" s="13">
        <v>2522.8763138009899</v>
      </c>
    </row>
    <row r="396" spans="2:12" s="1" customFormat="1" ht="11.1" customHeight="1" x14ac:dyDescent="0.15">
      <c r="B396" s="47">
        <v>44562</v>
      </c>
      <c r="C396" s="48">
        <v>56281</v>
      </c>
      <c r="D396" s="13">
        <v>385</v>
      </c>
      <c r="E396" s="49">
        <v>11719</v>
      </c>
      <c r="F396" s="110"/>
      <c r="G396" s="110"/>
      <c r="H396" s="93">
        <v>61372.096496999999</v>
      </c>
      <c r="I396" s="93"/>
      <c r="J396" s="13">
        <v>32305.588717224498</v>
      </c>
      <c r="K396" s="13">
        <v>12336.9866400914</v>
      </c>
      <c r="L396" s="13">
        <v>2479.4298679887302</v>
      </c>
    </row>
    <row r="397" spans="2:12" s="1" customFormat="1" ht="11.1" customHeight="1" x14ac:dyDescent="0.15">
      <c r="B397" s="47">
        <v>44562</v>
      </c>
      <c r="C397" s="48">
        <v>56309</v>
      </c>
      <c r="D397" s="13">
        <v>386</v>
      </c>
      <c r="E397" s="49">
        <v>11747</v>
      </c>
      <c r="F397" s="110"/>
      <c r="G397" s="110"/>
      <c r="H397" s="93">
        <v>60823.879360999999</v>
      </c>
      <c r="I397" s="93"/>
      <c r="J397" s="13">
        <v>31967.9612157847</v>
      </c>
      <c r="K397" s="13">
        <v>12180.005669975601</v>
      </c>
      <c r="L397" s="13">
        <v>2438.51390175806</v>
      </c>
    </row>
    <row r="398" spans="2:12" s="1" customFormat="1" ht="11.1" customHeight="1" x14ac:dyDescent="0.15">
      <c r="B398" s="47">
        <v>44562</v>
      </c>
      <c r="C398" s="48">
        <v>56340</v>
      </c>
      <c r="D398" s="13">
        <v>387</v>
      </c>
      <c r="E398" s="49">
        <v>11778</v>
      </c>
      <c r="F398" s="110"/>
      <c r="G398" s="110"/>
      <c r="H398" s="93">
        <v>60274.991215000002</v>
      </c>
      <c r="I398" s="93"/>
      <c r="J398" s="13">
        <v>31625.744525762599</v>
      </c>
      <c r="K398" s="13">
        <v>12018.9741762679</v>
      </c>
      <c r="L398" s="13">
        <v>2396.0824984441201</v>
      </c>
    </row>
    <row r="399" spans="2:12" s="1" customFormat="1" ht="11.1" customHeight="1" x14ac:dyDescent="0.15">
      <c r="B399" s="47">
        <v>44562</v>
      </c>
      <c r="C399" s="48">
        <v>56370</v>
      </c>
      <c r="D399" s="13">
        <v>388</v>
      </c>
      <c r="E399" s="49">
        <v>11808</v>
      </c>
      <c r="F399" s="110"/>
      <c r="G399" s="110"/>
      <c r="H399" s="93">
        <v>59725.432055999998</v>
      </c>
      <c r="I399" s="93"/>
      <c r="J399" s="13">
        <v>31285.958372610101</v>
      </c>
      <c r="K399" s="13">
        <v>11860.5785506019</v>
      </c>
      <c r="L399" s="13">
        <v>2354.81244572177</v>
      </c>
    </row>
    <row r="400" spans="2:12" s="1" customFormat="1" ht="11.1" customHeight="1" x14ac:dyDescent="0.15">
      <c r="B400" s="47">
        <v>44562</v>
      </c>
      <c r="C400" s="48">
        <v>56401</v>
      </c>
      <c r="D400" s="13">
        <v>389</v>
      </c>
      <c r="E400" s="49">
        <v>11839</v>
      </c>
      <c r="F400" s="110"/>
      <c r="G400" s="110"/>
      <c r="H400" s="93">
        <v>59175.201883000002</v>
      </c>
      <c r="I400" s="93"/>
      <c r="J400" s="13">
        <v>30945.156990117499</v>
      </c>
      <c r="K400" s="13">
        <v>11701.5446514962</v>
      </c>
      <c r="L400" s="13">
        <v>2313.3975010095701</v>
      </c>
    </row>
    <row r="401" spans="2:12" s="1" customFormat="1" ht="11.1" customHeight="1" x14ac:dyDescent="0.15">
      <c r="B401" s="47">
        <v>44562</v>
      </c>
      <c r="C401" s="48">
        <v>56431</v>
      </c>
      <c r="D401" s="13">
        <v>390</v>
      </c>
      <c r="E401" s="49">
        <v>11869</v>
      </c>
      <c r="F401" s="110"/>
      <c r="G401" s="110"/>
      <c r="H401" s="93">
        <v>58624.300698999999</v>
      </c>
      <c r="I401" s="93"/>
      <c r="J401" s="13">
        <v>30606.747286999402</v>
      </c>
      <c r="K401" s="13">
        <v>11545.093350684399</v>
      </c>
      <c r="L401" s="13">
        <v>2273.11077313237</v>
      </c>
    </row>
    <row r="402" spans="2:12" s="1" customFormat="1" ht="11.1" customHeight="1" x14ac:dyDescent="0.15">
      <c r="B402" s="47">
        <v>44562</v>
      </c>
      <c r="C402" s="48">
        <v>56462</v>
      </c>
      <c r="D402" s="13">
        <v>391</v>
      </c>
      <c r="E402" s="49">
        <v>11900</v>
      </c>
      <c r="F402" s="110"/>
      <c r="G402" s="110"/>
      <c r="H402" s="93">
        <v>58072.718487999999</v>
      </c>
      <c r="I402" s="93"/>
      <c r="J402" s="13">
        <v>30267.352737309498</v>
      </c>
      <c r="K402" s="13">
        <v>11388.0352335029</v>
      </c>
      <c r="L402" s="13">
        <v>2232.69075002503</v>
      </c>
    </row>
    <row r="403" spans="2:12" s="1" customFormat="1" ht="11.1" customHeight="1" x14ac:dyDescent="0.15">
      <c r="B403" s="47">
        <v>44562</v>
      </c>
      <c r="C403" s="48">
        <v>56493</v>
      </c>
      <c r="D403" s="13">
        <v>392</v>
      </c>
      <c r="E403" s="49">
        <v>11931</v>
      </c>
      <c r="F403" s="110"/>
      <c r="G403" s="110"/>
      <c r="H403" s="93">
        <v>57520.465263999999</v>
      </c>
      <c r="I403" s="93"/>
      <c r="J403" s="13">
        <v>29928.6722816478</v>
      </c>
      <c r="K403" s="13">
        <v>11231.9692993432</v>
      </c>
      <c r="L403" s="13">
        <v>2192.7660486804398</v>
      </c>
    </row>
    <row r="404" spans="2:12" s="1" customFormat="1" ht="11.1" customHeight="1" x14ac:dyDescent="0.15">
      <c r="B404" s="47">
        <v>44562</v>
      </c>
      <c r="C404" s="48">
        <v>56523</v>
      </c>
      <c r="D404" s="13">
        <v>393</v>
      </c>
      <c r="E404" s="49">
        <v>11961</v>
      </c>
      <c r="F404" s="110"/>
      <c r="G404" s="110"/>
      <c r="H404" s="93">
        <v>56967.541025999999</v>
      </c>
      <c r="I404" s="93"/>
      <c r="J404" s="13">
        <v>29592.325453100399</v>
      </c>
      <c r="K404" s="13">
        <v>11078.4070672905</v>
      </c>
      <c r="L404" s="13">
        <v>2153.9211111003201</v>
      </c>
    </row>
    <row r="405" spans="2:12" s="1" customFormat="1" ht="11.1" customHeight="1" x14ac:dyDescent="0.15">
      <c r="B405" s="47">
        <v>44562</v>
      </c>
      <c r="C405" s="48">
        <v>56554</v>
      </c>
      <c r="D405" s="13">
        <v>394</v>
      </c>
      <c r="E405" s="49">
        <v>11992</v>
      </c>
      <c r="F405" s="110"/>
      <c r="G405" s="110"/>
      <c r="H405" s="93">
        <v>56413.945777000001</v>
      </c>
      <c r="I405" s="93"/>
      <c r="J405" s="13">
        <v>29255.052156297599</v>
      </c>
      <c r="K405" s="13">
        <v>10924.2893282884</v>
      </c>
      <c r="L405" s="13">
        <v>2114.9606301203999</v>
      </c>
    </row>
    <row r="406" spans="2:12" s="1" customFormat="1" ht="11.1" customHeight="1" x14ac:dyDescent="0.15">
      <c r="B406" s="47">
        <v>44562</v>
      </c>
      <c r="C406" s="48">
        <v>56584</v>
      </c>
      <c r="D406" s="13">
        <v>395</v>
      </c>
      <c r="E406" s="49">
        <v>12022</v>
      </c>
      <c r="F406" s="110"/>
      <c r="G406" s="110"/>
      <c r="H406" s="93">
        <v>55859.669500999997</v>
      </c>
      <c r="I406" s="93"/>
      <c r="J406" s="13">
        <v>28920.068822954901</v>
      </c>
      <c r="K406" s="13">
        <v>10772.621638020801</v>
      </c>
      <c r="L406" s="13">
        <v>2077.0482416720101</v>
      </c>
    </row>
    <row r="407" spans="2:12" s="1" customFormat="1" ht="11.1" customHeight="1" x14ac:dyDescent="0.15">
      <c r="B407" s="47">
        <v>44562</v>
      </c>
      <c r="C407" s="48">
        <v>56615</v>
      </c>
      <c r="D407" s="13">
        <v>396</v>
      </c>
      <c r="E407" s="49">
        <v>12053</v>
      </c>
      <c r="F407" s="110"/>
      <c r="G407" s="110"/>
      <c r="H407" s="93">
        <v>55304.722212000001</v>
      </c>
      <c r="I407" s="93"/>
      <c r="J407" s="13">
        <v>28584.194255733</v>
      </c>
      <c r="K407" s="13">
        <v>10620.430761416699</v>
      </c>
      <c r="L407" s="13">
        <v>2039.0314695618899</v>
      </c>
    </row>
    <row r="408" spans="2:12" s="1" customFormat="1" ht="11.1" customHeight="1" x14ac:dyDescent="0.15">
      <c r="B408" s="47">
        <v>44562</v>
      </c>
      <c r="C408" s="48">
        <v>56646</v>
      </c>
      <c r="D408" s="13">
        <v>397</v>
      </c>
      <c r="E408" s="49">
        <v>12084</v>
      </c>
      <c r="F408" s="110"/>
      <c r="G408" s="110"/>
      <c r="H408" s="93">
        <v>54749.093894999998</v>
      </c>
      <c r="I408" s="93"/>
      <c r="J408" s="13">
        <v>28249.024439655801</v>
      </c>
      <c r="K408" s="13">
        <v>10469.205497754399</v>
      </c>
      <c r="L408" s="13">
        <v>2001.4840831961801</v>
      </c>
    </row>
    <row r="409" spans="2:12" s="1" customFormat="1" ht="11.1" customHeight="1" x14ac:dyDescent="0.15">
      <c r="B409" s="47">
        <v>44562</v>
      </c>
      <c r="C409" s="48">
        <v>56674</v>
      </c>
      <c r="D409" s="13">
        <v>398</v>
      </c>
      <c r="E409" s="49">
        <v>12112</v>
      </c>
      <c r="F409" s="110"/>
      <c r="G409" s="110"/>
      <c r="H409" s="93">
        <v>54192.784551999997</v>
      </c>
      <c r="I409" s="93"/>
      <c r="J409" s="13">
        <v>27919.1446033129</v>
      </c>
      <c r="K409" s="13">
        <v>10323.1798683703</v>
      </c>
      <c r="L409" s="13">
        <v>1966.01542919902</v>
      </c>
    </row>
    <row r="410" spans="2:12" s="1" customFormat="1" ht="11.1" customHeight="1" x14ac:dyDescent="0.15">
      <c r="B410" s="47">
        <v>44562</v>
      </c>
      <c r="C410" s="48">
        <v>56705</v>
      </c>
      <c r="D410" s="13">
        <v>399</v>
      </c>
      <c r="E410" s="49">
        <v>12143</v>
      </c>
      <c r="F410" s="110"/>
      <c r="G410" s="110"/>
      <c r="H410" s="93">
        <v>53635.804195999997</v>
      </c>
      <c r="I410" s="93"/>
      <c r="J410" s="13">
        <v>27585.3321222472</v>
      </c>
      <c r="K410" s="13">
        <v>10173.811725035501</v>
      </c>
      <c r="L410" s="13">
        <v>1929.3621011999401</v>
      </c>
    </row>
    <row r="411" spans="2:12" s="1" customFormat="1" ht="11.1" customHeight="1" x14ac:dyDescent="0.15">
      <c r="B411" s="47">
        <v>44562</v>
      </c>
      <c r="C411" s="48">
        <v>56735</v>
      </c>
      <c r="D411" s="13">
        <v>400</v>
      </c>
      <c r="E411" s="49">
        <v>12173</v>
      </c>
      <c r="F411" s="110"/>
      <c r="G411" s="110"/>
      <c r="H411" s="93">
        <v>53078.142811999998</v>
      </c>
      <c r="I411" s="93"/>
      <c r="J411" s="13">
        <v>27253.714336307101</v>
      </c>
      <c r="K411" s="13">
        <v>10026.7675313693</v>
      </c>
      <c r="L411" s="13">
        <v>1893.68211053194</v>
      </c>
    </row>
    <row r="412" spans="2:12" s="1" customFormat="1" ht="11.1" customHeight="1" x14ac:dyDescent="0.15">
      <c r="B412" s="47">
        <v>44562</v>
      </c>
      <c r="C412" s="48">
        <v>56766</v>
      </c>
      <c r="D412" s="13">
        <v>401</v>
      </c>
      <c r="E412" s="49">
        <v>12204</v>
      </c>
      <c r="F412" s="110"/>
      <c r="G412" s="110"/>
      <c r="H412" s="93">
        <v>52519.8004</v>
      </c>
      <c r="I412" s="93"/>
      <c r="J412" s="13">
        <v>26921.287549468099</v>
      </c>
      <c r="K412" s="13">
        <v>9879.2770833997492</v>
      </c>
      <c r="L412" s="13">
        <v>1857.9238776283</v>
      </c>
    </row>
    <row r="413" spans="2:12" s="1" customFormat="1" ht="11.1" customHeight="1" x14ac:dyDescent="0.15">
      <c r="B413" s="47">
        <v>44562</v>
      </c>
      <c r="C413" s="48">
        <v>56796</v>
      </c>
      <c r="D413" s="13">
        <v>402</v>
      </c>
      <c r="E413" s="49">
        <v>12234</v>
      </c>
      <c r="F413" s="110"/>
      <c r="G413" s="110"/>
      <c r="H413" s="93">
        <v>51960.766946999996</v>
      </c>
      <c r="I413" s="93"/>
      <c r="J413" s="13">
        <v>26591.012426051799</v>
      </c>
      <c r="K413" s="13">
        <v>9734.0591218982299</v>
      </c>
      <c r="L413" s="13">
        <v>1823.1097477446599</v>
      </c>
    </row>
    <row r="414" spans="2:12" s="1" customFormat="1" ht="11.1" customHeight="1" x14ac:dyDescent="0.15">
      <c r="B414" s="47">
        <v>44562</v>
      </c>
      <c r="C414" s="48">
        <v>56827</v>
      </c>
      <c r="D414" s="13">
        <v>403</v>
      </c>
      <c r="E414" s="49">
        <v>12265</v>
      </c>
      <c r="F414" s="110"/>
      <c r="G414" s="110"/>
      <c r="H414" s="93">
        <v>51401.052465000001</v>
      </c>
      <c r="I414" s="93"/>
      <c r="J414" s="13">
        <v>26259.963060906899</v>
      </c>
      <c r="K414" s="13">
        <v>9588.4257699466798</v>
      </c>
      <c r="L414" s="13">
        <v>1788.22747586994</v>
      </c>
    </row>
    <row r="415" spans="2:12" s="1" customFormat="1" ht="11.1" customHeight="1" x14ac:dyDescent="0.15">
      <c r="B415" s="47">
        <v>44562</v>
      </c>
      <c r="C415" s="48">
        <v>56858</v>
      </c>
      <c r="D415" s="13">
        <v>404</v>
      </c>
      <c r="E415" s="49">
        <v>12296</v>
      </c>
      <c r="F415" s="110"/>
      <c r="G415" s="110"/>
      <c r="H415" s="93">
        <v>50840.656955999999</v>
      </c>
      <c r="I415" s="93"/>
      <c r="J415" s="13">
        <v>25929.6128351884</v>
      </c>
      <c r="K415" s="13">
        <v>9443.7248411764504</v>
      </c>
      <c r="L415" s="13">
        <v>1753.78114758418</v>
      </c>
    </row>
    <row r="416" spans="2:12" s="1" customFormat="1" ht="11.1" customHeight="1" x14ac:dyDescent="0.15">
      <c r="B416" s="47">
        <v>44562</v>
      </c>
      <c r="C416" s="48">
        <v>56888</v>
      </c>
      <c r="D416" s="13">
        <v>405</v>
      </c>
      <c r="E416" s="49">
        <v>12326</v>
      </c>
      <c r="F416" s="110"/>
      <c r="G416" s="110"/>
      <c r="H416" s="93">
        <v>50279.580418999998</v>
      </c>
      <c r="I416" s="93"/>
      <c r="J416" s="13">
        <v>25601.362772452801</v>
      </c>
      <c r="K416" s="13">
        <v>9301.2248537863907</v>
      </c>
      <c r="L416" s="13">
        <v>1720.2370591718</v>
      </c>
    </row>
    <row r="417" spans="2:12" s="1" customFormat="1" ht="11.1" customHeight="1" x14ac:dyDescent="0.15">
      <c r="B417" s="47">
        <v>44562</v>
      </c>
      <c r="C417" s="48">
        <v>56919</v>
      </c>
      <c r="D417" s="13">
        <v>406</v>
      </c>
      <c r="E417" s="49">
        <v>12357</v>
      </c>
      <c r="F417" s="110"/>
      <c r="G417" s="110"/>
      <c r="H417" s="93">
        <v>49717.822854999999</v>
      </c>
      <c r="I417" s="93"/>
      <c r="J417" s="13">
        <v>25272.3903208591</v>
      </c>
      <c r="K417" s="13">
        <v>9158.3549848992498</v>
      </c>
      <c r="L417" s="13">
        <v>1686.6394290134101</v>
      </c>
    </row>
    <row r="418" spans="2:12" s="1" customFormat="1" ht="11.1" customHeight="1" x14ac:dyDescent="0.15">
      <c r="B418" s="47">
        <v>44562</v>
      </c>
      <c r="C418" s="48">
        <v>56949</v>
      </c>
      <c r="D418" s="13">
        <v>407</v>
      </c>
      <c r="E418" s="49">
        <v>12387</v>
      </c>
      <c r="F418" s="110"/>
      <c r="G418" s="110"/>
      <c r="H418" s="93">
        <v>49155.384263</v>
      </c>
      <c r="I418" s="93"/>
      <c r="J418" s="13">
        <v>24945.4804953479</v>
      </c>
      <c r="K418" s="13">
        <v>9017.6379260003996</v>
      </c>
      <c r="L418" s="13">
        <v>1653.91677735234</v>
      </c>
    </row>
    <row r="419" spans="2:12" s="1" customFormat="1" ht="11.1" customHeight="1" x14ac:dyDescent="0.15">
      <c r="B419" s="47">
        <v>44562</v>
      </c>
      <c r="C419" s="48">
        <v>56980</v>
      </c>
      <c r="D419" s="13">
        <v>408</v>
      </c>
      <c r="E419" s="49">
        <v>12418</v>
      </c>
      <c r="F419" s="110"/>
      <c r="G419" s="110"/>
      <c r="H419" s="93">
        <v>48592.254630000003</v>
      </c>
      <c r="I419" s="93"/>
      <c r="J419" s="13">
        <v>24617.877573931401</v>
      </c>
      <c r="K419" s="13">
        <v>8876.5789565068808</v>
      </c>
      <c r="L419" s="13">
        <v>1621.1496209532399</v>
      </c>
    </row>
    <row r="420" spans="2:12" s="1" customFormat="1" ht="11.1" customHeight="1" x14ac:dyDescent="0.15">
      <c r="B420" s="47">
        <v>44562</v>
      </c>
      <c r="C420" s="48">
        <v>57011</v>
      </c>
      <c r="D420" s="13">
        <v>409</v>
      </c>
      <c r="E420" s="49">
        <v>12449</v>
      </c>
      <c r="F420" s="110"/>
      <c r="G420" s="110"/>
      <c r="H420" s="93">
        <v>48028.433951999999</v>
      </c>
      <c r="I420" s="93"/>
      <c r="J420" s="13">
        <v>24290.964665855401</v>
      </c>
      <c r="K420" s="13">
        <v>8736.4273143154605</v>
      </c>
      <c r="L420" s="13">
        <v>1588.79537244824</v>
      </c>
    </row>
    <row r="421" spans="2:12" s="1" customFormat="1" ht="11.1" customHeight="1" x14ac:dyDescent="0.15">
      <c r="B421" s="47">
        <v>44562</v>
      </c>
      <c r="C421" s="48">
        <v>57040</v>
      </c>
      <c r="D421" s="13">
        <v>410</v>
      </c>
      <c r="E421" s="49">
        <v>12478</v>
      </c>
      <c r="F421" s="110"/>
      <c r="G421" s="110"/>
      <c r="H421" s="93">
        <v>47463.932247999997</v>
      </c>
      <c r="I421" s="93"/>
      <c r="J421" s="13">
        <v>23967.370715848399</v>
      </c>
      <c r="K421" s="13">
        <v>8599.5344544678392</v>
      </c>
      <c r="L421" s="13">
        <v>1557.70274928357</v>
      </c>
    </row>
    <row r="422" spans="2:12" s="1" customFormat="1" ht="11.1" customHeight="1" x14ac:dyDescent="0.15">
      <c r="B422" s="47">
        <v>44562</v>
      </c>
      <c r="C422" s="48">
        <v>57071</v>
      </c>
      <c r="D422" s="13">
        <v>411</v>
      </c>
      <c r="E422" s="49">
        <v>12509</v>
      </c>
      <c r="F422" s="110"/>
      <c r="G422" s="110"/>
      <c r="H422" s="93">
        <v>46898.739500999996</v>
      </c>
      <c r="I422" s="93"/>
      <c r="J422" s="13">
        <v>23641.804807309101</v>
      </c>
      <c r="K422" s="13">
        <v>8461.14753324513</v>
      </c>
      <c r="L422" s="13">
        <v>1526.1440676228699</v>
      </c>
    </row>
    <row r="423" spans="2:12" s="1" customFormat="1" ht="11.1" customHeight="1" x14ac:dyDescent="0.15">
      <c r="B423" s="47">
        <v>44562</v>
      </c>
      <c r="C423" s="48">
        <v>57101</v>
      </c>
      <c r="D423" s="13">
        <v>412</v>
      </c>
      <c r="E423" s="49">
        <v>12539</v>
      </c>
      <c r="F423" s="110"/>
      <c r="G423" s="110"/>
      <c r="H423" s="93">
        <v>46332.855711999997</v>
      </c>
      <c r="I423" s="93"/>
      <c r="J423" s="13">
        <v>23318.203389954499</v>
      </c>
      <c r="K423" s="13">
        <v>8324.7939649296095</v>
      </c>
      <c r="L423" s="13">
        <v>1495.3947179609099</v>
      </c>
    </row>
    <row r="424" spans="2:12" s="1" customFormat="1" ht="11.1" customHeight="1" x14ac:dyDescent="0.15">
      <c r="B424" s="47">
        <v>44562</v>
      </c>
      <c r="C424" s="48">
        <v>57132</v>
      </c>
      <c r="D424" s="13">
        <v>413</v>
      </c>
      <c r="E424" s="49">
        <v>12570</v>
      </c>
      <c r="F424" s="110"/>
      <c r="G424" s="110"/>
      <c r="H424" s="93">
        <v>45766.280879999998</v>
      </c>
      <c r="I424" s="93"/>
      <c r="J424" s="13">
        <v>22993.994233846301</v>
      </c>
      <c r="K424" s="13">
        <v>8188.1712800479299</v>
      </c>
      <c r="L424" s="13">
        <v>1464.6231245265301</v>
      </c>
    </row>
    <row r="425" spans="2:12" s="1" customFormat="1" ht="11.1" customHeight="1" x14ac:dyDescent="0.15">
      <c r="B425" s="47">
        <v>44562</v>
      </c>
      <c r="C425" s="48">
        <v>57162</v>
      </c>
      <c r="D425" s="13">
        <v>414</v>
      </c>
      <c r="E425" s="49">
        <v>12600</v>
      </c>
      <c r="F425" s="110"/>
      <c r="G425" s="110"/>
      <c r="H425" s="93">
        <v>45199.015004000001</v>
      </c>
      <c r="I425" s="93"/>
      <c r="J425" s="13">
        <v>22671.712592839001</v>
      </c>
      <c r="K425" s="13">
        <v>8053.5358314140203</v>
      </c>
      <c r="L425" s="13">
        <v>1434.63574328647</v>
      </c>
    </row>
    <row r="426" spans="2:12" s="1" customFormat="1" ht="11.1" customHeight="1" x14ac:dyDescent="0.15">
      <c r="B426" s="47">
        <v>44562</v>
      </c>
      <c r="C426" s="48">
        <v>57193</v>
      </c>
      <c r="D426" s="13">
        <v>415</v>
      </c>
      <c r="E426" s="49">
        <v>12631</v>
      </c>
      <c r="F426" s="110"/>
      <c r="G426" s="110"/>
      <c r="H426" s="93">
        <v>44631.058087999998</v>
      </c>
      <c r="I426" s="93"/>
      <c r="J426" s="13">
        <v>22348.857112914899</v>
      </c>
      <c r="K426" s="13">
        <v>7918.6596960390098</v>
      </c>
      <c r="L426" s="13">
        <v>1404.6345634393899</v>
      </c>
    </row>
    <row r="427" spans="2:12" s="1" customFormat="1" ht="11.1" customHeight="1" x14ac:dyDescent="0.15">
      <c r="B427" s="47">
        <v>44562</v>
      </c>
      <c r="C427" s="48">
        <v>57224</v>
      </c>
      <c r="D427" s="13">
        <v>416</v>
      </c>
      <c r="E427" s="49">
        <v>12662</v>
      </c>
      <c r="F427" s="110"/>
      <c r="G427" s="110"/>
      <c r="H427" s="93">
        <v>44062.410128000003</v>
      </c>
      <c r="I427" s="93"/>
      <c r="J427" s="13">
        <v>22026.686136466298</v>
      </c>
      <c r="K427" s="13">
        <v>7784.65942362018</v>
      </c>
      <c r="L427" s="13">
        <v>1375.01649418286</v>
      </c>
    </row>
    <row r="428" spans="2:12" s="1" customFormat="1" ht="11.1" customHeight="1" x14ac:dyDescent="0.15">
      <c r="B428" s="47">
        <v>44562</v>
      </c>
      <c r="C428" s="48">
        <v>57254</v>
      </c>
      <c r="D428" s="13">
        <v>417</v>
      </c>
      <c r="E428" s="49">
        <v>12692</v>
      </c>
      <c r="F428" s="110"/>
      <c r="G428" s="110"/>
      <c r="H428" s="93">
        <v>43493.071125000002</v>
      </c>
      <c r="I428" s="93"/>
      <c r="J428" s="13">
        <v>21706.387433712101</v>
      </c>
      <c r="K428" s="13">
        <v>7652.57811272248</v>
      </c>
      <c r="L428" s="13">
        <v>1346.1459394211399</v>
      </c>
    </row>
    <row r="429" spans="2:12" s="1" customFormat="1" ht="11.1" customHeight="1" x14ac:dyDescent="0.15">
      <c r="B429" s="47">
        <v>44562</v>
      </c>
      <c r="C429" s="48">
        <v>57285</v>
      </c>
      <c r="D429" s="13">
        <v>418</v>
      </c>
      <c r="E429" s="49">
        <v>12723</v>
      </c>
      <c r="F429" s="110"/>
      <c r="G429" s="110"/>
      <c r="H429" s="93">
        <v>42923.031064000003</v>
      </c>
      <c r="I429" s="93"/>
      <c r="J429" s="13">
        <v>21385.560486118899</v>
      </c>
      <c r="K429" s="13">
        <v>7520.2962764226404</v>
      </c>
      <c r="L429" s="13">
        <v>1317.27346814823</v>
      </c>
    </row>
    <row r="430" spans="2:12" s="1" customFormat="1" ht="11.1" customHeight="1" x14ac:dyDescent="0.15">
      <c r="B430" s="47">
        <v>44562</v>
      </c>
      <c r="C430" s="48">
        <v>57315</v>
      </c>
      <c r="D430" s="13">
        <v>419</v>
      </c>
      <c r="E430" s="49">
        <v>12753</v>
      </c>
      <c r="F430" s="110"/>
      <c r="G430" s="110"/>
      <c r="H430" s="93">
        <v>42352.299960999997</v>
      </c>
      <c r="I430" s="93"/>
      <c r="J430" s="13">
        <v>21066.569217226999</v>
      </c>
      <c r="K430" s="13">
        <v>7389.8886697342195</v>
      </c>
      <c r="L430" s="13">
        <v>1289.1248283948</v>
      </c>
    </row>
    <row r="431" spans="2:12" s="1" customFormat="1" ht="11.1" customHeight="1" x14ac:dyDescent="0.15">
      <c r="B431" s="47">
        <v>44562</v>
      </c>
      <c r="C431" s="48">
        <v>57346</v>
      </c>
      <c r="D431" s="13">
        <v>420</v>
      </c>
      <c r="E431" s="49">
        <v>12784</v>
      </c>
      <c r="F431" s="110"/>
      <c r="G431" s="110"/>
      <c r="H431" s="93">
        <v>41780.8678</v>
      </c>
      <c r="I431" s="93"/>
      <c r="J431" s="13">
        <v>20747.083266622099</v>
      </c>
      <c r="K431" s="13">
        <v>7259.3080126722298</v>
      </c>
      <c r="L431" s="13">
        <v>1260.9820972500499</v>
      </c>
    </row>
    <row r="432" spans="2:12" s="1" customFormat="1" ht="11.1" customHeight="1" x14ac:dyDescent="0.15">
      <c r="B432" s="47">
        <v>44562</v>
      </c>
      <c r="C432" s="48">
        <v>57377</v>
      </c>
      <c r="D432" s="13">
        <v>421</v>
      </c>
      <c r="E432" s="49">
        <v>12815</v>
      </c>
      <c r="F432" s="110"/>
      <c r="G432" s="110"/>
      <c r="H432" s="93">
        <v>41208.744596999997</v>
      </c>
      <c r="I432" s="93"/>
      <c r="J432" s="13">
        <v>20428.277890122601</v>
      </c>
      <c r="K432" s="13">
        <v>7129.5812696542898</v>
      </c>
      <c r="L432" s="13">
        <v>1233.2023403697699</v>
      </c>
    </row>
    <row r="433" spans="2:12" s="1" customFormat="1" ht="11.1" customHeight="1" x14ac:dyDescent="0.15">
      <c r="B433" s="47">
        <v>44562</v>
      </c>
      <c r="C433" s="48">
        <v>57405</v>
      </c>
      <c r="D433" s="13">
        <v>422</v>
      </c>
      <c r="E433" s="49">
        <v>12843</v>
      </c>
      <c r="F433" s="110"/>
      <c r="G433" s="110"/>
      <c r="H433" s="93">
        <v>40635.910320000003</v>
      </c>
      <c r="I433" s="93"/>
      <c r="J433" s="13">
        <v>20113.446241600599</v>
      </c>
      <c r="K433" s="13">
        <v>7003.57642365009</v>
      </c>
      <c r="L433" s="13">
        <v>1206.77192979499</v>
      </c>
    </row>
    <row r="434" spans="2:12" s="1" customFormat="1" ht="11.1" customHeight="1" x14ac:dyDescent="0.15">
      <c r="B434" s="47">
        <v>44562</v>
      </c>
      <c r="C434" s="48">
        <v>57436</v>
      </c>
      <c r="D434" s="13">
        <v>423</v>
      </c>
      <c r="E434" s="49">
        <v>12874</v>
      </c>
      <c r="F434" s="110"/>
      <c r="G434" s="110"/>
      <c r="H434" s="93">
        <v>40062.385002000003</v>
      </c>
      <c r="I434" s="93"/>
      <c r="J434" s="13">
        <v>19795.937553451098</v>
      </c>
      <c r="K434" s="13">
        <v>6875.4883580697397</v>
      </c>
      <c r="L434" s="13">
        <v>1179.68348139668</v>
      </c>
    </row>
    <row r="435" spans="2:12" s="1" customFormat="1" ht="11.1" customHeight="1" x14ac:dyDescent="0.15">
      <c r="B435" s="47">
        <v>44562</v>
      </c>
      <c r="C435" s="48">
        <v>57466</v>
      </c>
      <c r="D435" s="13">
        <v>424</v>
      </c>
      <c r="E435" s="49">
        <v>12904</v>
      </c>
      <c r="F435" s="110"/>
      <c r="G435" s="110"/>
      <c r="H435" s="93">
        <v>39488.168640000004</v>
      </c>
      <c r="I435" s="93"/>
      <c r="J435" s="13">
        <v>19480.173833369499</v>
      </c>
      <c r="K435" s="13">
        <v>6749.1653970444504</v>
      </c>
      <c r="L435" s="13">
        <v>1153.2623176075799</v>
      </c>
    </row>
    <row r="436" spans="2:12" s="1" customFormat="1" ht="11.1" customHeight="1" x14ac:dyDescent="0.15">
      <c r="B436" s="47">
        <v>44562</v>
      </c>
      <c r="C436" s="48">
        <v>57497</v>
      </c>
      <c r="D436" s="13">
        <v>425</v>
      </c>
      <c r="E436" s="49">
        <v>12935</v>
      </c>
      <c r="F436" s="110"/>
      <c r="G436" s="110"/>
      <c r="H436" s="93">
        <v>38913.241205999999</v>
      </c>
      <c r="I436" s="93"/>
      <c r="J436" s="13">
        <v>19163.9937437238</v>
      </c>
      <c r="K436" s="13">
        <v>6622.7346767469198</v>
      </c>
      <c r="L436" s="13">
        <v>1126.8653025636499</v>
      </c>
    </row>
    <row r="437" spans="2:12" s="1" customFormat="1" ht="11.1" customHeight="1" x14ac:dyDescent="0.15">
      <c r="B437" s="47">
        <v>44562</v>
      </c>
      <c r="C437" s="48">
        <v>57527</v>
      </c>
      <c r="D437" s="13">
        <v>426</v>
      </c>
      <c r="E437" s="49">
        <v>12965</v>
      </c>
      <c r="F437" s="110"/>
      <c r="G437" s="110"/>
      <c r="H437" s="93">
        <v>38337.622729000002</v>
      </c>
      <c r="I437" s="93"/>
      <c r="J437" s="13">
        <v>18849.522541713701</v>
      </c>
      <c r="K437" s="13">
        <v>6498.0261894354098</v>
      </c>
      <c r="L437" s="13">
        <v>1101.1137631407901</v>
      </c>
    </row>
    <row r="438" spans="2:12" s="1" customFormat="1" ht="11.1" customHeight="1" x14ac:dyDescent="0.15">
      <c r="B438" s="47">
        <v>44562</v>
      </c>
      <c r="C438" s="48">
        <v>57558</v>
      </c>
      <c r="D438" s="13">
        <v>427</v>
      </c>
      <c r="E438" s="49">
        <v>12996</v>
      </c>
      <c r="F438" s="110"/>
      <c r="G438" s="110"/>
      <c r="H438" s="93">
        <v>37761.293179</v>
      </c>
      <c r="I438" s="93"/>
      <c r="J438" s="13">
        <v>18534.668058866799</v>
      </c>
      <c r="K438" s="13">
        <v>6373.23612009518</v>
      </c>
      <c r="L438" s="13">
        <v>1075.3933883642301</v>
      </c>
    </row>
    <row r="439" spans="2:12" s="1" customFormat="1" ht="11.1" customHeight="1" x14ac:dyDescent="0.15">
      <c r="B439" s="47">
        <v>44562</v>
      </c>
      <c r="C439" s="48">
        <v>57589</v>
      </c>
      <c r="D439" s="13">
        <v>428</v>
      </c>
      <c r="E439" s="49">
        <v>13027</v>
      </c>
      <c r="F439" s="110"/>
      <c r="G439" s="110"/>
      <c r="H439" s="93">
        <v>37184.252555999999</v>
      </c>
      <c r="I439" s="93"/>
      <c r="J439" s="13">
        <v>18220.478955722599</v>
      </c>
      <c r="K439" s="13">
        <v>6249.2669680458703</v>
      </c>
      <c r="L439" s="13">
        <v>1050.0090708630901</v>
      </c>
    </row>
    <row r="440" spans="2:12" s="1" customFormat="1" ht="11.1" customHeight="1" x14ac:dyDescent="0.15">
      <c r="B440" s="47">
        <v>44562</v>
      </c>
      <c r="C440" s="48">
        <v>57619</v>
      </c>
      <c r="D440" s="13">
        <v>429</v>
      </c>
      <c r="E440" s="49">
        <v>13057</v>
      </c>
      <c r="F440" s="110"/>
      <c r="G440" s="110"/>
      <c r="H440" s="93">
        <v>36606.520891</v>
      </c>
      <c r="I440" s="93"/>
      <c r="J440" s="13">
        <v>17907.944856174701</v>
      </c>
      <c r="K440" s="13">
        <v>6126.9566112191296</v>
      </c>
      <c r="L440" s="13">
        <v>1025.23839270753</v>
      </c>
    </row>
    <row r="441" spans="2:12" s="1" customFormat="1" ht="11.1" customHeight="1" x14ac:dyDescent="0.15">
      <c r="B441" s="47">
        <v>44562</v>
      </c>
      <c r="C441" s="48">
        <v>57650</v>
      </c>
      <c r="D441" s="13">
        <v>430</v>
      </c>
      <c r="E441" s="49">
        <v>13088</v>
      </c>
      <c r="F441" s="110"/>
      <c r="G441" s="110"/>
      <c r="H441" s="93">
        <v>36028.078152000002</v>
      </c>
      <c r="I441" s="93"/>
      <c r="J441" s="13">
        <v>17595.076864184201</v>
      </c>
      <c r="K441" s="13">
        <v>6004.6032601680099</v>
      </c>
      <c r="L441" s="13">
        <v>1000.50898594605</v>
      </c>
    </row>
    <row r="442" spans="2:12" s="1" customFormat="1" ht="11.1" customHeight="1" x14ac:dyDescent="0.15">
      <c r="B442" s="47">
        <v>44562</v>
      </c>
      <c r="C442" s="48">
        <v>57680</v>
      </c>
      <c r="D442" s="13">
        <v>431</v>
      </c>
      <c r="E442" s="49">
        <v>13118</v>
      </c>
      <c r="F442" s="110"/>
      <c r="G442" s="110"/>
      <c r="H442" s="93">
        <v>35448.934356999998</v>
      </c>
      <c r="I442" s="93"/>
      <c r="J442" s="13">
        <v>17283.823267229502</v>
      </c>
      <c r="K442" s="13">
        <v>5883.8654580879502</v>
      </c>
      <c r="L442" s="13">
        <v>976.37239652073299</v>
      </c>
    </row>
    <row r="443" spans="2:12" s="1" customFormat="1" ht="11.1" customHeight="1" x14ac:dyDescent="0.15">
      <c r="B443" s="47">
        <v>44562</v>
      </c>
      <c r="C443" s="48">
        <v>57711</v>
      </c>
      <c r="D443" s="13">
        <v>432</v>
      </c>
      <c r="E443" s="49">
        <v>13149</v>
      </c>
      <c r="F443" s="110"/>
      <c r="G443" s="110"/>
      <c r="H443" s="93">
        <v>34869.079489000003</v>
      </c>
      <c r="I443" s="93"/>
      <c r="J443" s="13">
        <v>16972.268522727001</v>
      </c>
      <c r="K443" s="13">
        <v>5763.1099302130597</v>
      </c>
      <c r="L443" s="13">
        <v>952.28355072664101</v>
      </c>
    </row>
    <row r="444" spans="2:12" s="1" customFormat="1" ht="11.1" customHeight="1" x14ac:dyDescent="0.15">
      <c r="B444" s="47">
        <v>44562</v>
      </c>
      <c r="C444" s="48">
        <v>57742</v>
      </c>
      <c r="D444" s="13">
        <v>433</v>
      </c>
      <c r="E444" s="49">
        <v>13180</v>
      </c>
      <c r="F444" s="110"/>
      <c r="G444" s="110"/>
      <c r="H444" s="93">
        <v>34288.513547000002</v>
      </c>
      <c r="I444" s="93"/>
      <c r="J444" s="13">
        <v>16661.3753752025</v>
      </c>
      <c r="K444" s="13">
        <v>5643.1546392124701</v>
      </c>
      <c r="L444" s="13">
        <v>928.51291705537301</v>
      </c>
    </row>
    <row r="445" spans="2:12" s="1" customFormat="1" ht="11.1" customHeight="1" x14ac:dyDescent="0.15">
      <c r="B445" s="47">
        <v>44562</v>
      </c>
      <c r="C445" s="48">
        <v>57770</v>
      </c>
      <c r="D445" s="13">
        <v>434</v>
      </c>
      <c r="E445" s="49">
        <v>13208</v>
      </c>
      <c r="F445" s="110"/>
      <c r="G445" s="110"/>
      <c r="H445" s="93">
        <v>33707.246548000003</v>
      </c>
      <c r="I445" s="93"/>
      <c r="J445" s="13">
        <v>16353.8342362452</v>
      </c>
      <c r="K445" s="13">
        <v>5526.2663133074602</v>
      </c>
      <c r="L445" s="13">
        <v>905.80104961750305</v>
      </c>
    </row>
    <row r="446" spans="2:12" s="1" customFormat="1" ht="11.1" customHeight="1" x14ac:dyDescent="0.15">
      <c r="B446" s="47">
        <v>44562</v>
      </c>
      <c r="C446" s="48">
        <v>57801</v>
      </c>
      <c r="D446" s="13">
        <v>435</v>
      </c>
      <c r="E446" s="49">
        <v>13239</v>
      </c>
      <c r="F446" s="110"/>
      <c r="G446" s="110"/>
      <c r="H446" s="93">
        <v>33125.268474999997</v>
      </c>
      <c r="I446" s="93"/>
      <c r="J446" s="13">
        <v>16044.215980638</v>
      </c>
      <c r="K446" s="13">
        <v>5407.8521689825402</v>
      </c>
      <c r="L446" s="13">
        <v>882.63763256573304</v>
      </c>
    </row>
    <row r="447" spans="2:12" s="1" customFormat="1" ht="11.1" customHeight="1" x14ac:dyDescent="0.15">
      <c r="B447" s="47">
        <v>44562</v>
      </c>
      <c r="C447" s="48">
        <v>57831</v>
      </c>
      <c r="D447" s="13">
        <v>436</v>
      </c>
      <c r="E447" s="49">
        <v>13269</v>
      </c>
      <c r="F447" s="110"/>
      <c r="G447" s="110"/>
      <c r="H447" s="93">
        <v>32542.57933</v>
      </c>
      <c r="I447" s="93"/>
      <c r="J447" s="13">
        <v>15736.1187909324</v>
      </c>
      <c r="K447" s="13">
        <v>5290.9505687439496</v>
      </c>
      <c r="L447" s="13">
        <v>860.01775398216205</v>
      </c>
    </row>
    <row r="448" spans="2:12" s="1" customFormat="1" ht="11.1" customHeight="1" x14ac:dyDescent="0.15">
      <c r="B448" s="47">
        <v>44562</v>
      </c>
      <c r="C448" s="48">
        <v>57862</v>
      </c>
      <c r="D448" s="13">
        <v>437</v>
      </c>
      <c r="E448" s="49">
        <v>13300</v>
      </c>
      <c r="F448" s="110"/>
      <c r="G448" s="110"/>
      <c r="H448" s="93">
        <v>31959.179112000002</v>
      </c>
      <c r="I448" s="93"/>
      <c r="J448" s="13">
        <v>15427.8016953387</v>
      </c>
      <c r="K448" s="13">
        <v>5174.0928690074998</v>
      </c>
      <c r="L448" s="13">
        <v>837.46092367798201</v>
      </c>
    </row>
    <row r="449" spans="2:12" s="1" customFormat="1" ht="11.1" customHeight="1" x14ac:dyDescent="0.15">
      <c r="B449" s="47">
        <v>44562</v>
      </c>
      <c r="C449" s="48">
        <v>57892</v>
      </c>
      <c r="D449" s="13">
        <v>438</v>
      </c>
      <c r="E449" s="49">
        <v>13330</v>
      </c>
      <c r="F449" s="110"/>
      <c r="G449" s="110"/>
      <c r="H449" s="93">
        <v>31375.067821000001</v>
      </c>
      <c r="I449" s="93"/>
      <c r="J449" s="13">
        <v>15120.970491260799</v>
      </c>
      <c r="K449" s="13">
        <v>5058.7079196121404</v>
      </c>
      <c r="L449" s="13">
        <v>815.42875179861301</v>
      </c>
    </row>
    <row r="450" spans="2:12" s="1" customFormat="1" ht="11.1" customHeight="1" x14ac:dyDescent="0.15">
      <c r="B450" s="47">
        <v>44562</v>
      </c>
      <c r="C450" s="48">
        <v>57923</v>
      </c>
      <c r="D450" s="13">
        <v>439</v>
      </c>
      <c r="E450" s="49">
        <v>13361</v>
      </c>
      <c r="F450" s="110"/>
      <c r="G450" s="110"/>
      <c r="H450" s="93">
        <v>30790.245457000001</v>
      </c>
      <c r="I450" s="93"/>
      <c r="J450" s="13">
        <v>14813.951645220101</v>
      </c>
      <c r="K450" s="13">
        <v>4943.3909084029501</v>
      </c>
      <c r="L450" s="13">
        <v>793.46539309891398</v>
      </c>
    </row>
    <row r="451" spans="2:12" s="1" customFormat="1" ht="11.1" customHeight="1" x14ac:dyDescent="0.15">
      <c r="B451" s="47">
        <v>44562</v>
      </c>
      <c r="C451" s="48">
        <v>57954</v>
      </c>
      <c r="D451" s="13">
        <v>440</v>
      </c>
      <c r="E451" s="49">
        <v>13392</v>
      </c>
      <c r="F451" s="110"/>
      <c r="G451" s="110"/>
      <c r="H451" s="93">
        <v>30204.712020999999</v>
      </c>
      <c r="I451" s="93"/>
      <c r="J451" s="13">
        <v>14507.589220403501</v>
      </c>
      <c r="K451" s="13">
        <v>4828.8462173675598</v>
      </c>
      <c r="L451" s="13">
        <v>771.79689964230602</v>
      </c>
    </row>
    <row r="452" spans="2:12" s="1" customFormat="1" ht="11.1" customHeight="1" x14ac:dyDescent="0.15">
      <c r="B452" s="47">
        <v>44562</v>
      </c>
      <c r="C452" s="48">
        <v>57984</v>
      </c>
      <c r="D452" s="13">
        <v>441</v>
      </c>
      <c r="E452" s="49">
        <v>13422</v>
      </c>
      <c r="F452" s="110"/>
      <c r="G452" s="110"/>
      <c r="H452" s="93">
        <v>29618.467511999999</v>
      </c>
      <c r="I452" s="93"/>
      <c r="J452" s="13">
        <v>14202.6601473969</v>
      </c>
      <c r="K452" s="13">
        <v>4715.7154007355903</v>
      </c>
      <c r="L452" s="13">
        <v>750.62551950278601</v>
      </c>
    </row>
    <row r="453" spans="2:12" s="1" customFormat="1" ht="11.1" customHeight="1" x14ac:dyDescent="0.15">
      <c r="B453" s="47">
        <v>44562</v>
      </c>
      <c r="C453" s="48">
        <v>58015</v>
      </c>
      <c r="D453" s="13">
        <v>442</v>
      </c>
      <c r="E453" s="49">
        <v>13453</v>
      </c>
      <c r="F453" s="110"/>
      <c r="G453" s="110"/>
      <c r="H453" s="93">
        <v>29031.501915000001</v>
      </c>
      <c r="I453" s="93"/>
      <c r="J453" s="13">
        <v>13897.5867722372</v>
      </c>
      <c r="K453" s="13">
        <v>4602.6863316420804</v>
      </c>
      <c r="L453" s="13">
        <v>729.53097638985605</v>
      </c>
    </row>
    <row r="454" spans="2:12" s="1" customFormat="1" ht="11.1" customHeight="1" x14ac:dyDescent="0.15">
      <c r="B454" s="47">
        <v>44562</v>
      </c>
      <c r="C454" s="48">
        <v>58045</v>
      </c>
      <c r="D454" s="13">
        <v>443</v>
      </c>
      <c r="E454" s="49">
        <v>13483</v>
      </c>
      <c r="F454" s="110"/>
      <c r="G454" s="110"/>
      <c r="H454" s="93">
        <v>28443.81523</v>
      </c>
      <c r="I454" s="93"/>
      <c r="J454" s="13">
        <v>13593.9071520873</v>
      </c>
      <c r="K454" s="13">
        <v>4491.0309857819702</v>
      </c>
      <c r="L454" s="13">
        <v>708.91553392917797</v>
      </c>
    </row>
    <row r="455" spans="2:12" s="1" customFormat="1" ht="11.1" customHeight="1" x14ac:dyDescent="0.15">
      <c r="B455" s="47">
        <v>44562</v>
      </c>
      <c r="C455" s="48">
        <v>58076</v>
      </c>
      <c r="D455" s="13">
        <v>444</v>
      </c>
      <c r="E455" s="49">
        <v>13514</v>
      </c>
      <c r="F455" s="110"/>
      <c r="G455" s="110"/>
      <c r="H455" s="93">
        <v>27855.417472000001</v>
      </c>
      <c r="I455" s="93"/>
      <c r="J455" s="13">
        <v>13290.1199661259</v>
      </c>
      <c r="K455" s="13">
        <v>4379.5021739346603</v>
      </c>
      <c r="L455" s="13">
        <v>688.38247776528897</v>
      </c>
    </row>
    <row r="456" spans="2:12" s="1" customFormat="1" ht="11.1" customHeight="1" x14ac:dyDescent="0.15">
      <c r="B456" s="47">
        <v>44562</v>
      </c>
      <c r="C456" s="48">
        <v>58107</v>
      </c>
      <c r="D456" s="13">
        <v>445</v>
      </c>
      <c r="E456" s="49">
        <v>13545</v>
      </c>
      <c r="F456" s="110"/>
      <c r="G456" s="110"/>
      <c r="H456" s="93">
        <v>27266.308641</v>
      </c>
      <c r="I456" s="93"/>
      <c r="J456" s="13">
        <v>12986.985480933799</v>
      </c>
      <c r="K456" s="13">
        <v>4268.7261339287998</v>
      </c>
      <c r="L456" s="13">
        <v>668.12846276984601</v>
      </c>
    </row>
    <row r="457" spans="2:12" s="1" customFormat="1" ht="11.1" customHeight="1" x14ac:dyDescent="0.15">
      <c r="B457" s="47">
        <v>44562</v>
      </c>
      <c r="C457" s="48">
        <v>58135</v>
      </c>
      <c r="D457" s="13">
        <v>446</v>
      </c>
      <c r="E457" s="49">
        <v>13573</v>
      </c>
      <c r="F457" s="110"/>
      <c r="G457" s="110"/>
      <c r="H457" s="93">
        <v>26676.478722</v>
      </c>
      <c r="I457" s="93"/>
      <c r="J457" s="13">
        <v>12686.582092725899</v>
      </c>
      <c r="K457" s="13">
        <v>4160.40575191674</v>
      </c>
      <c r="L457" s="13">
        <v>648.68279581360298</v>
      </c>
    </row>
    <row r="458" spans="2:12" s="1" customFormat="1" ht="11.1" customHeight="1" x14ac:dyDescent="0.15">
      <c r="B458" s="47">
        <v>44562</v>
      </c>
      <c r="C458" s="48">
        <v>58166</v>
      </c>
      <c r="D458" s="13">
        <v>447</v>
      </c>
      <c r="E458" s="49">
        <v>13604</v>
      </c>
      <c r="F458" s="110"/>
      <c r="G458" s="110"/>
      <c r="H458" s="93">
        <v>26085.927715000002</v>
      </c>
      <c r="I458" s="93"/>
      <c r="J458" s="13">
        <v>12384.6916225771</v>
      </c>
      <c r="K458" s="13">
        <v>4051.0755644917299</v>
      </c>
      <c r="L458" s="13">
        <v>628.96091084914895</v>
      </c>
    </row>
    <row r="459" spans="2:12" s="1" customFormat="1" ht="11.1" customHeight="1" x14ac:dyDescent="0.15">
      <c r="B459" s="47">
        <v>44562</v>
      </c>
      <c r="C459" s="48">
        <v>58196</v>
      </c>
      <c r="D459" s="13">
        <v>448</v>
      </c>
      <c r="E459" s="49">
        <v>13634</v>
      </c>
      <c r="F459" s="110"/>
      <c r="G459" s="110"/>
      <c r="H459" s="93">
        <v>25494.655621000002</v>
      </c>
      <c r="I459" s="93"/>
      <c r="J459" s="13">
        <v>12084.108637845</v>
      </c>
      <c r="K459" s="13">
        <v>3943.02504181827</v>
      </c>
      <c r="L459" s="13">
        <v>609.67576234105502</v>
      </c>
    </row>
    <row r="460" spans="2:12" s="1" customFormat="1" ht="11.1" customHeight="1" x14ac:dyDescent="0.15">
      <c r="B460" s="47">
        <v>44562</v>
      </c>
      <c r="C460" s="48">
        <v>58227</v>
      </c>
      <c r="D460" s="13">
        <v>449</v>
      </c>
      <c r="E460" s="49">
        <v>13665</v>
      </c>
      <c r="F460" s="110"/>
      <c r="G460" s="110"/>
      <c r="H460" s="93">
        <v>24902.662437999999</v>
      </c>
      <c r="I460" s="93"/>
      <c r="J460" s="13">
        <v>11783.492554754701</v>
      </c>
      <c r="K460" s="13">
        <v>3835.1560419186899</v>
      </c>
      <c r="L460" s="13">
        <v>590.48524939369997</v>
      </c>
    </row>
    <row r="461" spans="2:12" s="1" customFormat="1" ht="11.1" customHeight="1" x14ac:dyDescent="0.15">
      <c r="B461" s="47">
        <v>44562</v>
      </c>
      <c r="C461" s="48">
        <v>58257</v>
      </c>
      <c r="D461" s="13">
        <v>450</v>
      </c>
      <c r="E461" s="49">
        <v>13695</v>
      </c>
      <c r="F461" s="110"/>
      <c r="G461" s="110"/>
      <c r="H461" s="93">
        <v>24309.938151999999</v>
      </c>
      <c r="I461" s="93"/>
      <c r="J461" s="13">
        <v>11484.144923398901</v>
      </c>
      <c r="K461" s="13">
        <v>3728.5282576541599</v>
      </c>
      <c r="L461" s="13">
        <v>571.71493383810696</v>
      </c>
    </row>
    <row r="462" spans="2:12" s="1" customFormat="1" ht="11.1" customHeight="1" x14ac:dyDescent="0.15">
      <c r="B462" s="47">
        <v>44562</v>
      </c>
      <c r="C462" s="48">
        <v>58288</v>
      </c>
      <c r="D462" s="13">
        <v>451</v>
      </c>
      <c r="E462" s="49">
        <v>13726</v>
      </c>
      <c r="F462" s="110"/>
      <c r="G462" s="110"/>
      <c r="H462" s="93">
        <v>23716.492778</v>
      </c>
      <c r="I462" s="93"/>
      <c r="J462" s="13">
        <v>11184.7956810133</v>
      </c>
      <c r="K462" s="13">
        <v>3622.1040538184002</v>
      </c>
      <c r="L462" s="13">
        <v>553.04394226622298</v>
      </c>
    </row>
    <row r="463" spans="2:12" s="1" customFormat="1" ht="11.1" customHeight="1" x14ac:dyDescent="0.15">
      <c r="B463" s="47">
        <v>44562</v>
      </c>
      <c r="C463" s="48">
        <v>58319</v>
      </c>
      <c r="D463" s="13">
        <v>452</v>
      </c>
      <c r="E463" s="49">
        <v>13757</v>
      </c>
      <c r="F463" s="110"/>
      <c r="G463" s="110"/>
      <c r="H463" s="93">
        <v>23122.326316999999</v>
      </c>
      <c r="I463" s="93"/>
      <c r="J463" s="13">
        <v>10886.089348682301</v>
      </c>
      <c r="K463" s="13">
        <v>3516.4047231894401</v>
      </c>
      <c r="L463" s="13">
        <v>534.63106694980797</v>
      </c>
    </row>
    <row r="464" spans="2:12" s="1" customFormat="1" ht="11.1" customHeight="1" x14ac:dyDescent="0.15">
      <c r="B464" s="47">
        <v>44562</v>
      </c>
      <c r="C464" s="48">
        <v>58349</v>
      </c>
      <c r="D464" s="13">
        <v>453</v>
      </c>
      <c r="E464" s="49">
        <v>13787</v>
      </c>
      <c r="F464" s="110"/>
      <c r="G464" s="110"/>
      <c r="H464" s="93">
        <v>22527.428752</v>
      </c>
      <c r="I464" s="93"/>
      <c r="J464" s="13">
        <v>10588.600274594</v>
      </c>
      <c r="K464" s="13">
        <v>3411.8920449141901</v>
      </c>
      <c r="L464" s="13">
        <v>516.61463101534798</v>
      </c>
    </row>
    <row r="465" spans="2:12" s="1" customFormat="1" ht="11.1" customHeight="1" x14ac:dyDescent="0.15">
      <c r="B465" s="47">
        <v>44562</v>
      </c>
      <c r="C465" s="48">
        <v>58380</v>
      </c>
      <c r="D465" s="13">
        <v>454</v>
      </c>
      <c r="E465" s="49">
        <v>13818</v>
      </c>
      <c r="F465" s="110"/>
      <c r="G465" s="110"/>
      <c r="H465" s="93">
        <v>21931.810099999999</v>
      </c>
      <c r="I465" s="93"/>
      <c r="J465" s="13">
        <v>10291.156551112699</v>
      </c>
      <c r="K465" s="13">
        <v>3307.61539936389</v>
      </c>
      <c r="L465" s="13">
        <v>498.70422224411402</v>
      </c>
    </row>
    <row r="466" spans="2:12" s="1" customFormat="1" ht="11.1" customHeight="1" x14ac:dyDescent="0.15">
      <c r="B466" s="47">
        <v>44562</v>
      </c>
      <c r="C466" s="48">
        <v>58410</v>
      </c>
      <c r="D466" s="13">
        <v>455</v>
      </c>
      <c r="E466" s="49">
        <v>13848</v>
      </c>
      <c r="F466" s="110"/>
      <c r="G466" s="110"/>
      <c r="H466" s="93">
        <v>21335.460343999999</v>
      </c>
      <c r="I466" s="93"/>
      <c r="J466" s="13">
        <v>9994.8961543865898</v>
      </c>
      <c r="K466" s="13">
        <v>3204.48965514673</v>
      </c>
      <c r="L466" s="13">
        <v>481.17493609934598</v>
      </c>
    </row>
    <row r="467" spans="2:12" s="1" customFormat="1" ht="11.1" customHeight="1" x14ac:dyDescent="0.15">
      <c r="B467" s="47">
        <v>44562</v>
      </c>
      <c r="C467" s="48">
        <v>58441</v>
      </c>
      <c r="D467" s="13">
        <v>456</v>
      </c>
      <c r="E467" s="49">
        <v>13879</v>
      </c>
      <c r="F467" s="110"/>
      <c r="G467" s="110"/>
      <c r="H467" s="93">
        <v>20738.389500000001</v>
      </c>
      <c r="I467" s="93"/>
      <c r="J467" s="13">
        <v>9698.7122478026704</v>
      </c>
      <c r="K467" s="13">
        <v>3101.6211892884498</v>
      </c>
      <c r="L467" s="13">
        <v>463.75595349018101</v>
      </c>
    </row>
    <row r="468" spans="2:12" s="1" customFormat="1" ht="11.1" customHeight="1" x14ac:dyDescent="0.15">
      <c r="B468" s="47">
        <v>44562</v>
      </c>
      <c r="C468" s="48">
        <v>58472</v>
      </c>
      <c r="D468" s="13">
        <v>457</v>
      </c>
      <c r="E468" s="49">
        <v>13910</v>
      </c>
      <c r="F468" s="110"/>
      <c r="G468" s="110"/>
      <c r="H468" s="93">
        <v>20140.587553000001</v>
      </c>
      <c r="I468" s="93"/>
      <c r="J468" s="13">
        <v>9403.1629542160899</v>
      </c>
      <c r="K468" s="13">
        <v>2999.4576598175499</v>
      </c>
      <c r="L468" s="13">
        <v>446.58085245218098</v>
      </c>
    </row>
    <row r="469" spans="2:12" s="1" customFormat="1" ht="11.1" customHeight="1" x14ac:dyDescent="0.15">
      <c r="B469" s="47">
        <v>44562</v>
      </c>
      <c r="C469" s="48">
        <v>58501</v>
      </c>
      <c r="D469" s="13">
        <v>458</v>
      </c>
      <c r="E469" s="49">
        <v>13939</v>
      </c>
      <c r="F469" s="110"/>
      <c r="G469" s="110"/>
      <c r="H469" s="93">
        <v>19542.054502999999</v>
      </c>
      <c r="I469" s="93"/>
      <c r="J469" s="13">
        <v>9109.2451147207103</v>
      </c>
      <c r="K469" s="13">
        <v>2898.7889928648301</v>
      </c>
      <c r="L469" s="13">
        <v>429.882250139863</v>
      </c>
    </row>
    <row r="470" spans="2:12" s="1" customFormat="1" ht="11.1" customHeight="1" x14ac:dyDescent="0.15">
      <c r="B470" s="47">
        <v>44562</v>
      </c>
      <c r="C470" s="48">
        <v>58532</v>
      </c>
      <c r="D470" s="13">
        <v>459</v>
      </c>
      <c r="E470" s="49">
        <v>13970</v>
      </c>
      <c r="F470" s="110"/>
      <c r="G470" s="110"/>
      <c r="H470" s="93">
        <v>18942.790349999999</v>
      </c>
      <c r="I470" s="93"/>
      <c r="J470" s="13">
        <v>8814.9306508389109</v>
      </c>
      <c r="K470" s="13">
        <v>2797.9967649343998</v>
      </c>
      <c r="L470" s="13">
        <v>413.17757033102401</v>
      </c>
    </row>
    <row r="471" spans="2:12" s="1" customFormat="1" ht="11.1" customHeight="1" x14ac:dyDescent="0.15">
      <c r="B471" s="47">
        <v>44562</v>
      </c>
      <c r="C471" s="48">
        <v>58562</v>
      </c>
      <c r="D471" s="13">
        <v>460</v>
      </c>
      <c r="E471" s="49">
        <v>14000</v>
      </c>
      <c r="F471" s="110"/>
      <c r="G471" s="110"/>
      <c r="H471" s="93">
        <v>18342.805109000001</v>
      </c>
      <c r="I471" s="93"/>
      <c r="J471" s="13">
        <v>8521.7199793793097</v>
      </c>
      <c r="K471" s="13">
        <v>2698.2695645437502</v>
      </c>
      <c r="L471" s="13">
        <v>396.81761964822698</v>
      </c>
    </row>
    <row r="472" spans="2:12" s="1" customFormat="1" ht="11.1" customHeight="1" x14ac:dyDescent="0.15">
      <c r="B472" s="47">
        <v>44562</v>
      </c>
      <c r="C472" s="48">
        <v>58593</v>
      </c>
      <c r="D472" s="13">
        <v>461</v>
      </c>
      <c r="E472" s="49">
        <v>14031</v>
      </c>
      <c r="F472" s="110"/>
      <c r="G472" s="110"/>
      <c r="H472" s="93">
        <v>17742.088765</v>
      </c>
      <c r="I472" s="93"/>
      <c r="J472" s="13">
        <v>8228.6584140565792</v>
      </c>
      <c r="K472" s="13">
        <v>2598.8499338644001</v>
      </c>
      <c r="L472" s="13">
        <v>380.57778584038499</v>
      </c>
    </row>
    <row r="473" spans="2:12" s="1" customFormat="1" ht="11.1" customHeight="1" x14ac:dyDescent="0.15">
      <c r="B473" s="47">
        <v>44562</v>
      </c>
      <c r="C473" s="48">
        <v>58623</v>
      </c>
      <c r="D473" s="13">
        <v>462</v>
      </c>
      <c r="E473" s="49">
        <v>14061</v>
      </c>
      <c r="F473" s="110"/>
      <c r="G473" s="110"/>
      <c r="H473" s="93">
        <v>17140.631302999998</v>
      </c>
      <c r="I473" s="93"/>
      <c r="J473" s="13">
        <v>7936.6578880540901</v>
      </c>
      <c r="K473" s="13">
        <v>2500.4581827778802</v>
      </c>
      <c r="L473" s="13">
        <v>364.66821548184902</v>
      </c>
    </row>
    <row r="474" spans="2:12" s="1" customFormat="1" ht="11.1" customHeight="1" x14ac:dyDescent="0.15">
      <c r="B474" s="47">
        <v>44562</v>
      </c>
      <c r="C474" s="48">
        <v>58654</v>
      </c>
      <c r="D474" s="13">
        <v>463</v>
      </c>
      <c r="E474" s="49">
        <v>14092</v>
      </c>
      <c r="F474" s="110"/>
      <c r="G474" s="110"/>
      <c r="H474" s="93">
        <v>16538.442738000002</v>
      </c>
      <c r="I474" s="93"/>
      <c r="J474" s="13">
        <v>7644.8371759027204</v>
      </c>
      <c r="K474" s="13">
        <v>2402.3941875228002</v>
      </c>
      <c r="L474" s="13">
        <v>348.882514641174</v>
      </c>
    </row>
    <row r="475" spans="2:12" s="1" customFormat="1" ht="11.1" customHeight="1" x14ac:dyDescent="0.15">
      <c r="B475" s="47">
        <v>44562</v>
      </c>
      <c r="C475" s="48">
        <v>58685</v>
      </c>
      <c r="D475" s="13">
        <v>464</v>
      </c>
      <c r="E475" s="49">
        <v>14123</v>
      </c>
      <c r="F475" s="110"/>
      <c r="G475" s="110"/>
      <c r="H475" s="93">
        <v>15935.523069999999</v>
      </c>
      <c r="I475" s="93"/>
      <c r="J475" s="13">
        <v>7353.64615506474</v>
      </c>
      <c r="K475" s="13">
        <v>2305.0101909904001</v>
      </c>
      <c r="L475" s="13">
        <v>333.32232688427001</v>
      </c>
    </row>
    <row r="476" spans="2:12" s="1" customFormat="1" ht="11.1" customHeight="1" x14ac:dyDescent="0.15">
      <c r="B476" s="47">
        <v>44562</v>
      </c>
      <c r="C476" s="48">
        <v>58715</v>
      </c>
      <c r="D476" s="13">
        <v>465</v>
      </c>
      <c r="E476" s="49">
        <v>14153</v>
      </c>
      <c r="F476" s="110"/>
      <c r="G476" s="110"/>
      <c r="H476" s="93">
        <v>15331.862284000001</v>
      </c>
      <c r="I476" s="93"/>
      <c r="J476" s="13">
        <v>7063.4662618456796</v>
      </c>
      <c r="K476" s="13">
        <v>2208.6035391134801</v>
      </c>
      <c r="L476" s="13">
        <v>318.07197261243903</v>
      </c>
    </row>
    <row r="477" spans="2:12" s="1" customFormat="1" ht="11.1" customHeight="1" x14ac:dyDescent="0.15">
      <c r="B477" s="47">
        <v>44562</v>
      </c>
      <c r="C477" s="48">
        <v>58746</v>
      </c>
      <c r="D477" s="13">
        <v>466</v>
      </c>
      <c r="E477" s="49">
        <v>14184</v>
      </c>
      <c r="F477" s="110"/>
      <c r="G477" s="110"/>
      <c r="H477" s="93">
        <v>14727.470394</v>
      </c>
      <c r="I477" s="93"/>
      <c r="J477" s="13">
        <v>6773.5119748019797</v>
      </c>
      <c r="K477" s="13">
        <v>2112.5543184276698</v>
      </c>
      <c r="L477" s="13">
        <v>302.95082711076498</v>
      </c>
    </row>
    <row r="478" spans="2:12" s="1" customFormat="1" ht="11.1" customHeight="1" x14ac:dyDescent="0.15">
      <c r="B478" s="47">
        <v>44562</v>
      </c>
      <c r="C478" s="48">
        <v>58776</v>
      </c>
      <c r="D478" s="13">
        <v>467</v>
      </c>
      <c r="E478" s="49">
        <v>14214</v>
      </c>
      <c r="F478" s="110"/>
      <c r="G478" s="110"/>
      <c r="H478" s="93">
        <v>14122.337385999999</v>
      </c>
      <c r="I478" s="93"/>
      <c r="J478" s="13">
        <v>6484.53573062135</v>
      </c>
      <c r="K478" s="13">
        <v>2017.4493326986899</v>
      </c>
      <c r="L478" s="13">
        <v>288.12635025584501</v>
      </c>
    </row>
    <row r="479" spans="2:12" s="1" customFormat="1" ht="11.1" customHeight="1" x14ac:dyDescent="0.15">
      <c r="B479" s="47">
        <v>44562</v>
      </c>
      <c r="C479" s="48">
        <v>58807</v>
      </c>
      <c r="D479" s="13">
        <v>468</v>
      </c>
      <c r="E479" s="49">
        <v>14245</v>
      </c>
      <c r="F479" s="110"/>
      <c r="G479" s="110"/>
      <c r="H479" s="93">
        <v>13516.473275</v>
      </c>
      <c r="I479" s="93"/>
      <c r="J479" s="13">
        <v>6195.8154607552897</v>
      </c>
      <c r="K479" s="13">
        <v>1922.72120377795</v>
      </c>
      <c r="L479" s="13">
        <v>273.43447923383701</v>
      </c>
    </row>
    <row r="480" spans="2:12" s="1" customFormat="1" ht="11.1" customHeight="1" x14ac:dyDescent="0.15">
      <c r="B480" s="47">
        <v>44562</v>
      </c>
      <c r="C480" s="48">
        <v>58838</v>
      </c>
      <c r="D480" s="13">
        <v>469</v>
      </c>
      <c r="E480" s="49">
        <v>14276</v>
      </c>
      <c r="F480" s="110"/>
      <c r="G480" s="110"/>
      <c r="H480" s="93">
        <v>12909.858031</v>
      </c>
      <c r="I480" s="93"/>
      <c r="J480" s="13">
        <v>5907.71219108893</v>
      </c>
      <c r="K480" s="13">
        <v>1828.6528365716199</v>
      </c>
      <c r="L480" s="13">
        <v>258.95532421435303</v>
      </c>
    </row>
    <row r="481" spans="2:12" s="1" customFormat="1" ht="11.1" customHeight="1" x14ac:dyDescent="0.15">
      <c r="B481" s="47">
        <v>44562</v>
      </c>
      <c r="C481" s="48">
        <v>58866</v>
      </c>
      <c r="D481" s="13">
        <v>470</v>
      </c>
      <c r="E481" s="49">
        <v>14304</v>
      </c>
      <c r="F481" s="110"/>
      <c r="G481" s="110"/>
      <c r="H481" s="93">
        <v>12302.501668999999</v>
      </c>
      <c r="I481" s="93"/>
      <c r="J481" s="13">
        <v>5621.1531595769502</v>
      </c>
      <c r="K481" s="13">
        <v>1735.95502535164</v>
      </c>
      <c r="L481" s="13">
        <v>244.88775019239199</v>
      </c>
    </row>
    <row r="482" spans="2:12" s="1" customFormat="1" ht="11.1" customHeight="1" x14ac:dyDescent="0.15">
      <c r="B482" s="47">
        <v>44562</v>
      </c>
      <c r="C482" s="48">
        <v>58897</v>
      </c>
      <c r="D482" s="13">
        <v>471</v>
      </c>
      <c r="E482" s="49">
        <v>14335</v>
      </c>
      <c r="F482" s="110"/>
      <c r="G482" s="110"/>
      <c r="H482" s="93">
        <v>11694.414203</v>
      </c>
      <c r="I482" s="93"/>
      <c r="J482" s="13">
        <v>5334.2484181931804</v>
      </c>
      <c r="K482" s="13">
        <v>1643.1619920400699</v>
      </c>
      <c r="L482" s="13">
        <v>230.81583083138</v>
      </c>
    </row>
    <row r="483" spans="2:12" s="1" customFormat="1" ht="11.1" customHeight="1" x14ac:dyDescent="0.15">
      <c r="B483" s="47">
        <v>44562</v>
      </c>
      <c r="C483" s="48">
        <v>58927</v>
      </c>
      <c r="D483" s="13">
        <v>472</v>
      </c>
      <c r="E483" s="49">
        <v>14365</v>
      </c>
      <c r="F483" s="110"/>
      <c r="G483" s="110"/>
      <c r="H483" s="93">
        <v>11085.58562</v>
      </c>
      <c r="I483" s="93"/>
      <c r="J483" s="13">
        <v>5048.2396794002898</v>
      </c>
      <c r="K483" s="13">
        <v>1551.2324352994001</v>
      </c>
      <c r="L483" s="13">
        <v>217.00921299379701</v>
      </c>
    </row>
    <row r="484" spans="2:12" s="1" customFormat="1" ht="11.1" customHeight="1" x14ac:dyDescent="0.15">
      <c r="B484" s="47">
        <v>44562</v>
      </c>
      <c r="C484" s="48">
        <v>58958</v>
      </c>
      <c r="D484" s="13">
        <v>473</v>
      </c>
      <c r="E484" s="49">
        <v>14396</v>
      </c>
      <c r="F484" s="110"/>
      <c r="G484" s="110"/>
      <c r="H484" s="93">
        <v>10476.005902999999</v>
      </c>
      <c r="I484" s="93"/>
      <c r="J484" s="13">
        <v>4762.5531891686296</v>
      </c>
      <c r="K484" s="13">
        <v>1459.7243168709499</v>
      </c>
      <c r="L484" s="13">
        <v>203.34278028275099</v>
      </c>
    </row>
    <row r="485" spans="2:12" s="1" customFormat="1" ht="11.1" customHeight="1" x14ac:dyDescent="0.15">
      <c r="B485" s="47">
        <v>44562</v>
      </c>
      <c r="C485" s="48">
        <v>58988</v>
      </c>
      <c r="D485" s="13">
        <v>474</v>
      </c>
      <c r="E485" s="49">
        <v>14426</v>
      </c>
      <c r="F485" s="110"/>
      <c r="G485" s="110"/>
      <c r="H485" s="93">
        <v>9865.6850680000007</v>
      </c>
      <c r="I485" s="93"/>
      <c r="J485" s="13">
        <v>4477.7301026490904</v>
      </c>
      <c r="K485" s="13">
        <v>1369.04802736294</v>
      </c>
      <c r="L485" s="13">
        <v>189.92961233424299</v>
      </c>
    </row>
    <row r="486" spans="2:12" s="1" customFormat="1" ht="11.1" customHeight="1" x14ac:dyDescent="0.15">
      <c r="B486" s="47">
        <v>44562</v>
      </c>
      <c r="C486" s="48">
        <v>59019</v>
      </c>
      <c r="D486" s="13">
        <v>475</v>
      </c>
      <c r="E486" s="49">
        <v>14457</v>
      </c>
      <c r="F486" s="110"/>
      <c r="G486" s="110"/>
      <c r="H486" s="93">
        <v>9254.6231150000003</v>
      </c>
      <c r="I486" s="93"/>
      <c r="J486" s="13">
        <v>4193.26376425944</v>
      </c>
      <c r="K486" s="13">
        <v>1278.81300786216</v>
      </c>
      <c r="L486" s="13">
        <v>176.659770841067</v>
      </c>
    </row>
    <row r="487" spans="2:12" s="1" customFormat="1" ht="11.1" customHeight="1" x14ac:dyDescent="0.15">
      <c r="B487" s="47">
        <v>44562</v>
      </c>
      <c r="C487" s="48">
        <v>59050</v>
      </c>
      <c r="D487" s="13">
        <v>476</v>
      </c>
      <c r="E487" s="49">
        <v>14488</v>
      </c>
      <c r="F487" s="110"/>
      <c r="G487" s="110"/>
      <c r="H487" s="93">
        <v>8642.8100290000002</v>
      </c>
      <c r="I487" s="93"/>
      <c r="J487" s="13">
        <v>3909.4097362136099</v>
      </c>
      <c r="K487" s="13">
        <v>1189.21436636147</v>
      </c>
      <c r="L487" s="13">
        <v>163.58647122544301</v>
      </c>
    </row>
    <row r="488" spans="2:12" s="1" customFormat="1" ht="11.1" customHeight="1" x14ac:dyDescent="0.15">
      <c r="B488" s="47">
        <v>44562</v>
      </c>
      <c r="C488" s="48">
        <v>59080</v>
      </c>
      <c r="D488" s="13">
        <v>477</v>
      </c>
      <c r="E488" s="49">
        <v>14518</v>
      </c>
      <c r="F488" s="110"/>
      <c r="G488" s="110"/>
      <c r="H488" s="93">
        <v>8030.2558239999998</v>
      </c>
      <c r="I488" s="93"/>
      <c r="J488" s="13">
        <v>3626.3704272196501</v>
      </c>
      <c r="K488" s="13">
        <v>1100.40077754291</v>
      </c>
      <c r="L488" s="13">
        <v>150.748919908076</v>
      </c>
    </row>
    <row r="489" spans="2:12" s="1" customFormat="1" ht="11.1" customHeight="1" x14ac:dyDescent="0.15">
      <c r="B489" s="47">
        <v>44562</v>
      </c>
      <c r="C489" s="48">
        <v>59111</v>
      </c>
      <c r="D489" s="13">
        <v>478</v>
      </c>
      <c r="E489" s="49">
        <v>14549</v>
      </c>
      <c r="F489" s="110"/>
      <c r="G489" s="110"/>
      <c r="H489" s="93">
        <v>7416.9504870000001</v>
      </c>
      <c r="I489" s="93"/>
      <c r="J489" s="13">
        <v>3343.7280024327601</v>
      </c>
      <c r="K489" s="13">
        <v>1012.0541715161201</v>
      </c>
      <c r="L489" s="13">
        <v>138.05867451333901</v>
      </c>
    </row>
    <row r="490" spans="2:12" s="1" customFormat="1" ht="11.1" customHeight="1" x14ac:dyDescent="0.15">
      <c r="B490" s="47">
        <v>44562</v>
      </c>
      <c r="C490" s="48">
        <v>59141</v>
      </c>
      <c r="D490" s="13">
        <v>479</v>
      </c>
      <c r="E490" s="49">
        <v>14579</v>
      </c>
      <c r="F490" s="110"/>
      <c r="G490" s="110"/>
      <c r="H490" s="93">
        <v>6802.8940149999999</v>
      </c>
      <c r="I490" s="93"/>
      <c r="J490" s="13">
        <v>3061.8635150279802</v>
      </c>
      <c r="K490" s="13">
        <v>924.46061197770598</v>
      </c>
      <c r="L490" s="13">
        <v>125.592711193369</v>
      </c>
    </row>
    <row r="491" spans="2:12" s="1" customFormat="1" ht="11.1" customHeight="1" x14ac:dyDescent="0.15">
      <c r="B491" s="47">
        <v>44562</v>
      </c>
      <c r="C491" s="48">
        <v>59172</v>
      </c>
      <c r="D491" s="13">
        <v>480</v>
      </c>
      <c r="E491" s="49">
        <v>14610</v>
      </c>
      <c r="F491" s="110"/>
      <c r="G491" s="110"/>
      <c r="H491" s="93">
        <v>6188.0964260000001</v>
      </c>
      <c r="I491" s="93"/>
      <c r="J491" s="13">
        <v>2780.43005484081</v>
      </c>
      <c r="K491" s="13">
        <v>837.35313680173704</v>
      </c>
      <c r="L491" s="13">
        <v>113.27688419085</v>
      </c>
    </row>
    <row r="492" spans="2:12" s="1" customFormat="1" ht="11.1" customHeight="1" x14ac:dyDescent="0.15">
      <c r="B492" s="47">
        <v>44562</v>
      </c>
      <c r="C492" s="48">
        <v>59203</v>
      </c>
      <c r="D492" s="13">
        <v>481</v>
      </c>
      <c r="E492" s="49">
        <v>14641</v>
      </c>
      <c r="F492" s="110"/>
      <c r="G492" s="110"/>
      <c r="H492" s="93">
        <v>5572.5477030000002</v>
      </c>
      <c r="I492" s="93"/>
      <c r="J492" s="13">
        <v>2499.60552419549</v>
      </c>
      <c r="K492" s="13">
        <v>750.86566536089094</v>
      </c>
      <c r="L492" s="13">
        <v>101.14665122294301</v>
      </c>
    </row>
    <row r="493" spans="2:12" s="1" customFormat="1" ht="11.1" customHeight="1" x14ac:dyDescent="0.15">
      <c r="B493" s="47">
        <v>44562</v>
      </c>
      <c r="C493" s="48">
        <v>59231</v>
      </c>
      <c r="D493" s="13">
        <v>482</v>
      </c>
      <c r="E493" s="49">
        <v>14669</v>
      </c>
      <c r="F493" s="110"/>
      <c r="G493" s="110"/>
      <c r="H493" s="93">
        <v>4956.247848</v>
      </c>
      <c r="I493" s="93"/>
      <c r="J493" s="13">
        <v>2219.7538607759998</v>
      </c>
      <c r="K493" s="13">
        <v>665.268110748602</v>
      </c>
      <c r="L493" s="13">
        <v>89.2731749041249</v>
      </c>
    </row>
    <row r="494" spans="2:12" s="1" customFormat="1" ht="11.1" customHeight="1" x14ac:dyDescent="0.15">
      <c r="B494" s="47">
        <v>44562</v>
      </c>
      <c r="C494" s="48">
        <v>59262</v>
      </c>
      <c r="D494" s="13">
        <v>483</v>
      </c>
      <c r="E494" s="49">
        <v>14700</v>
      </c>
      <c r="F494" s="110"/>
      <c r="G494" s="110"/>
      <c r="H494" s="93">
        <v>4339.1968589999997</v>
      </c>
      <c r="I494" s="93"/>
      <c r="J494" s="13">
        <v>1940.0991994496501</v>
      </c>
      <c r="K494" s="13">
        <v>579.97585740308102</v>
      </c>
      <c r="L494" s="13">
        <v>77.4980561023891</v>
      </c>
    </row>
    <row r="495" spans="2:12" s="1" customFormat="1" ht="11.1" customHeight="1" x14ac:dyDescent="0.15">
      <c r="B495" s="47">
        <v>44562</v>
      </c>
      <c r="C495" s="48">
        <v>59292</v>
      </c>
      <c r="D495" s="13">
        <v>484</v>
      </c>
      <c r="E495" s="49">
        <v>14730</v>
      </c>
      <c r="F495" s="110"/>
      <c r="G495" s="110"/>
      <c r="H495" s="93">
        <v>3721.3947360000002</v>
      </c>
      <c r="I495" s="93"/>
      <c r="J495" s="13">
        <v>1661.14247176806</v>
      </c>
      <c r="K495" s="13">
        <v>495.36193232256102</v>
      </c>
      <c r="L495" s="13">
        <v>65.920365365546303</v>
      </c>
    </row>
    <row r="496" spans="2:12" s="1" customFormat="1" ht="11.1" customHeight="1" x14ac:dyDescent="0.15">
      <c r="B496" s="47">
        <v>44562</v>
      </c>
      <c r="C496" s="48">
        <v>59323</v>
      </c>
      <c r="D496" s="13">
        <v>485</v>
      </c>
      <c r="E496" s="49">
        <v>14761</v>
      </c>
      <c r="F496" s="110"/>
      <c r="G496" s="110"/>
      <c r="H496" s="93">
        <v>3102.8314650000002</v>
      </c>
      <c r="I496" s="93"/>
      <c r="J496" s="13">
        <v>1382.6813636054401</v>
      </c>
      <c r="K496" s="13">
        <v>411.27465677389301</v>
      </c>
      <c r="L496" s="13">
        <v>54.498625001193503</v>
      </c>
    </row>
    <row r="497" spans="2:12" s="1" customFormat="1" ht="11.1" customHeight="1" x14ac:dyDescent="0.15">
      <c r="B497" s="47">
        <v>44562</v>
      </c>
      <c r="C497" s="48">
        <v>59353</v>
      </c>
      <c r="D497" s="13">
        <v>486</v>
      </c>
      <c r="E497" s="49">
        <v>14791</v>
      </c>
      <c r="F497" s="110"/>
      <c r="G497" s="110"/>
      <c r="H497" s="93">
        <v>2483.517061</v>
      </c>
      <c r="I497" s="93"/>
      <c r="J497" s="13">
        <v>1104.88640686438</v>
      </c>
      <c r="K497" s="13">
        <v>327.83644919445902</v>
      </c>
      <c r="L497" s="13">
        <v>43.264024639378398</v>
      </c>
    </row>
    <row r="498" spans="2:12" s="1" customFormat="1" ht="11.1" customHeight="1" x14ac:dyDescent="0.15">
      <c r="B498" s="47">
        <v>44562</v>
      </c>
      <c r="C498" s="48">
        <v>59384</v>
      </c>
      <c r="D498" s="13">
        <v>487</v>
      </c>
      <c r="E498" s="49">
        <v>14822</v>
      </c>
      <c r="F498" s="110"/>
      <c r="G498" s="110"/>
      <c r="H498" s="93">
        <v>1863.4415080000001</v>
      </c>
      <c r="I498" s="93"/>
      <c r="J498" s="13">
        <v>827.616283628274</v>
      </c>
      <c r="K498" s="13">
        <v>244.94169930986601</v>
      </c>
      <c r="L498" s="13">
        <v>32.187631902003403</v>
      </c>
    </row>
    <row r="499" spans="2:12" s="1" customFormat="1" ht="11.1" customHeight="1" x14ac:dyDescent="0.15">
      <c r="B499" s="47">
        <v>44562</v>
      </c>
      <c r="C499" s="48">
        <v>59415</v>
      </c>
      <c r="D499" s="13">
        <v>488</v>
      </c>
      <c r="E499" s="49">
        <v>14853</v>
      </c>
      <c r="F499" s="110"/>
      <c r="G499" s="110"/>
      <c r="H499" s="93">
        <v>1242.614822</v>
      </c>
      <c r="I499" s="93"/>
      <c r="J499" s="13">
        <v>550.95048599200197</v>
      </c>
      <c r="K499" s="13">
        <v>162.64486744752401</v>
      </c>
      <c r="L499" s="13">
        <v>21.2825313630883</v>
      </c>
    </row>
    <row r="500" spans="2:12" s="1" customFormat="1" ht="11.1" customHeight="1" x14ac:dyDescent="0.15">
      <c r="B500" s="47">
        <v>44562</v>
      </c>
      <c r="C500" s="48">
        <v>59445</v>
      </c>
      <c r="D500" s="13">
        <v>489</v>
      </c>
      <c r="E500" s="49">
        <v>14883</v>
      </c>
      <c r="F500" s="110"/>
      <c r="G500" s="110"/>
      <c r="H500" s="93">
        <v>621.02698799999996</v>
      </c>
      <c r="I500" s="93"/>
      <c r="J500" s="13">
        <v>0</v>
      </c>
      <c r="K500" s="13">
        <v>0</v>
      </c>
      <c r="L500" s="13">
        <v>0</v>
      </c>
    </row>
    <row r="501" spans="2:12" s="1" customFormat="1" ht="11.1" customHeight="1" x14ac:dyDescent="0.15">
      <c r="B501" s="47">
        <v>44562</v>
      </c>
      <c r="C501" s="48">
        <v>59476</v>
      </c>
      <c r="D501" s="13">
        <v>490</v>
      </c>
      <c r="E501" s="49">
        <v>14914</v>
      </c>
      <c r="F501" s="110"/>
      <c r="G501" s="110"/>
      <c r="H501" s="93">
        <v>0</v>
      </c>
      <c r="I501" s="93"/>
      <c r="J501" s="13">
        <v>0</v>
      </c>
      <c r="K501" s="13">
        <v>0</v>
      </c>
      <c r="L501" s="13">
        <v>0</v>
      </c>
    </row>
    <row r="502" spans="2:12" s="1" customFormat="1" ht="14.85" customHeight="1" x14ac:dyDescent="0.15">
      <c r="B502" s="50"/>
      <c r="C502" s="51"/>
      <c r="D502" s="52"/>
      <c r="E502" s="53"/>
      <c r="F502" s="112"/>
      <c r="G502" s="112"/>
      <c r="H502" s="115">
        <v>1433480816275.3701</v>
      </c>
      <c r="I502" s="115"/>
      <c r="J502" s="54">
        <v>1277214324463.95</v>
      </c>
      <c r="K502" s="54">
        <v>1089963782671.74</v>
      </c>
      <c r="L502" s="54">
        <v>865391996766.15198</v>
      </c>
    </row>
    <row r="503" spans="2:12" s="1" customFormat="1" ht="28.7" customHeight="1" x14ac:dyDescent="0.15"/>
  </sheetData>
  <mergeCells count="992">
    <mergeCell ref="H501:I501"/>
    <mergeCell ref="H502:I502"/>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66:I66"/>
    <mergeCell ref="H67:I67"/>
    <mergeCell ref="H68:I68"/>
    <mergeCell ref="H69:I69"/>
    <mergeCell ref="H70:I70"/>
    <mergeCell ref="H71:I71"/>
    <mergeCell ref="H72:I72"/>
    <mergeCell ref="H493:I493"/>
    <mergeCell ref="H494:I494"/>
    <mergeCell ref="H495:I495"/>
    <mergeCell ref="H496:I496"/>
    <mergeCell ref="H497:I497"/>
    <mergeCell ref="H498:I498"/>
    <mergeCell ref="H499:I499"/>
    <mergeCell ref="H50:I50"/>
    <mergeCell ref="H500:I500"/>
    <mergeCell ref="H73:I73"/>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485:I485"/>
    <mergeCell ref="H486:I486"/>
    <mergeCell ref="H487:I487"/>
    <mergeCell ref="H488:I488"/>
    <mergeCell ref="H489:I489"/>
    <mergeCell ref="H49:I49"/>
    <mergeCell ref="H490:I490"/>
    <mergeCell ref="H491:I491"/>
    <mergeCell ref="H492:I492"/>
    <mergeCell ref="H88:I88"/>
    <mergeCell ref="H89:I89"/>
    <mergeCell ref="H90:I90"/>
    <mergeCell ref="H91:I91"/>
    <mergeCell ref="H92:I92"/>
    <mergeCell ref="H93:I93"/>
    <mergeCell ref="H94:I94"/>
    <mergeCell ref="H95:I95"/>
    <mergeCell ref="H96:I96"/>
    <mergeCell ref="H97:I97"/>
    <mergeCell ref="H98:I98"/>
    <mergeCell ref="H99:I99"/>
    <mergeCell ref="H477:I477"/>
    <mergeCell ref="H478:I478"/>
    <mergeCell ref="H479:I479"/>
    <mergeCell ref="H48:I48"/>
    <mergeCell ref="H480:I480"/>
    <mergeCell ref="H481:I481"/>
    <mergeCell ref="H482:I482"/>
    <mergeCell ref="H483:I483"/>
    <mergeCell ref="H484:I484"/>
    <mergeCell ref="H469:I469"/>
    <mergeCell ref="H47:I47"/>
    <mergeCell ref="H470:I470"/>
    <mergeCell ref="H471:I471"/>
    <mergeCell ref="H472:I472"/>
    <mergeCell ref="H473:I473"/>
    <mergeCell ref="H474:I474"/>
    <mergeCell ref="H475:I475"/>
    <mergeCell ref="H476:I476"/>
    <mergeCell ref="H460:I460"/>
    <mergeCell ref="H461:I461"/>
    <mergeCell ref="H462:I462"/>
    <mergeCell ref="H463:I463"/>
    <mergeCell ref="H464:I464"/>
    <mergeCell ref="H465:I465"/>
    <mergeCell ref="H466:I466"/>
    <mergeCell ref="H467:I467"/>
    <mergeCell ref="H468:I468"/>
    <mergeCell ref="H451:I451"/>
    <mergeCell ref="H452:I452"/>
    <mergeCell ref="H453:I453"/>
    <mergeCell ref="H454:I454"/>
    <mergeCell ref="H455:I455"/>
    <mergeCell ref="H456:I456"/>
    <mergeCell ref="H457:I457"/>
    <mergeCell ref="H458:I458"/>
    <mergeCell ref="H459:I459"/>
    <mergeCell ref="H443:I443"/>
    <mergeCell ref="H444:I444"/>
    <mergeCell ref="H445:I445"/>
    <mergeCell ref="H446:I446"/>
    <mergeCell ref="H447:I447"/>
    <mergeCell ref="H448:I448"/>
    <mergeCell ref="H449:I449"/>
    <mergeCell ref="H45:I45"/>
    <mergeCell ref="H450:I450"/>
    <mergeCell ref="H46:I46"/>
    <mergeCell ref="H435:I435"/>
    <mergeCell ref="H436:I436"/>
    <mergeCell ref="H437:I437"/>
    <mergeCell ref="H438:I438"/>
    <mergeCell ref="H439:I439"/>
    <mergeCell ref="H44:I44"/>
    <mergeCell ref="H440:I440"/>
    <mergeCell ref="H441:I441"/>
    <mergeCell ref="H442:I442"/>
    <mergeCell ref="H427:I427"/>
    <mergeCell ref="H428:I428"/>
    <mergeCell ref="H429:I429"/>
    <mergeCell ref="H43:I43"/>
    <mergeCell ref="H430:I430"/>
    <mergeCell ref="H431:I431"/>
    <mergeCell ref="H432:I432"/>
    <mergeCell ref="H433:I433"/>
    <mergeCell ref="H434:I434"/>
    <mergeCell ref="H419:I419"/>
    <mergeCell ref="H42:I42"/>
    <mergeCell ref="H420:I420"/>
    <mergeCell ref="H421:I421"/>
    <mergeCell ref="H422:I422"/>
    <mergeCell ref="H423:I423"/>
    <mergeCell ref="H424:I424"/>
    <mergeCell ref="H425:I425"/>
    <mergeCell ref="H426:I426"/>
    <mergeCell ref="H410:I410"/>
    <mergeCell ref="H411:I411"/>
    <mergeCell ref="H412:I412"/>
    <mergeCell ref="H413:I413"/>
    <mergeCell ref="H414:I414"/>
    <mergeCell ref="H415:I415"/>
    <mergeCell ref="H416:I416"/>
    <mergeCell ref="H417:I417"/>
    <mergeCell ref="H418:I418"/>
    <mergeCell ref="H401:I401"/>
    <mergeCell ref="H402:I402"/>
    <mergeCell ref="H403:I403"/>
    <mergeCell ref="H404:I404"/>
    <mergeCell ref="H405:I405"/>
    <mergeCell ref="H406:I406"/>
    <mergeCell ref="H407:I407"/>
    <mergeCell ref="H408:I408"/>
    <mergeCell ref="H409:I409"/>
    <mergeCell ref="H393:I393"/>
    <mergeCell ref="H394:I394"/>
    <mergeCell ref="H395:I395"/>
    <mergeCell ref="H396:I396"/>
    <mergeCell ref="H397:I397"/>
    <mergeCell ref="H398:I398"/>
    <mergeCell ref="H399:I399"/>
    <mergeCell ref="H40:I40"/>
    <mergeCell ref="H400:I400"/>
    <mergeCell ref="H41:I41"/>
    <mergeCell ref="H385:I385"/>
    <mergeCell ref="H386:I386"/>
    <mergeCell ref="H387:I387"/>
    <mergeCell ref="H388:I388"/>
    <mergeCell ref="H389:I389"/>
    <mergeCell ref="H39:I39"/>
    <mergeCell ref="H390:I390"/>
    <mergeCell ref="H391:I391"/>
    <mergeCell ref="H392:I392"/>
    <mergeCell ref="H377:I377"/>
    <mergeCell ref="H378:I378"/>
    <mergeCell ref="H379:I379"/>
    <mergeCell ref="H38:I38"/>
    <mergeCell ref="H380:I380"/>
    <mergeCell ref="H381:I381"/>
    <mergeCell ref="H382:I382"/>
    <mergeCell ref="H383:I383"/>
    <mergeCell ref="H384:I384"/>
    <mergeCell ref="H369:I369"/>
    <mergeCell ref="H37:I37"/>
    <mergeCell ref="H370:I370"/>
    <mergeCell ref="H371:I371"/>
    <mergeCell ref="H372:I372"/>
    <mergeCell ref="H373:I373"/>
    <mergeCell ref="H374:I374"/>
    <mergeCell ref="H375:I375"/>
    <mergeCell ref="H376:I376"/>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335:I335"/>
    <mergeCell ref="H336:I336"/>
    <mergeCell ref="H337:I337"/>
    <mergeCell ref="H338:I338"/>
    <mergeCell ref="H339:I339"/>
    <mergeCell ref="H34:I34"/>
    <mergeCell ref="H340:I340"/>
    <mergeCell ref="H341:I341"/>
    <mergeCell ref="H342:I342"/>
    <mergeCell ref="H327:I327"/>
    <mergeCell ref="H328:I328"/>
    <mergeCell ref="H329:I329"/>
    <mergeCell ref="H33:I33"/>
    <mergeCell ref="H330:I330"/>
    <mergeCell ref="H331:I331"/>
    <mergeCell ref="H332:I332"/>
    <mergeCell ref="H333:I333"/>
    <mergeCell ref="H334:I334"/>
    <mergeCell ref="H319:I319"/>
    <mergeCell ref="H32:I32"/>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M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495:G495"/>
    <mergeCell ref="F496:G496"/>
    <mergeCell ref="F497:G497"/>
    <mergeCell ref="F498:G498"/>
    <mergeCell ref="F499:G499"/>
    <mergeCell ref="F50:G50"/>
    <mergeCell ref="F500:G500"/>
    <mergeCell ref="F501:G501"/>
    <mergeCell ref="F502:G502"/>
    <mergeCell ref="F51:G5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487:G487"/>
    <mergeCell ref="F488:G488"/>
    <mergeCell ref="F489:G489"/>
    <mergeCell ref="F49:G49"/>
    <mergeCell ref="F490:G490"/>
    <mergeCell ref="F491:G491"/>
    <mergeCell ref="F492:G492"/>
    <mergeCell ref="F493:G493"/>
    <mergeCell ref="F494:G494"/>
    <mergeCell ref="F66:G66"/>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479:G479"/>
    <mergeCell ref="F48:G48"/>
    <mergeCell ref="F480:G480"/>
    <mergeCell ref="F481:G481"/>
    <mergeCell ref="F482:G482"/>
    <mergeCell ref="F483:G483"/>
    <mergeCell ref="F484:G484"/>
    <mergeCell ref="F485:G485"/>
    <mergeCell ref="F486:G486"/>
    <mergeCell ref="F81:G81"/>
    <mergeCell ref="F82:G82"/>
    <mergeCell ref="F83:G83"/>
    <mergeCell ref="F84:G84"/>
    <mergeCell ref="F85:G85"/>
    <mergeCell ref="F86:G86"/>
    <mergeCell ref="F87:G87"/>
    <mergeCell ref="F88:G88"/>
    <mergeCell ref="F89:G89"/>
    <mergeCell ref="F90:G90"/>
    <mergeCell ref="F91:G91"/>
    <mergeCell ref="F92:G92"/>
    <mergeCell ref="F93:G93"/>
    <mergeCell ref="F94:G94"/>
    <mergeCell ref="F95:G95"/>
    <mergeCell ref="F470:G470"/>
    <mergeCell ref="F471:G471"/>
    <mergeCell ref="F472:G472"/>
    <mergeCell ref="F473:G473"/>
    <mergeCell ref="F474:G474"/>
    <mergeCell ref="F475:G475"/>
    <mergeCell ref="F476:G476"/>
    <mergeCell ref="F477:G477"/>
    <mergeCell ref="F478:G478"/>
    <mergeCell ref="F461:G461"/>
    <mergeCell ref="F462:G462"/>
    <mergeCell ref="F463:G463"/>
    <mergeCell ref="F464:G464"/>
    <mergeCell ref="F465:G465"/>
    <mergeCell ref="F466:G466"/>
    <mergeCell ref="F467:G467"/>
    <mergeCell ref="F468:G468"/>
    <mergeCell ref="F469:G469"/>
    <mergeCell ref="F453:G453"/>
    <mergeCell ref="F454:G454"/>
    <mergeCell ref="F455:G455"/>
    <mergeCell ref="F456:G456"/>
    <mergeCell ref="F457:G457"/>
    <mergeCell ref="F458:G458"/>
    <mergeCell ref="F459:G459"/>
    <mergeCell ref="F46:G46"/>
    <mergeCell ref="F460:G460"/>
    <mergeCell ref="F47:G47"/>
    <mergeCell ref="F96:G96"/>
    <mergeCell ref="F97:G97"/>
    <mergeCell ref="F98:G98"/>
    <mergeCell ref="F99:G99"/>
    <mergeCell ref="F445:G445"/>
    <mergeCell ref="F446:G446"/>
    <mergeCell ref="F447:G447"/>
    <mergeCell ref="F448:G448"/>
    <mergeCell ref="F449:G449"/>
    <mergeCell ref="F45:G45"/>
    <mergeCell ref="F450:G450"/>
    <mergeCell ref="F451:G451"/>
    <mergeCell ref="F452:G452"/>
    <mergeCell ref="F437:G437"/>
    <mergeCell ref="F438:G438"/>
    <mergeCell ref="F439:G439"/>
    <mergeCell ref="F44:G44"/>
    <mergeCell ref="F440:G440"/>
    <mergeCell ref="F441:G441"/>
    <mergeCell ref="F442:G442"/>
    <mergeCell ref="F443:G443"/>
    <mergeCell ref="F444:G444"/>
    <mergeCell ref="F429:G429"/>
    <mergeCell ref="F43:G43"/>
    <mergeCell ref="F430:G430"/>
    <mergeCell ref="F431:G431"/>
    <mergeCell ref="F432:G432"/>
    <mergeCell ref="F433:G433"/>
    <mergeCell ref="F434:G434"/>
    <mergeCell ref="F435:G435"/>
    <mergeCell ref="F436:G436"/>
    <mergeCell ref="F420:G420"/>
    <mergeCell ref="F421:G421"/>
    <mergeCell ref="F422:G422"/>
    <mergeCell ref="F423:G423"/>
    <mergeCell ref="F424:G424"/>
    <mergeCell ref="F425:G425"/>
    <mergeCell ref="F426:G426"/>
    <mergeCell ref="F427:G427"/>
    <mergeCell ref="F428:G428"/>
    <mergeCell ref="F411:G411"/>
    <mergeCell ref="F412:G412"/>
    <mergeCell ref="F413:G413"/>
    <mergeCell ref="F414:G414"/>
    <mergeCell ref="F415:G415"/>
    <mergeCell ref="F416:G416"/>
    <mergeCell ref="F417:G417"/>
    <mergeCell ref="F418:G418"/>
    <mergeCell ref="F419:G419"/>
    <mergeCell ref="F403:G403"/>
    <mergeCell ref="F404:G404"/>
    <mergeCell ref="F405:G405"/>
    <mergeCell ref="F406:G406"/>
    <mergeCell ref="F407:G407"/>
    <mergeCell ref="F408:G408"/>
    <mergeCell ref="F409:G409"/>
    <mergeCell ref="F41:G41"/>
    <mergeCell ref="F410:G410"/>
    <mergeCell ref="F42:G42"/>
    <mergeCell ref="F395:G395"/>
    <mergeCell ref="F396:G396"/>
    <mergeCell ref="F397:G397"/>
    <mergeCell ref="F398:G398"/>
    <mergeCell ref="F399:G399"/>
    <mergeCell ref="F40:G40"/>
    <mergeCell ref="F400:G400"/>
    <mergeCell ref="F401:G401"/>
    <mergeCell ref="F402:G402"/>
    <mergeCell ref="F387:G387"/>
    <mergeCell ref="F388:G388"/>
    <mergeCell ref="F389:G389"/>
    <mergeCell ref="F39:G39"/>
    <mergeCell ref="F390:G390"/>
    <mergeCell ref="F391:G391"/>
    <mergeCell ref="F392:G392"/>
    <mergeCell ref="F393:G393"/>
    <mergeCell ref="F394:G394"/>
    <mergeCell ref="F379:G379"/>
    <mergeCell ref="F38:G38"/>
    <mergeCell ref="F380:G380"/>
    <mergeCell ref="F381:G381"/>
    <mergeCell ref="F382:G382"/>
    <mergeCell ref="F383:G383"/>
    <mergeCell ref="F384:G384"/>
    <mergeCell ref="F385:G385"/>
    <mergeCell ref="F386:G386"/>
    <mergeCell ref="F370:G370"/>
    <mergeCell ref="F371:G371"/>
    <mergeCell ref="F372:G372"/>
    <mergeCell ref="F373:G373"/>
    <mergeCell ref="F374:G374"/>
    <mergeCell ref="F375:G375"/>
    <mergeCell ref="F376:G376"/>
    <mergeCell ref="F377:G377"/>
    <mergeCell ref="F378:G378"/>
    <mergeCell ref="F361:G361"/>
    <mergeCell ref="F362:G362"/>
    <mergeCell ref="F363:G363"/>
    <mergeCell ref="F364:G364"/>
    <mergeCell ref="F365:G365"/>
    <mergeCell ref="F366:G366"/>
    <mergeCell ref="F367:G367"/>
    <mergeCell ref="F368:G368"/>
    <mergeCell ref="F369:G369"/>
    <mergeCell ref="F353:G353"/>
    <mergeCell ref="F354:G354"/>
    <mergeCell ref="F355:G355"/>
    <mergeCell ref="F356:G356"/>
    <mergeCell ref="F357:G357"/>
    <mergeCell ref="F358:G358"/>
    <mergeCell ref="F359:G359"/>
    <mergeCell ref="F36:G36"/>
    <mergeCell ref="F360:G360"/>
    <mergeCell ref="F37:G37"/>
    <mergeCell ref="F345:G345"/>
    <mergeCell ref="F346:G346"/>
    <mergeCell ref="F347:G347"/>
    <mergeCell ref="F348:G348"/>
    <mergeCell ref="F349:G349"/>
    <mergeCell ref="F35:G35"/>
    <mergeCell ref="F350:G350"/>
    <mergeCell ref="F351:G351"/>
    <mergeCell ref="F352:G352"/>
    <mergeCell ref="F337:G337"/>
    <mergeCell ref="F338:G338"/>
    <mergeCell ref="F339:G339"/>
    <mergeCell ref="F34:G34"/>
    <mergeCell ref="F340:G340"/>
    <mergeCell ref="F341:G341"/>
    <mergeCell ref="F342:G342"/>
    <mergeCell ref="F343:G343"/>
    <mergeCell ref="F344:G344"/>
    <mergeCell ref="F329:G329"/>
    <mergeCell ref="F33:G33"/>
    <mergeCell ref="F330:G330"/>
    <mergeCell ref="F331:G331"/>
    <mergeCell ref="F332:G332"/>
    <mergeCell ref="F333:G333"/>
    <mergeCell ref="F334:G334"/>
    <mergeCell ref="F335:G335"/>
    <mergeCell ref="F336:G33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M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zoomScaleNormal="100" zoomScaleSheetLayoutView="100" workbookViewId="0">
      <selection activeCell="E2" sqref="E2"/>
    </sheetView>
  </sheetViews>
  <sheetFormatPr defaultRowHeight="1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82" orientation="landscape" r:id="rId1"/>
  <headerFooter alignWithMargins="0">
    <oddFooter>&amp;R&amp;1#&amp;"Calibri"&amp;10&amp;K0000FFClassification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768BF-92FB-4484-8489-4C59A5392AC1}">
  <sheetPr>
    <tabColor theme="4" tint="-0.499984740745262"/>
  </sheetPr>
  <dimension ref="A1:J112"/>
  <sheetViews>
    <sheetView zoomScale="70" zoomScaleNormal="70" zoomScaleSheetLayoutView="96" workbookViewId="0">
      <selection activeCell="C75" sqref="C75"/>
    </sheetView>
  </sheetViews>
  <sheetFormatPr defaultRowHeight="15" x14ac:dyDescent="0.2"/>
  <cols>
    <col min="1" max="1" width="13.28515625" style="163" customWidth="1"/>
    <col min="2" max="2" width="60.5703125" style="163" bestFit="1" customWidth="1"/>
    <col min="3" max="3" width="43" style="163" customWidth="1"/>
    <col min="4" max="7" width="41" style="163" customWidth="1"/>
    <col min="8" max="8" width="7.28515625" style="163" customWidth="1"/>
    <col min="9" max="9" width="92" style="163" customWidth="1"/>
    <col min="10" max="10" width="47.7109375" style="163" customWidth="1"/>
    <col min="11" max="16384" width="9.140625" style="158"/>
  </cols>
  <sheetData>
    <row r="1" spans="1:10" x14ac:dyDescent="0.2">
      <c r="A1" s="258" t="s">
        <v>1949</v>
      </c>
      <c r="B1" s="258"/>
    </row>
    <row r="2" spans="1:10" ht="31.5" x14ac:dyDescent="0.2">
      <c r="A2" s="155" t="s">
        <v>1950</v>
      </c>
      <c r="B2" s="155"/>
      <c r="C2" s="156"/>
      <c r="D2" s="156"/>
      <c r="E2" s="156"/>
      <c r="F2" s="157" t="s">
        <v>1390</v>
      </c>
      <c r="G2" s="201"/>
      <c r="H2" s="156"/>
      <c r="I2" s="155"/>
      <c r="J2" s="156"/>
    </row>
    <row r="3" spans="1:10" ht="15.75" thickBot="1" x14ac:dyDescent="0.25">
      <c r="A3" s="156"/>
      <c r="B3" s="159"/>
      <c r="C3" s="159"/>
      <c r="D3" s="156"/>
      <c r="E3" s="156"/>
      <c r="F3" s="156"/>
      <c r="G3" s="156"/>
      <c r="H3" s="156"/>
    </row>
    <row r="4" spans="1:10" ht="19.5" thickBot="1" x14ac:dyDescent="0.25">
      <c r="A4" s="160"/>
      <c r="B4" s="161" t="s">
        <v>0</v>
      </c>
      <c r="C4" s="162" t="s">
        <v>1391</v>
      </c>
      <c r="D4" s="160"/>
      <c r="E4" s="160"/>
      <c r="F4" s="156"/>
      <c r="G4" s="156"/>
      <c r="H4" s="156"/>
      <c r="I4" s="171" t="s">
        <v>1951</v>
      </c>
      <c r="J4" s="255" t="s">
        <v>1929</v>
      </c>
    </row>
    <row r="5" spans="1:10" ht="15.75" thickBot="1" x14ac:dyDescent="0.25">
      <c r="H5" s="156"/>
      <c r="I5" s="259" t="s">
        <v>1931</v>
      </c>
      <c r="J5" s="163" t="s">
        <v>48</v>
      </c>
    </row>
    <row r="6" spans="1:10" ht="18.75" x14ac:dyDescent="0.2">
      <c r="A6" s="164"/>
      <c r="B6" s="165" t="s">
        <v>1952</v>
      </c>
      <c r="C6" s="164"/>
      <c r="E6" s="166"/>
      <c r="F6" s="166"/>
      <c r="G6" s="166"/>
      <c r="H6" s="156"/>
      <c r="I6" s="259" t="s">
        <v>1933</v>
      </c>
      <c r="J6" s="163" t="s">
        <v>1934</v>
      </c>
    </row>
    <row r="7" spans="1:10" x14ac:dyDescent="0.2">
      <c r="B7" s="167" t="s">
        <v>1953</v>
      </c>
      <c r="H7" s="156"/>
      <c r="I7" s="259" t="s">
        <v>1936</v>
      </c>
      <c r="J7" s="163" t="s">
        <v>1937</v>
      </c>
    </row>
    <row r="8" spans="1:10" x14ac:dyDescent="0.2">
      <c r="B8" s="167" t="s">
        <v>783</v>
      </c>
      <c r="H8" s="156"/>
      <c r="I8" s="259" t="s">
        <v>1954</v>
      </c>
      <c r="J8" s="163" t="s">
        <v>1955</v>
      </c>
    </row>
    <row r="9" spans="1:10" ht="15.75" thickBot="1" x14ac:dyDescent="0.25">
      <c r="B9" s="169" t="s">
        <v>784</v>
      </c>
      <c r="H9" s="156"/>
    </row>
    <row r="10" spans="1:10" x14ac:dyDescent="0.2">
      <c r="B10" s="170"/>
      <c r="H10" s="156"/>
      <c r="I10" s="260" t="s">
        <v>1956</v>
      </c>
    </row>
    <row r="11" spans="1:10" x14ac:dyDescent="0.2">
      <c r="B11" s="170"/>
      <c r="H11" s="156"/>
      <c r="I11" s="260" t="s">
        <v>1957</v>
      </c>
    </row>
    <row r="12" spans="1:10" ht="37.5" x14ac:dyDescent="0.2">
      <c r="A12" s="171" t="s">
        <v>6</v>
      </c>
      <c r="B12" s="171" t="s">
        <v>782</v>
      </c>
      <c r="C12" s="172"/>
      <c r="D12" s="172"/>
      <c r="E12" s="172"/>
      <c r="F12" s="172"/>
      <c r="G12" s="172"/>
      <c r="H12" s="156"/>
    </row>
    <row r="13" spans="1:10" x14ac:dyDescent="0.2">
      <c r="A13" s="180"/>
      <c r="B13" s="181" t="s">
        <v>785</v>
      </c>
      <c r="C13" s="180" t="s">
        <v>786</v>
      </c>
      <c r="D13" s="180" t="s">
        <v>787</v>
      </c>
      <c r="E13" s="182"/>
      <c r="F13" s="183"/>
      <c r="G13" s="183"/>
      <c r="H13" s="156"/>
    </row>
    <row r="14" spans="1:10" x14ac:dyDescent="0.2">
      <c r="A14" s="163" t="s">
        <v>788</v>
      </c>
      <c r="B14" s="178" t="s">
        <v>789</v>
      </c>
      <c r="C14" s="261"/>
      <c r="D14" s="261"/>
      <c r="E14" s="166"/>
      <c r="F14" s="166"/>
      <c r="G14" s="166"/>
      <c r="H14" s="156"/>
    </row>
    <row r="15" spans="1:10" x14ac:dyDescent="0.2">
      <c r="A15" s="163" t="s">
        <v>790</v>
      </c>
      <c r="B15" s="178" t="s">
        <v>791</v>
      </c>
      <c r="C15" s="163" t="s">
        <v>792</v>
      </c>
      <c r="D15" s="163" t="s">
        <v>793</v>
      </c>
      <c r="E15" s="166"/>
      <c r="F15" s="166"/>
      <c r="G15" s="166"/>
      <c r="H15" s="156"/>
    </row>
    <row r="16" spans="1:10" x14ac:dyDescent="0.2">
      <c r="A16" s="163" t="s">
        <v>794</v>
      </c>
      <c r="B16" s="178" t="s">
        <v>795</v>
      </c>
      <c r="E16" s="166"/>
      <c r="F16" s="166"/>
      <c r="G16" s="166"/>
      <c r="H16" s="156"/>
    </row>
    <row r="17" spans="1:8" x14ac:dyDescent="0.2">
      <c r="A17" s="163" t="s">
        <v>796</v>
      </c>
      <c r="B17" s="178" t="s">
        <v>797</v>
      </c>
      <c r="E17" s="166"/>
      <c r="F17" s="166"/>
      <c r="G17" s="166"/>
      <c r="H17" s="156"/>
    </row>
    <row r="18" spans="1:8" x14ac:dyDescent="0.2">
      <c r="A18" s="163" t="s">
        <v>798</v>
      </c>
      <c r="B18" s="178" t="s">
        <v>799</v>
      </c>
      <c r="E18" s="166"/>
      <c r="F18" s="166"/>
      <c r="G18" s="166"/>
      <c r="H18" s="156"/>
    </row>
    <row r="19" spans="1:8" x14ac:dyDescent="0.2">
      <c r="A19" s="163" t="s">
        <v>800</v>
      </c>
      <c r="B19" s="178" t="s">
        <v>801</v>
      </c>
      <c r="E19" s="166"/>
      <c r="F19" s="166"/>
      <c r="G19" s="166"/>
      <c r="H19" s="156"/>
    </row>
    <row r="20" spans="1:8" x14ac:dyDescent="0.2">
      <c r="A20" s="163" t="s">
        <v>802</v>
      </c>
      <c r="B20" s="178" t="s">
        <v>803</v>
      </c>
      <c r="E20" s="166"/>
      <c r="F20" s="166"/>
      <c r="G20" s="166"/>
      <c r="H20" s="156"/>
    </row>
    <row r="21" spans="1:8" x14ac:dyDescent="0.2">
      <c r="A21" s="163" t="s">
        <v>804</v>
      </c>
      <c r="B21" s="178" t="s">
        <v>805</v>
      </c>
      <c r="E21" s="166"/>
      <c r="F21" s="166"/>
      <c r="G21" s="166"/>
      <c r="H21" s="156"/>
    </row>
    <row r="22" spans="1:8" x14ac:dyDescent="0.2">
      <c r="A22" s="163" t="s">
        <v>806</v>
      </c>
      <c r="B22" s="178" t="s">
        <v>807</v>
      </c>
      <c r="E22" s="166"/>
      <c r="F22" s="166"/>
      <c r="G22" s="166"/>
      <c r="H22" s="156"/>
    </row>
    <row r="23" spans="1:8" ht="30" x14ac:dyDescent="0.2">
      <c r="A23" s="163" t="s">
        <v>808</v>
      </c>
      <c r="B23" s="178" t="s">
        <v>809</v>
      </c>
      <c r="C23" s="163" t="s">
        <v>810</v>
      </c>
      <c r="E23" s="166"/>
      <c r="F23" s="166"/>
      <c r="G23" s="166"/>
      <c r="H23" s="156"/>
    </row>
    <row r="24" spans="1:8" x14ac:dyDescent="0.2">
      <c r="A24" s="163" t="s">
        <v>811</v>
      </c>
      <c r="B24" s="178" t="s">
        <v>812</v>
      </c>
      <c r="C24" s="163" t="s">
        <v>813</v>
      </c>
      <c r="E24" s="166"/>
      <c r="F24" s="166"/>
      <c r="G24" s="166"/>
      <c r="H24" s="156"/>
    </row>
    <row r="25" spans="1:8" x14ac:dyDescent="0.2">
      <c r="A25" s="163" t="s">
        <v>814</v>
      </c>
      <c r="B25" s="176" t="s">
        <v>1958</v>
      </c>
      <c r="E25" s="166"/>
      <c r="F25" s="166"/>
      <c r="G25" s="166"/>
      <c r="H25" s="156"/>
    </row>
    <row r="26" spans="1:8" x14ac:dyDescent="0.2">
      <c r="A26" s="163" t="s">
        <v>815</v>
      </c>
      <c r="B26" s="176"/>
      <c r="E26" s="166"/>
      <c r="F26" s="166"/>
      <c r="G26" s="166"/>
      <c r="H26" s="156"/>
    </row>
    <row r="27" spans="1:8" x14ac:dyDescent="0.2">
      <c r="A27" s="163" t="s">
        <v>816</v>
      </c>
      <c r="B27" s="176"/>
      <c r="E27" s="166"/>
      <c r="F27" s="166"/>
      <c r="G27" s="166"/>
      <c r="H27" s="156"/>
    </row>
    <row r="28" spans="1:8" x14ac:dyDescent="0.2">
      <c r="A28" s="163" t="s">
        <v>817</v>
      </c>
      <c r="B28" s="176"/>
      <c r="E28" s="166"/>
      <c r="F28" s="166"/>
      <c r="G28" s="166"/>
      <c r="H28" s="156"/>
    </row>
    <row r="29" spans="1:8" x14ac:dyDescent="0.2">
      <c r="A29" s="163" t="s">
        <v>818</v>
      </c>
      <c r="B29" s="176"/>
      <c r="E29" s="166"/>
      <c r="F29" s="166"/>
      <c r="G29" s="166"/>
      <c r="H29" s="156"/>
    </row>
    <row r="30" spans="1:8" x14ac:dyDescent="0.2">
      <c r="A30" s="163" t="s">
        <v>819</v>
      </c>
      <c r="B30" s="176"/>
      <c r="E30" s="166"/>
      <c r="F30" s="166"/>
      <c r="G30" s="166"/>
      <c r="H30" s="156"/>
    </row>
    <row r="31" spans="1:8" x14ac:dyDescent="0.2">
      <c r="A31" s="163" t="s">
        <v>820</v>
      </c>
      <c r="B31" s="176"/>
      <c r="E31" s="166"/>
      <c r="F31" s="166"/>
      <c r="G31" s="166"/>
      <c r="H31" s="156"/>
    </row>
    <row r="32" spans="1:8" x14ac:dyDescent="0.2">
      <c r="A32" s="163" t="s">
        <v>821</v>
      </c>
      <c r="B32" s="176"/>
      <c r="E32" s="166"/>
      <c r="F32" s="166"/>
      <c r="G32" s="166"/>
      <c r="H32" s="156"/>
    </row>
    <row r="33" spans="1:8" ht="18.75" x14ac:dyDescent="0.2">
      <c r="A33" s="172"/>
      <c r="B33" s="171" t="s">
        <v>783</v>
      </c>
      <c r="C33" s="172"/>
      <c r="D33" s="172"/>
      <c r="E33" s="172"/>
      <c r="F33" s="172"/>
      <c r="G33" s="172"/>
      <c r="H33" s="156"/>
    </row>
    <row r="34" spans="1:8" x14ac:dyDescent="0.2">
      <c r="A34" s="180"/>
      <c r="B34" s="181" t="s">
        <v>822</v>
      </c>
      <c r="C34" s="180" t="s">
        <v>823</v>
      </c>
      <c r="D34" s="180" t="s">
        <v>787</v>
      </c>
      <c r="E34" s="180" t="s">
        <v>824</v>
      </c>
      <c r="F34" s="183"/>
      <c r="G34" s="183"/>
      <c r="H34" s="156"/>
    </row>
    <row r="35" spans="1:8" x14ac:dyDescent="0.2">
      <c r="A35" s="163" t="s">
        <v>825</v>
      </c>
      <c r="B35" s="261" t="s">
        <v>1959</v>
      </c>
      <c r="C35" s="261" t="s">
        <v>1960</v>
      </c>
      <c r="D35" s="261" t="s">
        <v>1961</v>
      </c>
      <c r="E35" s="261" t="s">
        <v>1962</v>
      </c>
      <c r="F35" s="262"/>
      <c r="G35" s="262"/>
      <c r="H35" s="156"/>
    </row>
    <row r="36" spans="1:8" x14ac:dyDescent="0.2">
      <c r="A36" s="163" t="s">
        <v>826</v>
      </c>
      <c r="B36" s="178" t="s">
        <v>1963</v>
      </c>
      <c r="C36" s="163" t="s">
        <v>1669</v>
      </c>
      <c r="D36" s="163" t="s">
        <v>1669</v>
      </c>
      <c r="E36" s="163" t="s">
        <v>1669</v>
      </c>
      <c r="H36" s="156"/>
    </row>
    <row r="37" spans="1:8" x14ac:dyDescent="0.2">
      <c r="A37" s="163" t="s">
        <v>827</v>
      </c>
      <c r="B37" s="178" t="s">
        <v>1964</v>
      </c>
      <c r="C37" s="163" t="s">
        <v>1669</v>
      </c>
      <c r="D37" s="163" t="s">
        <v>1669</v>
      </c>
      <c r="E37" s="163" t="s">
        <v>1669</v>
      </c>
      <c r="H37" s="156"/>
    </row>
    <row r="38" spans="1:8" x14ac:dyDescent="0.2">
      <c r="A38" s="163" t="s">
        <v>828</v>
      </c>
      <c r="B38" s="178" t="s">
        <v>1965</v>
      </c>
      <c r="C38" s="163" t="s">
        <v>1669</v>
      </c>
      <c r="D38" s="163" t="s">
        <v>1669</v>
      </c>
      <c r="E38" s="163" t="s">
        <v>1669</v>
      </c>
      <c r="H38" s="156"/>
    </row>
    <row r="39" spans="1:8" x14ac:dyDescent="0.2">
      <c r="A39" s="163" t="s">
        <v>829</v>
      </c>
      <c r="B39" s="178" t="s">
        <v>1966</v>
      </c>
      <c r="C39" s="163" t="s">
        <v>1669</v>
      </c>
      <c r="D39" s="163" t="s">
        <v>1669</v>
      </c>
      <c r="E39" s="163" t="s">
        <v>1669</v>
      </c>
      <c r="H39" s="156"/>
    </row>
    <row r="40" spans="1:8" x14ac:dyDescent="0.2">
      <c r="A40" s="163" t="s">
        <v>830</v>
      </c>
      <c r="B40" s="178" t="s">
        <v>1967</v>
      </c>
      <c r="C40" s="163" t="s">
        <v>1669</v>
      </c>
      <c r="D40" s="163" t="s">
        <v>1669</v>
      </c>
      <c r="E40" s="163" t="s">
        <v>1669</v>
      </c>
      <c r="H40" s="156"/>
    </row>
    <row r="41" spans="1:8" x14ac:dyDescent="0.2">
      <c r="A41" s="163" t="s">
        <v>831</v>
      </c>
      <c r="B41" s="178" t="s">
        <v>1968</v>
      </c>
      <c r="C41" s="163" t="s">
        <v>1669</v>
      </c>
      <c r="D41" s="163" t="s">
        <v>1669</v>
      </c>
      <c r="E41" s="163" t="s">
        <v>1669</v>
      </c>
      <c r="H41" s="156"/>
    </row>
    <row r="42" spans="1:8" x14ac:dyDescent="0.2">
      <c r="A42" s="163" t="s">
        <v>832</v>
      </c>
      <c r="B42" s="178" t="s">
        <v>1969</v>
      </c>
      <c r="C42" s="163" t="s">
        <v>1669</v>
      </c>
      <c r="D42" s="163" t="s">
        <v>1669</v>
      </c>
      <c r="E42" s="163" t="s">
        <v>1669</v>
      </c>
      <c r="H42" s="156"/>
    </row>
    <row r="43" spans="1:8" x14ac:dyDescent="0.2">
      <c r="A43" s="163" t="s">
        <v>833</v>
      </c>
      <c r="B43" s="178" t="s">
        <v>1970</v>
      </c>
      <c r="C43" s="163" t="s">
        <v>1669</v>
      </c>
      <c r="D43" s="163" t="s">
        <v>1669</v>
      </c>
      <c r="E43" s="163" t="s">
        <v>1669</v>
      </c>
      <c r="H43" s="156"/>
    </row>
    <row r="44" spans="1:8" x14ac:dyDescent="0.2">
      <c r="A44" s="163" t="s">
        <v>834</v>
      </c>
      <c r="B44" s="178" t="s">
        <v>1971</v>
      </c>
      <c r="C44" s="163" t="s">
        <v>1669</v>
      </c>
      <c r="D44" s="163" t="s">
        <v>1669</v>
      </c>
      <c r="E44" s="163" t="s">
        <v>1669</v>
      </c>
      <c r="H44" s="156"/>
    </row>
    <row r="45" spans="1:8" x14ac:dyDescent="0.2">
      <c r="A45" s="163" t="s">
        <v>835</v>
      </c>
      <c r="B45" s="178" t="s">
        <v>1972</v>
      </c>
      <c r="C45" s="163" t="s">
        <v>1669</v>
      </c>
      <c r="D45" s="163" t="s">
        <v>1669</v>
      </c>
      <c r="E45" s="163" t="s">
        <v>1669</v>
      </c>
      <c r="H45" s="156"/>
    </row>
    <row r="46" spans="1:8" x14ac:dyDescent="0.2">
      <c r="A46" s="163" t="s">
        <v>836</v>
      </c>
      <c r="B46" s="178" t="s">
        <v>1973</v>
      </c>
      <c r="C46" s="163" t="s">
        <v>1669</v>
      </c>
      <c r="D46" s="163" t="s">
        <v>1669</v>
      </c>
      <c r="E46" s="163" t="s">
        <v>1669</v>
      </c>
      <c r="H46" s="156"/>
    </row>
    <row r="47" spans="1:8" x14ac:dyDescent="0.2">
      <c r="A47" s="163" t="s">
        <v>837</v>
      </c>
      <c r="B47" s="178" t="s">
        <v>1974</v>
      </c>
      <c r="C47" s="163" t="s">
        <v>1669</v>
      </c>
      <c r="D47" s="163" t="s">
        <v>1669</v>
      </c>
      <c r="E47" s="163" t="s">
        <v>1669</v>
      </c>
      <c r="H47" s="156"/>
    </row>
    <row r="48" spans="1:8" x14ac:dyDescent="0.2">
      <c r="A48" s="163" t="s">
        <v>838</v>
      </c>
      <c r="B48" s="178" t="s">
        <v>1975</v>
      </c>
      <c r="C48" s="163" t="s">
        <v>1669</v>
      </c>
      <c r="D48" s="163" t="s">
        <v>1669</v>
      </c>
      <c r="E48" s="163" t="s">
        <v>1669</v>
      </c>
      <c r="H48" s="156"/>
    </row>
    <row r="49" spans="1:8" x14ac:dyDescent="0.2">
      <c r="A49" s="163" t="s">
        <v>839</v>
      </c>
      <c r="B49" s="178" t="s">
        <v>1976</v>
      </c>
      <c r="C49" s="163" t="s">
        <v>1669</v>
      </c>
      <c r="D49" s="163" t="s">
        <v>1669</v>
      </c>
      <c r="E49" s="163" t="s">
        <v>1669</v>
      </c>
      <c r="H49" s="156"/>
    </row>
    <row r="50" spans="1:8" x14ac:dyDescent="0.2">
      <c r="A50" s="163" t="s">
        <v>840</v>
      </c>
      <c r="B50" s="178" t="s">
        <v>1977</v>
      </c>
      <c r="C50" s="163" t="s">
        <v>1669</v>
      </c>
      <c r="D50" s="163" t="s">
        <v>1669</v>
      </c>
      <c r="E50" s="163" t="s">
        <v>1669</v>
      </c>
      <c r="H50" s="156"/>
    </row>
    <row r="51" spans="1:8" x14ac:dyDescent="0.2">
      <c r="A51" s="163" t="s">
        <v>841</v>
      </c>
      <c r="B51" s="178" t="s">
        <v>1978</v>
      </c>
      <c r="C51" s="163" t="s">
        <v>1669</v>
      </c>
      <c r="D51" s="163" t="s">
        <v>1669</v>
      </c>
      <c r="E51" s="163" t="s">
        <v>1669</v>
      </c>
      <c r="H51" s="156"/>
    </row>
    <row r="52" spans="1:8" x14ac:dyDescent="0.2">
      <c r="A52" s="163" t="s">
        <v>842</v>
      </c>
      <c r="B52" s="178" t="s">
        <v>1979</v>
      </c>
      <c r="C52" s="163" t="s">
        <v>1669</v>
      </c>
      <c r="D52" s="163" t="s">
        <v>1669</v>
      </c>
      <c r="E52" s="163" t="s">
        <v>1669</v>
      </c>
      <c r="H52" s="156"/>
    </row>
    <row r="53" spans="1:8" x14ac:dyDescent="0.2">
      <c r="A53" s="163" t="s">
        <v>843</v>
      </c>
      <c r="B53" s="178" t="s">
        <v>1980</v>
      </c>
      <c r="C53" s="163" t="s">
        <v>1669</v>
      </c>
      <c r="D53" s="163" t="s">
        <v>1669</v>
      </c>
      <c r="E53" s="163" t="s">
        <v>1669</v>
      </c>
      <c r="H53" s="156"/>
    </row>
    <row r="54" spans="1:8" x14ac:dyDescent="0.2">
      <c r="A54" s="163" t="s">
        <v>844</v>
      </c>
      <c r="B54" s="178" t="s">
        <v>1981</v>
      </c>
      <c r="C54" s="163" t="s">
        <v>1669</v>
      </c>
      <c r="D54" s="163" t="s">
        <v>1669</v>
      </c>
      <c r="E54" s="163" t="s">
        <v>1669</v>
      </c>
      <c r="H54" s="156"/>
    </row>
    <row r="55" spans="1:8" x14ac:dyDescent="0.2">
      <c r="A55" s="163" t="s">
        <v>845</v>
      </c>
      <c r="B55" s="178" t="s">
        <v>1982</v>
      </c>
      <c r="C55" s="163" t="s">
        <v>1669</v>
      </c>
      <c r="D55" s="163" t="s">
        <v>1669</v>
      </c>
      <c r="E55" s="163" t="s">
        <v>1669</v>
      </c>
      <c r="H55" s="156"/>
    </row>
    <row r="56" spans="1:8" x14ac:dyDescent="0.2">
      <c r="A56" s="163" t="s">
        <v>846</v>
      </c>
      <c r="B56" s="178" t="s">
        <v>1983</v>
      </c>
      <c r="C56" s="163" t="s">
        <v>1669</v>
      </c>
      <c r="D56" s="163" t="s">
        <v>1669</v>
      </c>
      <c r="E56" s="163" t="s">
        <v>1669</v>
      </c>
      <c r="H56" s="156"/>
    </row>
    <row r="57" spans="1:8" x14ac:dyDescent="0.2">
      <c r="A57" s="163" t="s">
        <v>847</v>
      </c>
      <c r="B57" s="178" t="s">
        <v>1984</v>
      </c>
      <c r="C57" s="163" t="s">
        <v>1669</v>
      </c>
      <c r="D57" s="163" t="s">
        <v>1669</v>
      </c>
      <c r="E57" s="163" t="s">
        <v>1669</v>
      </c>
      <c r="H57" s="156"/>
    </row>
    <row r="58" spans="1:8" x14ac:dyDescent="0.2">
      <c r="A58" s="163" t="s">
        <v>848</v>
      </c>
      <c r="B58" s="178" t="s">
        <v>1985</v>
      </c>
      <c r="C58" s="163" t="s">
        <v>1669</v>
      </c>
      <c r="D58" s="163" t="s">
        <v>1669</v>
      </c>
      <c r="E58" s="163" t="s">
        <v>1669</v>
      </c>
      <c r="H58" s="156"/>
    </row>
    <row r="59" spans="1:8" x14ac:dyDescent="0.2">
      <c r="A59" s="163" t="s">
        <v>849</v>
      </c>
      <c r="B59" s="178" t="s">
        <v>1986</v>
      </c>
      <c r="C59" s="163" t="s">
        <v>1669</v>
      </c>
      <c r="D59" s="163" t="s">
        <v>1669</v>
      </c>
      <c r="E59" s="163" t="s">
        <v>1669</v>
      </c>
      <c r="H59" s="156"/>
    </row>
    <row r="60" spans="1:8" x14ac:dyDescent="0.2">
      <c r="A60" s="163" t="s">
        <v>850</v>
      </c>
      <c r="B60" s="178"/>
      <c r="E60" s="178"/>
      <c r="F60" s="178"/>
      <c r="G60" s="178"/>
      <c r="H60" s="156"/>
    </row>
    <row r="61" spans="1:8" x14ac:dyDescent="0.2">
      <c r="A61" s="163" t="s">
        <v>851</v>
      </c>
      <c r="B61" s="178"/>
      <c r="E61" s="178"/>
      <c r="F61" s="178"/>
      <c r="G61" s="178"/>
      <c r="H61" s="156"/>
    </row>
    <row r="62" spans="1:8" x14ac:dyDescent="0.2">
      <c r="A62" s="163" t="s">
        <v>852</v>
      </c>
      <c r="B62" s="178"/>
      <c r="E62" s="178"/>
      <c r="F62" s="178"/>
      <c r="G62" s="178"/>
      <c r="H62" s="156"/>
    </row>
    <row r="63" spans="1:8" x14ac:dyDescent="0.2">
      <c r="A63" s="163" t="s">
        <v>853</v>
      </c>
      <c r="B63" s="178"/>
      <c r="E63" s="178"/>
      <c r="F63" s="178"/>
      <c r="G63" s="178"/>
      <c r="H63" s="156"/>
    </row>
    <row r="64" spans="1:8" x14ac:dyDescent="0.2">
      <c r="A64" s="163" t="s">
        <v>854</v>
      </c>
      <c r="B64" s="178"/>
      <c r="E64" s="178"/>
      <c r="F64" s="178"/>
      <c r="G64" s="178"/>
      <c r="H64" s="156"/>
    </row>
    <row r="65" spans="1:10" x14ac:dyDescent="0.2">
      <c r="A65" s="163" t="s">
        <v>855</v>
      </c>
      <c r="B65" s="178"/>
      <c r="E65" s="178"/>
      <c r="F65" s="178"/>
      <c r="G65" s="178"/>
      <c r="H65" s="156"/>
    </row>
    <row r="66" spans="1:10" x14ac:dyDescent="0.2">
      <c r="A66" s="163" t="s">
        <v>856</v>
      </c>
      <c r="B66" s="178"/>
      <c r="E66" s="178"/>
      <c r="F66" s="178"/>
      <c r="G66" s="178"/>
      <c r="H66" s="156"/>
    </row>
    <row r="67" spans="1:10" x14ac:dyDescent="0.2">
      <c r="A67" s="163" t="s">
        <v>857</v>
      </c>
      <c r="B67" s="178"/>
      <c r="E67" s="178"/>
      <c r="F67" s="178"/>
      <c r="G67" s="178"/>
      <c r="H67" s="156"/>
    </row>
    <row r="68" spans="1:10" x14ac:dyDescent="0.2">
      <c r="A68" s="163" t="s">
        <v>858</v>
      </c>
      <c r="B68" s="178"/>
      <c r="E68" s="178"/>
      <c r="F68" s="178"/>
      <c r="G68" s="178"/>
      <c r="H68" s="156"/>
    </row>
    <row r="69" spans="1:10" x14ac:dyDescent="0.2">
      <c r="A69" s="163" t="s">
        <v>859</v>
      </c>
      <c r="B69" s="178"/>
      <c r="E69" s="178"/>
      <c r="F69" s="178"/>
      <c r="G69" s="178"/>
      <c r="H69" s="156"/>
    </row>
    <row r="70" spans="1:10" x14ac:dyDescent="0.2">
      <c r="A70" s="163" t="s">
        <v>860</v>
      </c>
      <c r="B70" s="178"/>
      <c r="E70" s="178"/>
      <c r="F70" s="178"/>
      <c r="G70" s="178"/>
      <c r="H70" s="156"/>
    </row>
    <row r="71" spans="1:10" x14ac:dyDescent="0.2">
      <c r="A71" s="163" t="s">
        <v>861</v>
      </c>
      <c r="B71" s="178"/>
      <c r="E71" s="178"/>
      <c r="F71" s="178"/>
      <c r="G71" s="178"/>
      <c r="H71" s="156"/>
    </row>
    <row r="72" spans="1:10" x14ac:dyDescent="0.2">
      <c r="A72" s="163" t="s">
        <v>862</v>
      </c>
      <c r="B72" s="178"/>
      <c r="E72" s="178"/>
      <c r="F72" s="178"/>
      <c r="G72" s="178"/>
      <c r="H72" s="156"/>
    </row>
    <row r="73" spans="1:10" ht="37.5" x14ac:dyDescent="0.2">
      <c r="A73" s="172"/>
      <c r="B73" s="171" t="s">
        <v>784</v>
      </c>
      <c r="C73" s="172"/>
      <c r="D73" s="172"/>
      <c r="E73" s="172"/>
      <c r="F73" s="172"/>
      <c r="G73" s="172"/>
      <c r="H73" s="156"/>
    </row>
    <row r="74" spans="1:10" x14ac:dyDescent="0.2">
      <c r="A74" s="180"/>
      <c r="B74" s="181" t="s">
        <v>863</v>
      </c>
      <c r="C74" s="180" t="s">
        <v>864</v>
      </c>
      <c r="D74" s="180"/>
      <c r="E74" s="183"/>
      <c r="F74" s="183"/>
      <c r="G74" s="183"/>
      <c r="H74" s="186"/>
      <c r="I74" s="186"/>
      <c r="J74" s="186"/>
    </row>
    <row r="75" spans="1:10" x14ac:dyDescent="0.2">
      <c r="A75" s="163" t="s">
        <v>865</v>
      </c>
      <c r="B75" s="163" t="s">
        <v>866</v>
      </c>
      <c r="C75" s="263">
        <v>45.587462738745501</v>
      </c>
      <c r="H75" s="156"/>
    </row>
    <row r="76" spans="1:10" x14ac:dyDescent="0.2">
      <c r="A76" s="163" t="s">
        <v>867</v>
      </c>
      <c r="B76" s="163" t="s">
        <v>1987</v>
      </c>
      <c r="C76" s="263">
        <v>178.93457711366199</v>
      </c>
      <c r="H76" s="156"/>
    </row>
    <row r="77" spans="1:10" x14ac:dyDescent="0.2">
      <c r="A77" s="163" t="s">
        <v>868</v>
      </c>
      <c r="H77" s="156"/>
    </row>
    <row r="78" spans="1:10" x14ac:dyDescent="0.2">
      <c r="A78" s="163" t="s">
        <v>869</v>
      </c>
      <c r="H78" s="156"/>
    </row>
    <row r="79" spans="1:10" x14ac:dyDescent="0.2">
      <c r="A79" s="163" t="s">
        <v>870</v>
      </c>
      <c r="H79" s="156"/>
    </row>
    <row r="80" spans="1:10" x14ac:dyDescent="0.2">
      <c r="A80" s="163" t="s">
        <v>871</v>
      </c>
      <c r="H80" s="156"/>
    </row>
    <row r="81" spans="1:8" x14ac:dyDescent="0.2">
      <c r="A81" s="180"/>
      <c r="B81" s="181" t="s">
        <v>872</v>
      </c>
      <c r="C81" s="180" t="s">
        <v>463</v>
      </c>
      <c r="D81" s="180" t="s">
        <v>464</v>
      </c>
      <c r="E81" s="183" t="s">
        <v>873</v>
      </c>
      <c r="F81" s="183" t="s">
        <v>874</v>
      </c>
      <c r="G81" s="183" t="s">
        <v>875</v>
      </c>
      <c r="H81" s="156"/>
    </row>
    <row r="82" spans="1:8" x14ac:dyDescent="0.2">
      <c r="A82" s="163" t="s">
        <v>876</v>
      </c>
      <c r="B82" s="163" t="s">
        <v>1988</v>
      </c>
      <c r="C82" s="235">
        <v>1.0013066786359801E-3</v>
      </c>
      <c r="G82" s="235">
        <v>1.0013066786359801E-3</v>
      </c>
      <c r="H82" s="156"/>
    </row>
    <row r="83" spans="1:8" x14ac:dyDescent="0.2">
      <c r="A83" s="163" t="s">
        <v>877</v>
      </c>
      <c r="B83" s="163" t="s">
        <v>878</v>
      </c>
      <c r="C83" s="235">
        <v>5.9936166025238001E-5</v>
      </c>
      <c r="G83" s="235">
        <v>5.9936166025238001E-5</v>
      </c>
      <c r="H83" s="156"/>
    </row>
    <row r="84" spans="1:8" x14ac:dyDescent="0.2">
      <c r="A84" s="163" t="s">
        <v>879</v>
      </c>
      <c r="B84" s="163" t="s">
        <v>880</v>
      </c>
      <c r="C84" s="235">
        <v>2.2976909760915801E-4</v>
      </c>
      <c r="G84" s="235">
        <v>2.2976909760915801E-4</v>
      </c>
      <c r="H84" s="156"/>
    </row>
    <row r="85" spans="1:8" x14ac:dyDescent="0.2">
      <c r="A85" s="163" t="s">
        <v>881</v>
      </c>
      <c r="B85" s="163" t="s">
        <v>882</v>
      </c>
      <c r="C85" s="235">
        <v>1.55251289838892E-4</v>
      </c>
      <c r="G85" s="235">
        <v>1.55251289838892E-4</v>
      </c>
      <c r="H85" s="156"/>
    </row>
    <row r="86" spans="1:8" x14ac:dyDescent="0.2">
      <c r="A86" s="163" t="s">
        <v>883</v>
      </c>
      <c r="B86" s="163" t="s">
        <v>884</v>
      </c>
      <c r="C86" s="235"/>
      <c r="G86" s="235"/>
      <c r="H86" s="156"/>
    </row>
    <row r="87" spans="1:8" x14ac:dyDescent="0.2">
      <c r="A87" s="163" t="s">
        <v>885</v>
      </c>
      <c r="H87" s="156"/>
    </row>
    <row r="88" spans="1:8" x14ac:dyDescent="0.2">
      <c r="A88" s="163" t="s">
        <v>886</v>
      </c>
      <c r="H88" s="156"/>
    </row>
    <row r="89" spans="1:8" x14ac:dyDescent="0.2">
      <c r="A89" s="163" t="s">
        <v>887</v>
      </c>
      <c r="H89" s="156"/>
    </row>
    <row r="90" spans="1:8" x14ac:dyDescent="0.2">
      <c r="A90" s="163" t="s">
        <v>888</v>
      </c>
      <c r="H90" s="156"/>
    </row>
    <row r="91" spans="1:8" x14ac:dyDescent="0.2">
      <c r="H91" s="156"/>
    </row>
    <row r="92" spans="1:8" x14ac:dyDescent="0.2">
      <c r="H92" s="156"/>
    </row>
    <row r="93" spans="1:8" x14ac:dyDescent="0.2">
      <c r="H93" s="156"/>
    </row>
    <row r="94" spans="1:8" x14ac:dyDescent="0.2">
      <c r="H94" s="156"/>
    </row>
    <row r="95" spans="1:8" x14ac:dyDescent="0.2">
      <c r="H95" s="156"/>
    </row>
    <row r="96" spans="1:8" x14ac:dyDescent="0.2">
      <c r="H96" s="156"/>
    </row>
    <row r="97" spans="8:8" x14ac:dyDescent="0.2">
      <c r="H97" s="156"/>
    </row>
    <row r="98" spans="8:8" x14ac:dyDescent="0.2">
      <c r="H98" s="156"/>
    </row>
    <row r="99" spans="8:8" x14ac:dyDescent="0.2">
      <c r="H99" s="156"/>
    </row>
    <row r="100" spans="8:8" x14ac:dyDescent="0.2">
      <c r="H100" s="156"/>
    </row>
    <row r="101" spans="8:8" x14ac:dyDescent="0.2">
      <c r="H101" s="156"/>
    </row>
    <row r="102" spans="8:8" x14ac:dyDescent="0.2">
      <c r="H102" s="156"/>
    </row>
    <row r="103" spans="8:8" x14ac:dyDescent="0.2">
      <c r="H103" s="156"/>
    </row>
    <row r="104" spans="8:8" x14ac:dyDescent="0.2">
      <c r="H104" s="156"/>
    </row>
    <row r="105" spans="8:8" x14ac:dyDescent="0.2">
      <c r="H105" s="156"/>
    </row>
    <row r="106" spans="8:8" x14ac:dyDescent="0.2">
      <c r="H106" s="156"/>
    </row>
    <row r="107" spans="8:8" x14ac:dyDescent="0.2">
      <c r="H107" s="156"/>
    </row>
    <row r="108" spans="8:8" x14ac:dyDescent="0.2">
      <c r="H108" s="156"/>
    </row>
    <row r="109" spans="8:8" x14ac:dyDescent="0.2">
      <c r="H109" s="156"/>
    </row>
    <row r="110" spans="8:8" x14ac:dyDescent="0.2">
      <c r="H110" s="156"/>
    </row>
    <row r="111" spans="8:8" x14ac:dyDescent="0.2">
      <c r="H111" s="156"/>
    </row>
    <row r="112" spans="8:8" x14ac:dyDescent="0.2">
      <c r="H112" s="156"/>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A9CC5F5E-00C5-4B34-9F47-31BE3A6DE853}"/>
    <hyperlink ref="B7" location="'E. Optional ECB-ECAIs data'!B12" display="1. Additional information on the programme" xr:uid="{5A5ED6EF-B41D-4256-8926-FFFB2575389B}"/>
    <hyperlink ref="B9" location="'E. Optional ECB-ECAIs data'!B73" display="3.  Additional information on the asset distribution" xr:uid="{BA8A02ED-81B5-4040-A35B-93BD11442FD5}"/>
  </hyperlinks>
  <pageMargins left="0.7" right="0.7" top="0.75" bottom="0.75" header="0.3" footer="0.3"/>
  <pageSetup scale="21" orientation="portrait" r:id="rId1"/>
  <headerFooter>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8E49B-1A9E-4520-B04F-0B805316F07A}">
  <sheetPr>
    <tabColor rgb="FF847A75"/>
  </sheetPr>
  <dimension ref="B1:L43"/>
  <sheetViews>
    <sheetView tabSelected="1" zoomScale="80" zoomScaleNormal="80" workbookViewId="0">
      <selection activeCell="H11" sqref="H11"/>
    </sheetView>
  </sheetViews>
  <sheetFormatPr defaultRowHeight="15" x14ac:dyDescent="0.25"/>
  <cols>
    <col min="1" max="1" width="9.140625" style="117"/>
    <col min="2" max="10" width="12.42578125" style="117" customWidth="1"/>
    <col min="11" max="11" width="9.140625" style="117"/>
    <col min="12" max="12" width="11.5703125" style="117" bestFit="1" customWidth="1"/>
    <col min="13" max="16384" width="9.140625" style="117"/>
  </cols>
  <sheetData>
    <row r="1" spans="2:12" ht="15.75" thickBot="1" x14ac:dyDescent="0.3"/>
    <row r="2" spans="2:12" x14ac:dyDescent="0.25">
      <c r="B2" s="129"/>
      <c r="C2" s="130"/>
      <c r="D2" s="130"/>
      <c r="E2" s="130"/>
      <c r="F2" s="130"/>
      <c r="G2" s="130"/>
      <c r="H2" s="130"/>
      <c r="I2" s="130"/>
      <c r="J2" s="131"/>
    </row>
    <row r="3" spans="2:12" x14ac:dyDescent="0.25">
      <c r="B3" s="132"/>
      <c r="C3" s="133"/>
      <c r="D3" s="133"/>
      <c r="E3" s="133"/>
      <c r="F3" s="133"/>
      <c r="G3" s="133"/>
      <c r="H3" s="133"/>
      <c r="I3" s="133"/>
      <c r="J3" s="134"/>
    </row>
    <row r="4" spans="2:12" x14ac:dyDescent="0.25">
      <c r="B4" s="132"/>
      <c r="C4" s="133"/>
      <c r="D4" s="133"/>
      <c r="E4" s="133"/>
      <c r="F4" s="133"/>
      <c r="G4" s="133"/>
      <c r="H4" s="133"/>
      <c r="I4" s="133"/>
      <c r="J4" s="134"/>
    </row>
    <row r="5" spans="2:12" ht="31.5" x14ac:dyDescent="0.3">
      <c r="B5" s="132"/>
      <c r="C5" s="133"/>
      <c r="D5" s="133"/>
      <c r="E5" s="135"/>
      <c r="F5" s="136" t="s">
        <v>1379</v>
      </c>
      <c r="G5" s="133"/>
      <c r="H5" s="133"/>
      <c r="I5" s="133"/>
      <c r="J5" s="134"/>
    </row>
    <row r="6" spans="2:12" ht="41.25" customHeight="1" x14ac:dyDescent="0.25">
      <c r="B6" s="132"/>
      <c r="C6" s="133"/>
      <c r="D6" s="133"/>
      <c r="E6" s="137" t="s">
        <v>1380</v>
      </c>
      <c r="F6" s="137"/>
      <c r="G6" s="137"/>
      <c r="H6" s="133"/>
      <c r="I6" s="133"/>
      <c r="J6" s="134"/>
    </row>
    <row r="7" spans="2:12" ht="26.25" x14ac:dyDescent="0.25">
      <c r="B7" s="132"/>
      <c r="C7" s="133"/>
      <c r="D7" s="133"/>
      <c r="E7" s="133"/>
      <c r="F7" s="138" t="s">
        <v>8</v>
      </c>
      <c r="G7" s="133"/>
      <c r="H7" s="133"/>
      <c r="I7" s="133"/>
      <c r="J7" s="134"/>
    </row>
    <row r="8" spans="2:12" ht="26.25" x14ac:dyDescent="0.25">
      <c r="B8" s="132"/>
      <c r="C8" s="133"/>
      <c r="D8" s="133"/>
      <c r="E8" s="133"/>
      <c r="F8" s="138" t="s">
        <v>1381</v>
      </c>
      <c r="G8" s="133"/>
      <c r="H8" s="133"/>
      <c r="I8" s="133"/>
      <c r="J8" s="134"/>
    </row>
    <row r="9" spans="2:12" ht="21" x14ac:dyDescent="0.25">
      <c r="B9" s="132"/>
      <c r="C9" s="133"/>
      <c r="D9" s="133"/>
      <c r="E9" s="133"/>
      <c r="F9" s="139" t="s">
        <v>1989</v>
      </c>
      <c r="G9" s="133"/>
      <c r="H9" s="133"/>
      <c r="I9" s="133"/>
      <c r="J9" s="134"/>
      <c r="L9" s="140"/>
    </row>
    <row r="10" spans="2:12" ht="21" x14ac:dyDescent="0.25">
      <c r="B10" s="132"/>
      <c r="C10" s="133"/>
      <c r="D10" s="133"/>
      <c r="E10" s="133"/>
      <c r="F10" s="139" t="s">
        <v>1990</v>
      </c>
      <c r="G10" s="133"/>
      <c r="H10" s="133"/>
      <c r="I10" s="133"/>
      <c r="J10" s="134"/>
    </row>
    <row r="11" spans="2:12" ht="21" x14ac:dyDescent="0.25">
      <c r="B11" s="132"/>
      <c r="C11" s="133"/>
      <c r="D11" s="133"/>
      <c r="E11" s="133"/>
      <c r="F11" s="139"/>
      <c r="G11" s="133"/>
      <c r="H11" s="133"/>
      <c r="I11" s="133"/>
      <c r="J11" s="134"/>
    </row>
    <row r="12" spans="2:12" x14ac:dyDescent="0.25">
      <c r="B12" s="132"/>
      <c r="C12" s="133"/>
      <c r="D12" s="133"/>
      <c r="E12" s="133"/>
      <c r="F12" s="133"/>
      <c r="G12" s="133"/>
      <c r="H12" s="133"/>
      <c r="I12" s="133"/>
      <c r="J12" s="134"/>
    </row>
    <row r="13" spans="2:12" x14ac:dyDescent="0.25">
      <c r="B13" s="132"/>
      <c r="C13" s="133"/>
      <c r="D13" s="133"/>
      <c r="E13" s="133"/>
      <c r="F13" s="133"/>
      <c r="G13" s="133"/>
      <c r="H13" s="133"/>
      <c r="I13" s="133"/>
      <c r="J13" s="134"/>
    </row>
    <row r="14" spans="2:12" x14ac:dyDescent="0.25">
      <c r="B14" s="132"/>
      <c r="C14" s="133"/>
      <c r="D14" s="133"/>
      <c r="E14" s="133"/>
      <c r="F14" s="133"/>
      <c r="G14" s="133"/>
      <c r="H14" s="133"/>
      <c r="I14" s="133"/>
      <c r="J14" s="134"/>
    </row>
    <row r="15" spans="2:12" x14ac:dyDescent="0.25">
      <c r="B15" s="132"/>
      <c r="C15" s="133"/>
      <c r="D15" s="133"/>
      <c r="E15" s="133"/>
      <c r="F15" s="133"/>
      <c r="G15" s="133"/>
      <c r="H15" s="133"/>
      <c r="I15" s="133"/>
      <c r="J15" s="134"/>
    </row>
    <row r="16" spans="2:12" x14ac:dyDescent="0.25">
      <c r="B16" s="132"/>
      <c r="C16" s="133"/>
      <c r="D16" s="133"/>
      <c r="E16" s="133"/>
      <c r="F16" s="133"/>
      <c r="G16" s="133"/>
      <c r="H16" s="133"/>
      <c r="I16" s="133"/>
      <c r="J16" s="134"/>
    </row>
    <row r="17" spans="2:10" x14ac:dyDescent="0.25">
      <c r="B17" s="132"/>
      <c r="C17" s="133"/>
      <c r="D17" s="133"/>
      <c r="E17" s="133"/>
      <c r="F17" s="133"/>
      <c r="G17" s="133"/>
      <c r="H17" s="133"/>
      <c r="I17" s="133"/>
      <c r="J17" s="134"/>
    </row>
    <row r="18" spans="2:10" x14ac:dyDescent="0.25">
      <c r="B18" s="132"/>
      <c r="C18" s="133"/>
      <c r="D18" s="133"/>
      <c r="E18" s="133"/>
      <c r="F18" s="133"/>
      <c r="G18" s="133"/>
      <c r="H18" s="133"/>
      <c r="I18" s="133"/>
      <c r="J18" s="134"/>
    </row>
    <row r="19" spans="2:10" x14ac:dyDescent="0.25">
      <c r="B19" s="132"/>
      <c r="C19" s="133"/>
      <c r="D19" s="133"/>
      <c r="E19" s="133"/>
      <c r="F19" s="133"/>
      <c r="G19" s="133"/>
      <c r="H19" s="133"/>
      <c r="I19" s="133"/>
      <c r="J19" s="134"/>
    </row>
    <row r="20" spans="2:10" x14ac:dyDescent="0.25">
      <c r="B20" s="132"/>
      <c r="C20" s="133"/>
      <c r="D20" s="133"/>
      <c r="E20" s="133"/>
      <c r="F20" s="133"/>
      <c r="G20" s="133"/>
      <c r="H20" s="133"/>
      <c r="I20" s="133"/>
      <c r="J20" s="134"/>
    </row>
    <row r="21" spans="2:10" x14ac:dyDescent="0.25">
      <c r="B21" s="132"/>
      <c r="C21" s="133"/>
      <c r="D21" s="133"/>
      <c r="E21" s="133"/>
      <c r="F21" s="133"/>
      <c r="G21" s="133"/>
      <c r="H21" s="133"/>
      <c r="I21" s="133"/>
      <c r="J21" s="134"/>
    </row>
    <row r="22" spans="2:10" x14ac:dyDescent="0.25">
      <c r="B22" s="132"/>
      <c r="C22" s="133"/>
      <c r="D22" s="133"/>
      <c r="E22" s="133"/>
      <c r="F22" s="141" t="s">
        <v>1382</v>
      </c>
      <c r="G22" s="133"/>
      <c r="H22" s="133"/>
      <c r="I22" s="133"/>
      <c r="J22" s="134"/>
    </row>
    <row r="23" spans="2:10" x14ac:dyDescent="0.25">
      <c r="B23" s="132"/>
      <c r="C23" s="133"/>
      <c r="D23" s="133"/>
      <c r="E23" s="133"/>
      <c r="F23" s="142"/>
      <c r="G23" s="133"/>
      <c r="H23" s="133"/>
      <c r="I23" s="133"/>
      <c r="J23" s="134"/>
    </row>
    <row r="24" spans="2:10" x14ac:dyDescent="0.25">
      <c r="B24" s="132"/>
      <c r="C24" s="133"/>
      <c r="D24" s="143" t="s">
        <v>1383</v>
      </c>
      <c r="E24" s="144" t="s">
        <v>1384</v>
      </c>
      <c r="F24" s="144"/>
      <c r="G24" s="144"/>
      <c r="H24" s="144"/>
      <c r="I24" s="133"/>
      <c r="J24" s="134"/>
    </row>
    <row r="25" spans="2:10" x14ac:dyDescent="0.25">
      <c r="B25" s="132"/>
      <c r="C25" s="133"/>
      <c r="D25" s="133"/>
      <c r="H25" s="133"/>
      <c r="I25" s="133"/>
      <c r="J25" s="134"/>
    </row>
    <row r="26" spans="2:10" x14ac:dyDescent="0.25">
      <c r="B26" s="132"/>
      <c r="C26" s="133"/>
      <c r="D26" s="143" t="s">
        <v>1385</v>
      </c>
      <c r="E26" s="144"/>
      <c r="F26" s="144"/>
      <c r="G26" s="144"/>
      <c r="H26" s="144"/>
      <c r="I26" s="133"/>
      <c r="J26" s="134"/>
    </row>
    <row r="27" spans="2:10" x14ac:dyDescent="0.25">
      <c r="B27" s="132"/>
      <c r="C27" s="133"/>
      <c r="D27" s="145"/>
      <c r="E27" s="145"/>
      <c r="F27" s="145"/>
      <c r="G27" s="145"/>
      <c r="H27" s="145"/>
      <c r="I27" s="133"/>
      <c r="J27" s="134"/>
    </row>
    <row r="28" spans="2:10" x14ac:dyDescent="0.25">
      <c r="B28" s="132"/>
      <c r="C28" s="133"/>
      <c r="D28" s="146"/>
      <c r="E28" s="147"/>
      <c r="F28" s="147"/>
      <c r="G28" s="147"/>
      <c r="H28" s="147"/>
      <c r="I28" s="133"/>
      <c r="J28" s="134"/>
    </row>
    <row r="29" spans="2:10" x14ac:dyDescent="0.25">
      <c r="B29" s="132"/>
      <c r="C29" s="133"/>
      <c r="D29" s="148"/>
      <c r="E29" s="148"/>
      <c r="F29" s="148"/>
      <c r="G29" s="148"/>
      <c r="H29" s="148"/>
      <c r="I29" s="133"/>
      <c r="J29" s="134"/>
    </row>
    <row r="30" spans="2:10" x14ac:dyDescent="0.25">
      <c r="B30" s="132"/>
      <c r="C30" s="133"/>
      <c r="D30" s="146"/>
      <c r="E30" s="147"/>
      <c r="F30" s="147"/>
      <c r="G30" s="147"/>
      <c r="H30" s="147"/>
      <c r="I30" s="133"/>
      <c r="J30" s="134"/>
    </row>
    <row r="31" spans="2:10" x14ac:dyDescent="0.25">
      <c r="B31" s="132"/>
      <c r="C31" s="133"/>
      <c r="D31" s="145"/>
      <c r="E31" s="145"/>
      <c r="F31" s="145"/>
      <c r="G31" s="145"/>
      <c r="H31" s="145"/>
      <c r="I31" s="133"/>
      <c r="J31" s="134"/>
    </row>
    <row r="32" spans="2:10" x14ac:dyDescent="0.25">
      <c r="B32" s="132"/>
      <c r="C32" s="133"/>
      <c r="D32" s="143" t="s">
        <v>1386</v>
      </c>
      <c r="E32" s="144" t="s">
        <v>1384</v>
      </c>
      <c r="F32" s="144"/>
      <c r="G32" s="144"/>
      <c r="H32" s="144"/>
      <c r="I32" s="133"/>
      <c r="J32" s="134"/>
    </row>
    <row r="33" spans="2:10" x14ac:dyDescent="0.25">
      <c r="B33" s="132"/>
      <c r="C33" s="133"/>
      <c r="I33" s="133"/>
      <c r="J33" s="134"/>
    </row>
    <row r="34" spans="2:10" x14ac:dyDescent="0.25">
      <c r="B34" s="132"/>
      <c r="C34" s="133"/>
      <c r="D34" s="143" t="s">
        <v>1387</v>
      </c>
      <c r="E34" s="144" t="s">
        <v>1384</v>
      </c>
      <c r="F34" s="144"/>
      <c r="G34" s="144"/>
      <c r="H34" s="144"/>
      <c r="I34" s="133"/>
      <c r="J34" s="134"/>
    </row>
    <row r="35" spans="2:10" x14ac:dyDescent="0.25">
      <c r="B35" s="132"/>
      <c r="C35" s="133"/>
      <c r="D35" s="133"/>
      <c r="E35" s="133"/>
      <c r="F35" s="133"/>
      <c r="G35" s="133"/>
      <c r="H35" s="133"/>
      <c r="I35" s="133"/>
      <c r="J35" s="134"/>
    </row>
    <row r="36" spans="2:10" x14ac:dyDescent="0.25">
      <c r="B36" s="132"/>
      <c r="C36" s="133"/>
      <c r="D36" s="149"/>
      <c r="E36" s="150"/>
      <c r="F36" s="150"/>
      <c r="G36" s="150"/>
      <c r="H36" s="150"/>
      <c r="I36" s="133"/>
      <c r="J36" s="134"/>
    </row>
    <row r="37" spans="2:10" x14ac:dyDescent="0.25">
      <c r="B37" s="132"/>
      <c r="C37" s="133"/>
      <c r="D37" s="133"/>
      <c r="E37" s="133"/>
      <c r="F37" s="142"/>
      <c r="G37" s="133"/>
      <c r="H37" s="133"/>
      <c r="I37" s="133"/>
      <c r="J37" s="134"/>
    </row>
    <row r="38" spans="2:10" x14ac:dyDescent="0.25">
      <c r="B38" s="132"/>
      <c r="C38" s="133"/>
      <c r="D38" s="151" t="s">
        <v>1388</v>
      </c>
      <c r="E38" s="150"/>
      <c r="F38" s="150"/>
      <c r="G38" s="150"/>
      <c r="H38" s="150"/>
      <c r="I38" s="133"/>
      <c r="J38" s="134"/>
    </row>
    <row r="39" spans="2:10" x14ac:dyDescent="0.25">
      <c r="B39" s="132"/>
      <c r="C39" s="133"/>
      <c r="I39" s="133"/>
      <c r="J39" s="134"/>
    </row>
    <row r="40" spans="2:10" x14ac:dyDescent="0.25">
      <c r="B40" s="132"/>
      <c r="C40" s="133"/>
      <c r="D40" s="146"/>
      <c r="E40" s="147"/>
      <c r="F40" s="147"/>
      <c r="G40" s="147"/>
      <c r="H40" s="147"/>
      <c r="I40" s="133"/>
      <c r="J40" s="134"/>
    </row>
    <row r="41" spans="2:10" x14ac:dyDescent="0.25">
      <c r="B41" s="132"/>
      <c r="C41" s="133"/>
      <c r="D41" s="133"/>
      <c r="E41" s="148"/>
      <c r="F41" s="148"/>
      <c r="G41" s="148"/>
      <c r="H41" s="148"/>
      <c r="I41" s="133"/>
      <c r="J41" s="134"/>
    </row>
    <row r="42" spans="2:10" x14ac:dyDescent="0.25">
      <c r="B42" s="132"/>
      <c r="C42" s="133"/>
      <c r="D42" s="146"/>
      <c r="E42" s="147"/>
      <c r="F42" s="147"/>
      <c r="G42" s="147"/>
      <c r="H42" s="147"/>
      <c r="I42" s="133"/>
      <c r="J42" s="134"/>
    </row>
    <row r="43" spans="2:10" ht="15.75" thickBot="1" x14ac:dyDescent="0.3">
      <c r="B43" s="152"/>
      <c r="C43" s="153"/>
      <c r="D43" s="153"/>
      <c r="E43" s="153"/>
      <c r="F43" s="153"/>
      <c r="G43" s="153"/>
      <c r="H43" s="153"/>
      <c r="I43" s="153"/>
      <c r="J43" s="154"/>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0326AF2F-C378-460A-8F64-4E280F9F57E0}"/>
    <hyperlink ref="D26:H26" location="'B1. HTT Mortgage Assets'!A1" display="Worksheet B1: HTT Mortgage Assets" xr:uid="{268681E3-837F-4806-9F90-E78EEC0D76BC}"/>
    <hyperlink ref="D32:H32" location="'C. HTT Harmonised Glossary'!A1" display="Worksheet C: HTT Harmonised Glossary" xr:uid="{E9094B6D-0912-44F9-A74B-C8099D3FD023}"/>
    <hyperlink ref="D34:H34" location="Disclaimer!A1" display="Disclaimer" xr:uid="{AC161B54-A57C-4D30-87AF-3DDBBB8E9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B0BEC-6726-4400-8A3D-AE83C5B903BB}">
  <sheetPr>
    <tabColor theme="5" tint="-0.249977111117893"/>
  </sheetPr>
  <dimension ref="A1:G413"/>
  <sheetViews>
    <sheetView view="pageBreakPreview" zoomScale="60" zoomScaleNormal="85" workbookViewId="0"/>
  </sheetViews>
  <sheetFormatPr defaultRowHeight="15" outlineLevelRow="1" x14ac:dyDescent="0.2"/>
  <cols>
    <col min="1" max="1" width="17.140625" style="163" customWidth="1"/>
    <col min="2" max="2" width="60.7109375" style="163" customWidth="1"/>
    <col min="3" max="3" width="39.140625" style="163" bestFit="1" customWidth="1"/>
    <col min="4" max="4" width="35.140625" style="163" bestFit="1" customWidth="1"/>
    <col min="5" max="5" width="13.140625" style="163" customWidth="1"/>
    <col min="6" max="6" width="41.7109375" style="163" customWidth="1"/>
    <col min="7" max="7" width="41.7109375" style="156" customWidth="1"/>
    <col min="8" max="16384" width="9.140625" style="158"/>
  </cols>
  <sheetData>
    <row r="1" spans="1:7" ht="31.5" x14ac:dyDescent="0.2">
      <c r="A1" s="155" t="s">
        <v>1389</v>
      </c>
      <c r="B1" s="155"/>
      <c r="C1" s="156"/>
      <c r="D1" s="156"/>
      <c r="E1" s="156"/>
      <c r="F1" s="157" t="s">
        <v>1390</v>
      </c>
    </row>
    <row r="2" spans="1:7" ht="13.5" thickBot="1" x14ac:dyDescent="0.25">
      <c r="A2" s="156"/>
      <c r="B2" s="159"/>
      <c r="C2" s="159"/>
      <c r="D2" s="156"/>
      <c r="E2" s="156"/>
      <c r="F2" s="156"/>
    </row>
    <row r="3" spans="1:7" ht="19.5" thickBot="1" x14ac:dyDescent="0.25">
      <c r="A3" s="160"/>
      <c r="B3" s="161" t="s">
        <v>0</v>
      </c>
      <c r="C3" s="162" t="s">
        <v>1391</v>
      </c>
      <c r="D3" s="160"/>
      <c r="E3" s="160"/>
      <c r="F3" s="156"/>
      <c r="G3" s="160"/>
    </row>
    <row r="4" spans="1:7" ht="15.75" thickBot="1" x14ac:dyDescent="0.25"/>
    <row r="5" spans="1:7" ht="18.75" x14ac:dyDescent="0.2">
      <c r="A5" s="164"/>
      <c r="B5" s="165" t="s">
        <v>2</v>
      </c>
      <c r="C5" s="164"/>
      <c r="E5" s="166"/>
      <c r="F5" s="166"/>
    </row>
    <row r="6" spans="1:7" x14ac:dyDescent="0.2">
      <c r="B6" s="167" t="s">
        <v>3</v>
      </c>
      <c r="C6" s="166"/>
      <c r="D6" s="166"/>
    </row>
    <row r="7" spans="1:7" x14ac:dyDescent="0.2">
      <c r="B7" s="168" t="s">
        <v>1392</v>
      </c>
      <c r="C7" s="166"/>
      <c r="D7" s="166"/>
    </row>
    <row r="8" spans="1:7" x14ac:dyDescent="0.2">
      <c r="B8" s="168" t="s">
        <v>4</v>
      </c>
      <c r="C8" s="166"/>
      <c r="D8" s="166"/>
      <c r="F8" s="163" t="s">
        <v>1393</v>
      </c>
    </row>
    <row r="9" spans="1:7" x14ac:dyDescent="0.2">
      <c r="B9" s="167" t="s">
        <v>1394</v>
      </c>
    </row>
    <row r="10" spans="1:7" x14ac:dyDescent="0.2">
      <c r="B10" s="167" t="s">
        <v>362</v>
      </c>
    </row>
    <row r="11" spans="1:7" ht="15.75" thickBot="1" x14ac:dyDescent="0.25">
      <c r="B11" s="169" t="s">
        <v>371</v>
      </c>
    </row>
    <row r="12" spans="1:7" x14ac:dyDescent="0.2">
      <c r="B12" s="170"/>
    </row>
    <row r="13" spans="1:7" ht="18.75" x14ac:dyDescent="0.2">
      <c r="A13" s="171" t="s">
        <v>6</v>
      </c>
      <c r="B13" s="171" t="s">
        <v>3</v>
      </c>
      <c r="C13" s="172"/>
      <c r="D13" s="172"/>
      <c r="E13" s="172"/>
      <c r="F13" s="172"/>
      <c r="G13" s="173"/>
    </row>
    <row r="14" spans="1:7" x14ac:dyDescent="0.2">
      <c r="A14" s="163" t="s">
        <v>1395</v>
      </c>
      <c r="B14" s="174" t="s">
        <v>7</v>
      </c>
      <c r="C14" s="163" t="s">
        <v>8</v>
      </c>
      <c r="E14" s="166"/>
      <c r="F14" s="166"/>
    </row>
    <row r="15" spans="1:7" x14ac:dyDescent="0.2">
      <c r="A15" s="163" t="s">
        <v>9</v>
      </c>
      <c r="B15" s="174" t="s">
        <v>10</v>
      </c>
      <c r="C15" s="163" t="s">
        <v>11</v>
      </c>
      <c r="E15" s="166"/>
      <c r="F15" s="166"/>
    </row>
    <row r="16" spans="1:7" ht="30" x14ac:dyDescent="0.2">
      <c r="A16" s="163" t="s">
        <v>1396</v>
      </c>
      <c r="B16" s="174" t="s">
        <v>12</v>
      </c>
      <c r="C16" s="163" t="s">
        <v>13</v>
      </c>
      <c r="E16" s="166"/>
      <c r="F16" s="166"/>
    </row>
    <row r="17" spans="1:7" x14ac:dyDescent="0.2">
      <c r="A17" s="163" t="s">
        <v>14</v>
      </c>
      <c r="B17" s="174" t="s">
        <v>15</v>
      </c>
      <c r="C17" s="175">
        <v>44592</v>
      </c>
      <c r="E17" s="166"/>
      <c r="F17" s="166"/>
    </row>
    <row r="18" spans="1:7" x14ac:dyDescent="0.2">
      <c r="A18" s="163" t="s">
        <v>16</v>
      </c>
      <c r="B18" s="176" t="s">
        <v>1397</v>
      </c>
      <c r="E18" s="166"/>
      <c r="F18" s="166"/>
    </row>
    <row r="19" spans="1:7" x14ac:dyDescent="0.2">
      <c r="A19" s="163" t="s">
        <v>17</v>
      </c>
      <c r="B19" s="176" t="s">
        <v>1398</v>
      </c>
      <c r="E19" s="166"/>
      <c r="F19" s="166"/>
    </row>
    <row r="20" spans="1:7" x14ac:dyDescent="0.2">
      <c r="A20" s="163" t="s">
        <v>1399</v>
      </c>
      <c r="B20" s="176"/>
      <c r="E20" s="166"/>
      <c r="F20" s="166"/>
    </row>
    <row r="21" spans="1:7" x14ac:dyDescent="0.2">
      <c r="A21" s="163" t="s">
        <v>18</v>
      </c>
      <c r="B21" s="176"/>
      <c r="E21" s="166"/>
      <c r="F21" s="166"/>
    </row>
    <row r="22" spans="1:7" x14ac:dyDescent="0.2">
      <c r="A22" s="163" t="s">
        <v>19</v>
      </c>
      <c r="B22" s="176"/>
      <c r="E22" s="166"/>
      <c r="F22" s="166"/>
    </row>
    <row r="23" spans="1:7" x14ac:dyDescent="0.2">
      <c r="A23" s="163" t="s">
        <v>1400</v>
      </c>
      <c r="B23" s="176"/>
      <c r="E23" s="166"/>
      <c r="F23" s="166"/>
    </row>
    <row r="24" spans="1:7" x14ac:dyDescent="0.2">
      <c r="A24" s="163" t="s">
        <v>1401</v>
      </c>
      <c r="B24" s="176"/>
      <c r="E24" s="166"/>
      <c r="F24" s="166"/>
    </row>
    <row r="25" spans="1:7" x14ac:dyDescent="0.2">
      <c r="A25" s="163" t="s">
        <v>1402</v>
      </c>
      <c r="B25" s="176"/>
      <c r="E25" s="166"/>
      <c r="F25" s="166"/>
    </row>
    <row r="26" spans="1:7" ht="18.75" x14ac:dyDescent="0.2">
      <c r="A26" s="172"/>
      <c r="B26" s="171" t="s">
        <v>1392</v>
      </c>
      <c r="C26" s="172"/>
      <c r="D26" s="172"/>
      <c r="E26" s="172"/>
      <c r="F26" s="172"/>
      <c r="G26" s="173"/>
    </row>
    <row r="27" spans="1:7" x14ac:dyDescent="0.2">
      <c r="A27" s="163" t="s">
        <v>20</v>
      </c>
      <c r="B27" s="177" t="s">
        <v>21</v>
      </c>
      <c r="C27" s="163" t="s">
        <v>22</v>
      </c>
      <c r="D27" s="178"/>
      <c r="E27" s="178"/>
      <c r="F27" s="178"/>
    </row>
    <row r="28" spans="1:7" x14ac:dyDescent="0.2">
      <c r="A28" s="163" t="s">
        <v>23</v>
      </c>
      <c r="B28" s="177" t="s">
        <v>24</v>
      </c>
      <c r="C28" s="163" t="s">
        <v>22</v>
      </c>
      <c r="D28" s="178"/>
      <c r="E28" s="178"/>
      <c r="F28" s="178"/>
    </row>
    <row r="29" spans="1:7" x14ac:dyDescent="0.2">
      <c r="A29" s="163" t="s">
        <v>1403</v>
      </c>
      <c r="B29" s="177" t="s">
        <v>25</v>
      </c>
      <c r="C29" s="163" t="s">
        <v>26</v>
      </c>
      <c r="E29" s="178"/>
      <c r="F29" s="178"/>
    </row>
    <row r="30" spans="1:7" x14ac:dyDescent="0.2">
      <c r="A30" s="163" t="s">
        <v>27</v>
      </c>
      <c r="B30" s="177"/>
      <c r="E30" s="178"/>
      <c r="F30" s="178"/>
    </row>
    <row r="31" spans="1:7" x14ac:dyDescent="0.2">
      <c r="A31" s="163" t="s">
        <v>28</v>
      </c>
      <c r="B31" s="177"/>
      <c r="E31" s="178"/>
      <c r="F31" s="178"/>
    </row>
    <row r="32" spans="1:7" x14ac:dyDescent="0.2">
      <c r="A32" s="163" t="s">
        <v>29</v>
      </c>
      <c r="B32" s="177"/>
      <c r="E32" s="178"/>
      <c r="F32" s="178"/>
    </row>
    <row r="33" spans="1:7" x14ac:dyDescent="0.2">
      <c r="A33" s="163" t="s">
        <v>30</v>
      </c>
      <c r="B33" s="177"/>
      <c r="E33" s="178"/>
      <c r="F33" s="178"/>
    </row>
    <row r="34" spans="1:7" x14ac:dyDescent="0.2">
      <c r="A34" s="163" t="s">
        <v>31</v>
      </c>
      <c r="B34" s="177"/>
      <c r="E34" s="178"/>
      <c r="F34" s="178"/>
    </row>
    <row r="35" spans="1:7" x14ac:dyDescent="0.2">
      <c r="A35" s="163" t="s">
        <v>1404</v>
      </c>
      <c r="B35" s="179"/>
      <c r="E35" s="178"/>
      <c r="F35" s="178"/>
    </row>
    <row r="36" spans="1:7" ht="18.75" x14ac:dyDescent="0.2">
      <c r="A36" s="171"/>
      <c r="B36" s="171" t="s">
        <v>4</v>
      </c>
      <c r="C36" s="171"/>
      <c r="D36" s="172"/>
      <c r="E36" s="172"/>
      <c r="F36" s="172"/>
      <c r="G36" s="173"/>
    </row>
    <row r="37" spans="1:7" x14ac:dyDescent="0.2">
      <c r="A37" s="180"/>
      <c r="B37" s="181" t="s">
        <v>32</v>
      </c>
      <c r="C37" s="180" t="s">
        <v>33</v>
      </c>
      <c r="D37" s="182"/>
      <c r="E37" s="182"/>
      <c r="F37" s="182"/>
      <c r="G37" s="183"/>
    </row>
    <row r="38" spans="1:7" x14ac:dyDescent="0.2">
      <c r="A38" s="163" t="s">
        <v>34</v>
      </c>
      <c r="B38" s="178" t="s">
        <v>1405</v>
      </c>
      <c r="C38" s="184">
        <v>15241.205612239901</v>
      </c>
      <c r="F38" s="178"/>
    </row>
    <row r="39" spans="1:7" x14ac:dyDescent="0.2">
      <c r="A39" s="163" t="s">
        <v>35</v>
      </c>
      <c r="B39" s="178" t="s">
        <v>36</v>
      </c>
      <c r="C39" s="184">
        <v>11500</v>
      </c>
      <c r="F39" s="178"/>
    </row>
    <row r="40" spans="1:7" x14ac:dyDescent="0.2">
      <c r="A40" s="163" t="s">
        <v>37</v>
      </c>
      <c r="B40" s="185" t="s">
        <v>38</v>
      </c>
      <c r="C40" s="184">
        <v>18710.622871916901</v>
      </c>
      <c r="F40" s="178"/>
    </row>
    <row r="41" spans="1:7" x14ac:dyDescent="0.2">
      <c r="A41" s="163" t="s">
        <v>39</v>
      </c>
      <c r="B41" s="185" t="s">
        <v>40</v>
      </c>
      <c r="C41" s="184">
        <v>11608.3956116964</v>
      </c>
      <c r="F41" s="178"/>
    </row>
    <row r="42" spans="1:7" x14ac:dyDescent="0.2">
      <c r="A42" s="163" t="s">
        <v>41</v>
      </c>
      <c r="B42" s="185"/>
      <c r="C42" s="184"/>
      <c r="F42" s="178"/>
    </row>
    <row r="43" spans="1:7" x14ac:dyDescent="0.2">
      <c r="A43" s="186" t="s">
        <v>1406</v>
      </c>
      <c r="B43" s="178"/>
      <c r="F43" s="178"/>
    </row>
    <row r="44" spans="1:7" x14ac:dyDescent="0.2">
      <c r="A44" s="180"/>
      <c r="B44" s="181" t="s">
        <v>1407</v>
      </c>
      <c r="C44" s="187" t="s">
        <v>42</v>
      </c>
      <c r="D44" s="180" t="s">
        <v>43</v>
      </c>
      <c r="E44" s="182"/>
      <c r="F44" s="183" t="s">
        <v>44</v>
      </c>
      <c r="G44" s="183" t="s">
        <v>45</v>
      </c>
    </row>
    <row r="45" spans="1:7" x14ac:dyDescent="0.2">
      <c r="A45" s="163" t="s">
        <v>46</v>
      </c>
      <c r="B45" s="178" t="s">
        <v>47</v>
      </c>
      <c r="C45" s="188">
        <v>0.05</v>
      </c>
      <c r="D45" s="188">
        <v>0.325322227151292</v>
      </c>
      <c r="E45" s="188"/>
      <c r="F45" s="188">
        <v>0.05</v>
      </c>
      <c r="G45" s="188" t="s">
        <v>48</v>
      </c>
    </row>
    <row r="46" spans="1:7" x14ac:dyDescent="0.2">
      <c r="A46" s="163" t="s">
        <v>49</v>
      </c>
      <c r="B46" s="176" t="s">
        <v>1408</v>
      </c>
      <c r="C46" s="188">
        <v>0</v>
      </c>
      <c r="D46" s="188">
        <v>1.52179207104825</v>
      </c>
      <c r="E46" s="188"/>
      <c r="F46" s="188">
        <v>0</v>
      </c>
      <c r="G46" s="188">
        <v>0</v>
      </c>
    </row>
    <row r="47" spans="1:7" x14ac:dyDescent="0.2">
      <c r="A47" s="163" t="s">
        <v>50</v>
      </c>
      <c r="B47" s="176" t="s">
        <v>1409</v>
      </c>
      <c r="C47" s="188">
        <v>0</v>
      </c>
      <c r="D47" s="188">
        <v>0.61181816142314405</v>
      </c>
      <c r="E47" s="188"/>
      <c r="F47" s="188">
        <v>0</v>
      </c>
      <c r="G47" s="188">
        <v>0</v>
      </c>
    </row>
    <row r="48" spans="1:7" x14ac:dyDescent="0.2">
      <c r="A48" s="163" t="s">
        <v>51</v>
      </c>
      <c r="B48" s="176"/>
      <c r="C48" s="189"/>
      <c r="D48" s="189"/>
      <c r="E48" s="189"/>
      <c r="F48" s="189"/>
      <c r="G48" s="189"/>
    </row>
    <row r="49" spans="1:7" x14ac:dyDescent="0.2">
      <c r="A49" s="163" t="s">
        <v>52</v>
      </c>
      <c r="B49" s="176"/>
      <c r="C49" s="189"/>
      <c r="D49" s="189"/>
      <c r="E49" s="189"/>
      <c r="F49" s="189"/>
      <c r="G49" s="189"/>
    </row>
    <row r="50" spans="1:7" x14ac:dyDescent="0.2">
      <c r="A50" s="163" t="s">
        <v>1410</v>
      </c>
      <c r="B50" s="176"/>
      <c r="C50" s="189"/>
      <c r="D50" s="189"/>
      <c r="E50" s="189"/>
      <c r="F50" s="189"/>
      <c r="G50" s="189"/>
    </row>
    <row r="51" spans="1:7" x14ac:dyDescent="0.2">
      <c r="A51" s="163" t="s">
        <v>1411</v>
      </c>
      <c r="B51" s="176"/>
      <c r="C51" s="189"/>
      <c r="D51" s="189"/>
      <c r="E51" s="189"/>
      <c r="F51" s="189"/>
      <c r="G51" s="189"/>
    </row>
    <row r="52" spans="1:7" x14ac:dyDescent="0.2">
      <c r="A52" s="180"/>
      <c r="B52" s="181" t="s">
        <v>1412</v>
      </c>
      <c r="C52" s="180" t="s">
        <v>53</v>
      </c>
      <c r="D52" s="180"/>
      <c r="E52" s="182"/>
      <c r="F52" s="183" t="s">
        <v>287</v>
      </c>
      <c r="G52" s="183"/>
    </row>
    <row r="53" spans="1:7" x14ac:dyDescent="0.2">
      <c r="A53" s="163" t="s">
        <v>54</v>
      </c>
      <c r="B53" s="178" t="s">
        <v>55</v>
      </c>
      <c r="C53" s="184">
        <v>15241.205612239901</v>
      </c>
      <c r="E53" s="190"/>
      <c r="F53" s="191">
        <f>IF($C$58=0,"",IF(C53="[for completion]","",C53/$C$58))</f>
        <v>0.99403236439060327</v>
      </c>
      <c r="G53" s="192"/>
    </row>
    <row r="54" spans="1:7" x14ac:dyDescent="0.2">
      <c r="A54" s="163" t="s">
        <v>56</v>
      </c>
      <c r="B54" s="178" t="s">
        <v>57</v>
      </c>
      <c r="C54" s="184" t="s">
        <v>58</v>
      </c>
      <c r="E54" s="190"/>
      <c r="F54" s="191"/>
      <c r="G54" s="192"/>
    </row>
    <row r="55" spans="1:7" x14ac:dyDescent="0.2">
      <c r="A55" s="163" t="s">
        <v>60</v>
      </c>
      <c r="B55" s="178" t="s">
        <v>61</v>
      </c>
      <c r="C55" s="184" t="s">
        <v>58</v>
      </c>
      <c r="E55" s="190"/>
      <c r="F55" s="191"/>
      <c r="G55" s="192"/>
    </row>
    <row r="56" spans="1:7" x14ac:dyDescent="0.2">
      <c r="A56" s="163" t="s">
        <v>62</v>
      </c>
      <c r="B56" s="178" t="s">
        <v>63</v>
      </c>
      <c r="C56" s="184">
        <v>91.5</v>
      </c>
      <c r="E56" s="190"/>
      <c r="F56" s="191">
        <f t="shared" ref="F54:F56" si="0">IF($C$58=0,"",IF(C56="[for completion]","",C56/$C$58))</f>
        <v>5.9676356093967351E-3</v>
      </c>
      <c r="G56" s="192"/>
    </row>
    <row r="57" spans="1:7" x14ac:dyDescent="0.2">
      <c r="A57" s="163" t="s">
        <v>64</v>
      </c>
      <c r="B57" s="163" t="s">
        <v>65</v>
      </c>
      <c r="C57" s="184">
        <v>0</v>
      </c>
      <c r="E57" s="190"/>
      <c r="F57" s="191">
        <f>IF($C$58=0,"",IF(C57="[for completion]","",C57/$C$58))</f>
        <v>0</v>
      </c>
      <c r="G57" s="192"/>
    </row>
    <row r="58" spans="1:7" x14ac:dyDescent="0.2">
      <c r="A58" s="163" t="s">
        <v>66</v>
      </c>
      <c r="B58" s="193" t="s">
        <v>67</v>
      </c>
      <c r="C58" s="194">
        <f>SUM(C53:C57)</f>
        <v>15332.705612239901</v>
      </c>
      <c r="D58" s="190"/>
      <c r="E58" s="190"/>
      <c r="F58" s="195">
        <f>SUM(F53:F57)</f>
        <v>1</v>
      </c>
      <c r="G58" s="192"/>
    </row>
    <row r="59" spans="1:7" x14ac:dyDescent="0.2">
      <c r="A59" s="163" t="s">
        <v>68</v>
      </c>
      <c r="B59" s="196" t="s">
        <v>171</v>
      </c>
      <c r="C59" s="184"/>
      <c r="E59" s="190"/>
      <c r="F59" s="191">
        <f t="shared" ref="F59:F64" si="1">IF($C$58=0,"",IF(C59="[for completion]","",C59/$C$58))</f>
        <v>0</v>
      </c>
      <c r="G59" s="192"/>
    </row>
    <row r="60" spans="1:7" x14ac:dyDescent="0.2">
      <c r="A60" s="163" t="s">
        <v>69</v>
      </c>
      <c r="B60" s="196" t="s">
        <v>171</v>
      </c>
      <c r="C60" s="184"/>
      <c r="E60" s="190"/>
      <c r="F60" s="191">
        <f t="shared" si="1"/>
        <v>0</v>
      </c>
      <c r="G60" s="192"/>
    </row>
    <row r="61" spans="1:7" x14ac:dyDescent="0.2">
      <c r="A61" s="163" t="s">
        <v>70</v>
      </c>
      <c r="B61" s="196" t="s">
        <v>171</v>
      </c>
      <c r="C61" s="184"/>
      <c r="E61" s="190"/>
      <c r="F61" s="191">
        <f t="shared" si="1"/>
        <v>0</v>
      </c>
      <c r="G61" s="192"/>
    </row>
    <row r="62" spans="1:7" x14ac:dyDescent="0.2">
      <c r="A62" s="163" t="s">
        <v>71</v>
      </c>
      <c r="B62" s="196" t="s">
        <v>171</v>
      </c>
      <c r="C62" s="184"/>
      <c r="E62" s="190"/>
      <c r="F62" s="191">
        <f t="shared" si="1"/>
        <v>0</v>
      </c>
      <c r="G62" s="192"/>
    </row>
    <row r="63" spans="1:7" x14ac:dyDescent="0.2">
      <c r="A63" s="163" t="s">
        <v>72</v>
      </c>
      <c r="B63" s="196" t="s">
        <v>171</v>
      </c>
      <c r="C63" s="184"/>
      <c r="E63" s="190"/>
      <c r="F63" s="191">
        <f t="shared" si="1"/>
        <v>0</v>
      </c>
      <c r="G63" s="192"/>
    </row>
    <row r="64" spans="1:7" x14ac:dyDescent="0.2">
      <c r="A64" s="163" t="s">
        <v>73</v>
      </c>
      <c r="B64" s="196" t="s">
        <v>171</v>
      </c>
      <c r="C64" s="197"/>
      <c r="D64" s="186"/>
      <c r="E64" s="186"/>
      <c r="F64" s="191">
        <f t="shared" si="1"/>
        <v>0</v>
      </c>
      <c r="G64" s="198"/>
    </row>
    <row r="65" spans="1:7" x14ac:dyDescent="0.2">
      <c r="A65" s="180"/>
      <c r="B65" s="181" t="s">
        <v>74</v>
      </c>
      <c r="C65" s="187" t="s">
        <v>75</v>
      </c>
      <c r="D65" s="187" t="s">
        <v>76</v>
      </c>
      <c r="E65" s="182"/>
      <c r="F65" s="183" t="s">
        <v>77</v>
      </c>
      <c r="G65" s="199" t="s">
        <v>78</v>
      </c>
    </row>
    <row r="66" spans="1:7" x14ac:dyDescent="0.2">
      <c r="A66" s="163" t="s">
        <v>79</v>
      </c>
      <c r="B66" s="178" t="s">
        <v>1413</v>
      </c>
      <c r="C66" s="184">
        <v>7.7690321250805399</v>
      </c>
      <c r="D66" s="184" t="s">
        <v>48</v>
      </c>
      <c r="E66" s="174"/>
      <c r="F66" s="200"/>
      <c r="G66" s="201"/>
    </row>
    <row r="67" spans="1:7" x14ac:dyDescent="0.2">
      <c r="B67" s="178"/>
      <c r="E67" s="174"/>
      <c r="F67" s="200"/>
      <c r="G67" s="201"/>
    </row>
    <row r="68" spans="1:7" x14ac:dyDescent="0.2">
      <c r="B68" s="178" t="s">
        <v>81</v>
      </c>
      <c r="C68" s="174"/>
      <c r="D68" s="174"/>
      <c r="E68" s="174"/>
      <c r="F68" s="201"/>
      <c r="G68" s="201"/>
    </row>
    <row r="69" spans="1:7" x14ac:dyDescent="0.2">
      <c r="B69" s="178" t="s">
        <v>82</v>
      </c>
      <c r="E69" s="174"/>
      <c r="F69" s="201"/>
      <c r="G69" s="201"/>
    </row>
    <row r="70" spans="1:7" x14ac:dyDescent="0.2">
      <c r="A70" s="163" t="s">
        <v>83</v>
      </c>
      <c r="B70" s="202" t="s">
        <v>112</v>
      </c>
      <c r="C70" s="184">
        <v>320.85312756000002</v>
      </c>
      <c r="D70" s="184" t="s">
        <v>48</v>
      </c>
      <c r="E70" s="202"/>
      <c r="F70" s="192">
        <f t="shared" ref="F70:F76" si="2">IF($C$77=0,"",IF(C70="[for completion]","",C70/$C$77))</f>
        <v>2.1051689460991688E-2</v>
      </c>
      <c r="G70" s="191" t="str">
        <f>IF($D$77=0,"",IF(D70="[Mark as ND1 if not relevant]","",D70/$D$77))</f>
        <v/>
      </c>
    </row>
    <row r="71" spans="1:7" x14ac:dyDescent="0.2">
      <c r="A71" s="163" t="s">
        <v>84</v>
      </c>
      <c r="B71" s="202" t="s">
        <v>114</v>
      </c>
      <c r="C71" s="184">
        <v>462.98416514000201</v>
      </c>
      <c r="D71" s="184" t="s">
        <v>48</v>
      </c>
      <c r="E71" s="202"/>
      <c r="F71" s="192">
        <f t="shared" si="2"/>
        <v>3.0377135307995979E-2</v>
      </c>
      <c r="G71" s="191" t="str">
        <f t="shared" ref="G71:G76" si="3">IF($D$77=0,"",IF(D71="[Mark as ND1 if not relevant]","",D71/$D$77))</f>
        <v/>
      </c>
    </row>
    <row r="72" spans="1:7" x14ac:dyDescent="0.2">
      <c r="A72" s="163" t="s">
        <v>85</v>
      </c>
      <c r="B72" s="202" t="s">
        <v>116</v>
      </c>
      <c r="C72" s="184">
        <v>605.76626617999898</v>
      </c>
      <c r="D72" s="184" t="s">
        <v>48</v>
      </c>
      <c r="E72" s="202"/>
      <c r="F72" s="192">
        <f t="shared" si="2"/>
        <v>3.9745298475175529E-2</v>
      </c>
      <c r="G72" s="191" t="str">
        <f t="shared" si="3"/>
        <v/>
      </c>
    </row>
    <row r="73" spans="1:7" x14ac:dyDescent="0.2">
      <c r="A73" s="163" t="s">
        <v>86</v>
      </c>
      <c r="B73" s="202" t="s">
        <v>118</v>
      </c>
      <c r="C73" s="184">
        <v>1029.83365114</v>
      </c>
      <c r="D73" s="184" t="s">
        <v>48</v>
      </c>
      <c r="E73" s="202"/>
      <c r="F73" s="192">
        <f t="shared" si="2"/>
        <v>6.756904127800463E-2</v>
      </c>
      <c r="G73" s="191" t="str">
        <f t="shared" si="3"/>
        <v/>
      </c>
    </row>
    <row r="74" spans="1:7" x14ac:dyDescent="0.2">
      <c r="A74" s="163" t="s">
        <v>87</v>
      </c>
      <c r="B74" s="202" t="s">
        <v>120</v>
      </c>
      <c r="C74" s="184">
        <v>996.86227644000201</v>
      </c>
      <c r="D74" s="184" t="s">
        <v>48</v>
      </c>
      <c r="E74" s="202"/>
      <c r="F74" s="192">
        <f t="shared" si="2"/>
        <v>6.5405736383441757E-2</v>
      </c>
      <c r="G74" s="191" t="str">
        <f t="shared" si="3"/>
        <v/>
      </c>
    </row>
    <row r="75" spans="1:7" x14ac:dyDescent="0.2">
      <c r="A75" s="163" t="s">
        <v>88</v>
      </c>
      <c r="B75" s="202" t="s">
        <v>122</v>
      </c>
      <c r="C75" s="184">
        <v>7714.9742689199802</v>
      </c>
      <c r="D75" s="184" t="s">
        <v>48</v>
      </c>
      <c r="E75" s="202"/>
      <c r="F75" s="192">
        <f t="shared" si="2"/>
        <v>0.50619186337360311</v>
      </c>
      <c r="G75" s="191" t="str">
        <f t="shared" si="3"/>
        <v/>
      </c>
    </row>
    <row r="76" spans="1:7" x14ac:dyDescent="0.2">
      <c r="A76" s="163" t="s">
        <v>89</v>
      </c>
      <c r="B76" s="202" t="s">
        <v>124</v>
      </c>
      <c r="C76" s="184">
        <v>4109.9318568600102</v>
      </c>
      <c r="D76" s="184" t="s">
        <v>48</v>
      </c>
      <c r="E76" s="202"/>
      <c r="F76" s="192">
        <f t="shared" si="2"/>
        <v>0.26965923572078726</v>
      </c>
      <c r="G76" s="191" t="str">
        <f t="shared" si="3"/>
        <v/>
      </c>
    </row>
    <row r="77" spans="1:7" x14ac:dyDescent="0.2">
      <c r="A77" s="163" t="s">
        <v>90</v>
      </c>
      <c r="B77" s="203" t="s">
        <v>67</v>
      </c>
      <c r="C77" s="194">
        <f>SUM(C70:C76)</f>
        <v>15241.205612239994</v>
      </c>
      <c r="D77" s="194">
        <f>SUM(D70:D76)</f>
        <v>0</v>
      </c>
      <c r="E77" s="178"/>
      <c r="F77" s="204">
        <f>SUM(F70:F76)</f>
        <v>1</v>
      </c>
      <c r="G77" s="195">
        <f>SUM(G70:G76)</f>
        <v>0</v>
      </c>
    </row>
    <row r="78" spans="1:7" x14ac:dyDescent="0.2">
      <c r="A78" s="163" t="s">
        <v>92</v>
      </c>
      <c r="B78" s="205" t="s">
        <v>93</v>
      </c>
      <c r="C78" s="194"/>
      <c r="D78" s="194"/>
      <c r="E78" s="178"/>
      <c r="F78" s="192">
        <f>IF($C$77=0,"",IF(C78="[for completion]","",C78/$C$77))</f>
        <v>0</v>
      </c>
      <c r="G78" s="191" t="str">
        <f t="shared" ref="G78:G87" si="4">IF($D$77=0,"",IF(D78="[for completion]","",D78/$D$77))</f>
        <v/>
      </c>
    </row>
    <row r="79" spans="1:7" x14ac:dyDescent="0.2">
      <c r="A79" s="163" t="s">
        <v>94</v>
      </c>
      <c r="B79" s="205" t="s">
        <v>95</v>
      </c>
      <c r="C79" s="194"/>
      <c r="D79" s="194"/>
      <c r="E79" s="178"/>
      <c r="F79" s="192">
        <f t="shared" ref="F79:F87" si="5">IF($C$77=0,"",IF(C79="[for completion]","",C79/$C$77))</f>
        <v>0</v>
      </c>
      <c r="G79" s="191" t="str">
        <f t="shared" si="4"/>
        <v/>
      </c>
    </row>
    <row r="80" spans="1:7" x14ac:dyDescent="0.2">
      <c r="A80" s="163" t="s">
        <v>96</v>
      </c>
      <c r="B80" s="205" t="s">
        <v>1414</v>
      </c>
      <c r="C80" s="194"/>
      <c r="D80" s="194"/>
      <c r="E80" s="178"/>
      <c r="F80" s="192">
        <f t="shared" si="5"/>
        <v>0</v>
      </c>
      <c r="G80" s="191" t="str">
        <f t="shared" si="4"/>
        <v/>
      </c>
    </row>
    <row r="81" spans="1:7" x14ac:dyDescent="0.2">
      <c r="A81" s="163" t="s">
        <v>97</v>
      </c>
      <c r="B81" s="205" t="s">
        <v>98</v>
      </c>
      <c r="C81" s="194"/>
      <c r="D81" s="194"/>
      <c r="E81" s="178"/>
      <c r="F81" s="192">
        <f t="shared" si="5"/>
        <v>0</v>
      </c>
      <c r="G81" s="191" t="str">
        <f t="shared" si="4"/>
        <v/>
      </c>
    </row>
    <row r="82" spans="1:7" x14ac:dyDescent="0.2">
      <c r="A82" s="163" t="s">
        <v>99</v>
      </c>
      <c r="B82" s="205" t="s">
        <v>1415</v>
      </c>
      <c r="C82" s="194"/>
      <c r="D82" s="194"/>
      <c r="E82" s="178"/>
      <c r="F82" s="192">
        <f t="shared" si="5"/>
        <v>0</v>
      </c>
      <c r="G82" s="191" t="str">
        <f t="shared" si="4"/>
        <v/>
      </c>
    </row>
    <row r="83" spans="1:7" x14ac:dyDescent="0.2">
      <c r="A83" s="163" t="s">
        <v>100</v>
      </c>
      <c r="B83" s="205"/>
      <c r="C83" s="190"/>
      <c r="D83" s="190"/>
      <c r="E83" s="178"/>
      <c r="F83" s="192"/>
      <c r="G83" s="192"/>
    </row>
    <row r="84" spans="1:7" x14ac:dyDescent="0.2">
      <c r="A84" s="163" t="s">
        <v>101</v>
      </c>
      <c r="B84" s="205"/>
      <c r="C84" s="190"/>
      <c r="D84" s="190"/>
      <c r="E84" s="178"/>
      <c r="F84" s="192"/>
      <c r="G84" s="192"/>
    </row>
    <row r="85" spans="1:7" x14ac:dyDescent="0.2">
      <c r="A85" s="163" t="s">
        <v>102</v>
      </c>
      <c r="B85" s="205"/>
      <c r="C85" s="190"/>
      <c r="D85" s="190"/>
      <c r="E85" s="178"/>
      <c r="F85" s="192"/>
      <c r="G85" s="192"/>
    </row>
    <row r="86" spans="1:7" x14ac:dyDescent="0.2">
      <c r="A86" s="163" t="s">
        <v>103</v>
      </c>
      <c r="B86" s="203"/>
      <c r="C86" s="190"/>
      <c r="D86" s="190"/>
      <c r="E86" s="178"/>
      <c r="F86" s="192">
        <f t="shared" si="5"/>
        <v>0</v>
      </c>
      <c r="G86" s="192" t="str">
        <f t="shared" si="4"/>
        <v/>
      </c>
    </row>
    <row r="87" spans="1:7" x14ac:dyDescent="0.2">
      <c r="A87" s="163" t="s">
        <v>1416</v>
      </c>
      <c r="B87" s="205"/>
      <c r="C87" s="190"/>
      <c r="D87" s="190"/>
      <c r="E87" s="178"/>
      <c r="F87" s="192">
        <f t="shared" si="5"/>
        <v>0</v>
      </c>
      <c r="G87" s="192" t="str">
        <f t="shared" si="4"/>
        <v/>
      </c>
    </row>
    <row r="88" spans="1:7" x14ac:dyDescent="0.2">
      <c r="A88" s="180"/>
      <c r="B88" s="181" t="s">
        <v>104</v>
      </c>
      <c r="C88" s="187" t="s">
        <v>105</v>
      </c>
      <c r="D88" s="187" t="s">
        <v>106</v>
      </c>
      <c r="E88" s="182"/>
      <c r="F88" s="183" t="s">
        <v>1417</v>
      </c>
      <c r="G88" s="180" t="s">
        <v>107</v>
      </c>
    </row>
    <row r="89" spans="1:7" x14ac:dyDescent="0.2">
      <c r="A89" s="163" t="s">
        <v>108</v>
      </c>
      <c r="B89" s="178" t="s">
        <v>80</v>
      </c>
      <c r="C89" s="184">
        <v>6.1449672424061896</v>
      </c>
      <c r="D89" s="184">
        <v>7.1449672424061896</v>
      </c>
      <c r="E89" s="174"/>
      <c r="F89" s="206"/>
      <c r="G89" s="207"/>
    </row>
    <row r="90" spans="1:7" x14ac:dyDescent="0.2">
      <c r="B90" s="178"/>
      <c r="C90" s="208"/>
      <c r="D90" s="208"/>
      <c r="E90" s="174"/>
      <c r="F90" s="206"/>
      <c r="G90" s="207"/>
    </row>
    <row r="91" spans="1:7" x14ac:dyDescent="0.2">
      <c r="B91" s="178" t="s">
        <v>109</v>
      </c>
      <c r="C91" s="209"/>
      <c r="D91" s="209"/>
      <c r="E91" s="174"/>
      <c r="F91" s="207"/>
      <c r="G91" s="207"/>
    </row>
    <row r="92" spans="1:7" x14ac:dyDescent="0.2">
      <c r="A92" s="163" t="s">
        <v>110</v>
      </c>
      <c r="B92" s="178" t="s">
        <v>82</v>
      </c>
      <c r="C92" s="208"/>
      <c r="D92" s="208"/>
      <c r="E92" s="174"/>
      <c r="F92" s="207"/>
      <c r="G92" s="207"/>
    </row>
    <row r="93" spans="1:7" x14ac:dyDescent="0.2">
      <c r="A93" s="163" t="s">
        <v>111</v>
      </c>
      <c r="B93" s="202" t="s">
        <v>112</v>
      </c>
      <c r="C93" s="184">
        <v>0</v>
      </c>
      <c r="D93" s="184">
        <v>0</v>
      </c>
      <c r="E93" s="202"/>
      <c r="F93" s="191">
        <f>IF($C$100=0,"",IF(C93="[for completion]","",IF(C93="","",C93/$C$100)))</f>
        <v>0</v>
      </c>
      <c r="G93" s="191">
        <f>IF($D$100=0,"",IF(D93="[Mark as ND1 if not relevant]","",IF(D93="","",D93/$D$100)))</f>
        <v>0</v>
      </c>
    </row>
    <row r="94" spans="1:7" x14ac:dyDescent="0.2">
      <c r="A94" s="163" t="s">
        <v>113</v>
      </c>
      <c r="B94" s="202" t="s">
        <v>114</v>
      </c>
      <c r="C94" s="184">
        <v>0</v>
      </c>
      <c r="D94" s="184">
        <v>0</v>
      </c>
      <c r="E94" s="202"/>
      <c r="F94" s="191">
        <f t="shared" ref="F94:F99" si="6">IF($C$100=0,"",IF(C94="[for completion]","",IF(C94="","",C94/$C$100)))</f>
        <v>0</v>
      </c>
      <c r="G94" s="191">
        <f t="shared" ref="G94:G99" si="7">IF($D$100=0,"",IF(D94="[Mark as ND1 if not relevant]","",IF(D94="","",D94/$D$100)))</f>
        <v>0</v>
      </c>
    </row>
    <row r="95" spans="1:7" x14ac:dyDescent="0.2">
      <c r="A95" s="163" t="s">
        <v>115</v>
      </c>
      <c r="B95" s="202" t="s">
        <v>116</v>
      </c>
      <c r="C95" s="184">
        <v>0</v>
      </c>
      <c r="D95" s="184">
        <v>0</v>
      </c>
      <c r="E95" s="202"/>
      <c r="F95" s="191">
        <f t="shared" si="6"/>
        <v>0</v>
      </c>
      <c r="G95" s="191">
        <f t="shared" si="7"/>
        <v>0</v>
      </c>
    </row>
    <row r="96" spans="1:7" x14ac:dyDescent="0.2">
      <c r="A96" s="163" t="s">
        <v>117</v>
      </c>
      <c r="B96" s="202" t="s">
        <v>118</v>
      </c>
      <c r="C96" s="184">
        <v>0</v>
      </c>
      <c r="D96" s="184">
        <v>0</v>
      </c>
      <c r="E96" s="202"/>
      <c r="F96" s="191">
        <f t="shared" si="6"/>
        <v>0</v>
      </c>
      <c r="G96" s="191">
        <f t="shared" si="7"/>
        <v>0</v>
      </c>
    </row>
    <row r="97" spans="1:7" x14ac:dyDescent="0.2">
      <c r="A97" s="163" t="s">
        <v>119</v>
      </c>
      <c r="B97" s="202" t="s">
        <v>120</v>
      </c>
      <c r="C97" s="184">
        <v>2500</v>
      </c>
      <c r="D97" s="184">
        <v>0</v>
      </c>
      <c r="E97" s="202"/>
      <c r="F97" s="191">
        <f t="shared" si="6"/>
        <v>0.21739130434782608</v>
      </c>
      <c r="G97" s="191">
        <f t="shared" si="7"/>
        <v>0</v>
      </c>
    </row>
    <row r="98" spans="1:7" x14ac:dyDescent="0.2">
      <c r="A98" s="163" t="s">
        <v>121</v>
      </c>
      <c r="B98" s="202" t="s">
        <v>122</v>
      </c>
      <c r="C98" s="184">
        <v>9000</v>
      </c>
      <c r="D98" s="184">
        <v>11500</v>
      </c>
      <c r="E98" s="202"/>
      <c r="F98" s="191">
        <f t="shared" si="6"/>
        <v>0.78260869565217395</v>
      </c>
      <c r="G98" s="191">
        <f t="shared" si="7"/>
        <v>1</v>
      </c>
    </row>
    <row r="99" spans="1:7" x14ac:dyDescent="0.2">
      <c r="A99" s="163" t="s">
        <v>123</v>
      </c>
      <c r="B99" s="202" t="s">
        <v>124</v>
      </c>
      <c r="C99" s="184">
        <v>0</v>
      </c>
      <c r="D99" s="184">
        <v>0</v>
      </c>
      <c r="E99" s="202"/>
      <c r="F99" s="191">
        <f t="shared" si="6"/>
        <v>0</v>
      </c>
      <c r="G99" s="191">
        <f t="shared" si="7"/>
        <v>0</v>
      </c>
    </row>
    <row r="100" spans="1:7" x14ac:dyDescent="0.2">
      <c r="A100" s="163" t="s">
        <v>125</v>
      </c>
      <c r="B100" s="203" t="s">
        <v>67</v>
      </c>
      <c r="C100" s="194">
        <f>SUM(C93:C99)</f>
        <v>11500</v>
      </c>
      <c r="D100" s="194">
        <f>SUM(D93:D99)</f>
        <v>11500</v>
      </c>
      <c r="E100" s="178"/>
      <c r="F100" s="195">
        <f>SUM(F93:F99)</f>
        <v>1</v>
      </c>
      <c r="G100" s="195">
        <f>SUM(G93:G99)</f>
        <v>1</v>
      </c>
    </row>
    <row r="101" spans="1:7" x14ac:dyDescent="0.2">
      <c r="A101" s="163" t="s">
        <v>126</v>
      </c>
      <c r="B101" s="205" t="s">
        <v>93</v>
      </c>
      <c r="C101" s="194"/>
      <c r="D101" s="194"/>
      <c r="E101" s="178"/>
      <c r="F101" s="191">
        <f t="shared" ref="F101:F105" si="8">IF($C$100=0,"",IF(C101="[for completion]","",C101/$C$100))</f>
        <v>0</v>
      </c>
      <c r="G101" s="191">
        <f t="shared" ref="G101:G105" si="9">IF($D$100=0,"",IF(D101="[for completion]","",D101/$D$100))</f>
        <v>0</v>
      </c>
    </row>
    <row r="102" spans="1:7" x14ac:dyDescent="0.2">
      <c r="A102" s="163" t="s">
        <v>127</v>
      </c>
      <c r="B102" s="205" t="s">
        <v>95</v>
      </c>
      <c r="C102" s="194"/>
      <c r="D102" s="194"/>
      <c r="E102" s="178"/>
      <c r="F102" s="191">
        <f t="shared" si="8"/>
        <v>0</v>
      </c>
      <c r="G102" s="191">
        <f t="shared" si="9"/>
        <v>0</v>
      </c>
    </row>
    <row r="103" spans="1:7" x14ac:dyDescent="0.2">
      <c r="A103" s="163" t="s">
        <v>128</v>
      </c>
      <c r="B103" s="205" t="s">
        <v>1414</v>
      </c>
      <c r="C103" s="194"/>
      <c r="D103" s="194"/>
      <c r="E103" s="178"/>
      <c r="F103" s="191">
        <f t="shared" si="8"/>
        <v>0</v>
      </c>
      <c r="G103" s="191">
        <f t="shared" si="9"/>
        <v>0</v>
      </c>
    </row>
    <row r="104" spans="1:7" x14ac:dyDescent="0.2">
      <c r="A104" s="163" t="s">
        <v>129</v>
      </c>
      <c r="B104" s="205" t="s">
        <v>98</v>
      </c>
      <c r="C104" s="194"/>
      <c r="D104" s="194"/>
      <c r="E104" s="178"/>
      <c r="F104" s="191">
        <f t="shared" si="8"/>
        <v>0</v>
      </c>
      <c r="G104" s="191">
        <f t="shared" si="9"/>
        <v>0</v>
      </c>
    </row>
    <row r="105" spans="1:7" x14ac:dyDescent="0.2">
      <c r="A105" s="163" t="s">
        <v>130</v>
      </c>
      <c r="B105" s="205" t="s">
        <v>1415</v>
      </c>
      <c r="C105" s="194"/>
      <c r="D105" s="194"/>
      <c r="E105" s="178"/>
      <c r="F105" s="191">
        <f t="shared" si="8"/>
        <v>0</v>
      </c>
      <c r="G105" s="191">
        <f t="shared" si="9"/>
        <v>0</v>
      </c>
    </row>
    <row r="106" spans="1:7" x14ac:dyDescent="0.2">
      <c r="A106" s="163" t="s">
        <v>131</v>
      </c>
      <c r="B106" s="205"/>
      <c r="C106" s="190"/>
      <c r="D106" s="190"/>
      <c r="E106" s="178"/>
      <c r="F106" s="192"/>
      <c r="G106" s="192"/>
    </row>
    <row r="107" spans="1:7" x14ac:dyDescent="0.2">
      <c r="A107" s="163" t="s">
        <v>132</v>
      </c>
      <c r="B107" s="205"/>
      <c r="C107" s="190"/>
      <c r="D107" s="190"/>
      <c r="E107" s="178"/>
      <c r="F107" s="192"/>
      <c r="G107" s="192"/>
    </row>
    <row r="108" spans="1:7" x14ac:dyDescent="0.2">
      <c r="A108" s="163" t="s">
        <v>133</v>
      </c>
      <c r="B108" s="203"/>
      <c r="C108" s="190"/>
      <c r="D108" s="190"/>
      <c r="E108" s="178"/>
      <c r="F108" s="192"/>
      <c r="G108" s="192"/>
    </row>
    <row r="109" spans="1:7" x14ac:dyDescent="0.2">
      <c r="A109" s="163" t="s">
        <v>134</v>
      </c>
      <c r="B109" s="205"/>
      <c r="C109" s="190"/>
      <c r="D109" s="190"/>
      <c r="E109" s="178"/>
      <c r="F109" s="192"/>
      <c r="G109" s="192"/>
    </row>
    <row r="110" spans="1:7" x14ac:dyDescent="0.2">
      <c r="A110" s="163" t="s">
        <v>135</v>
      </c>
      <c r="B110" s="205"/>
      <c r="C110" s="190"/>
      <c r="D110" s="190"/>
      <c r="E110" s="178"/>
      <c r="F110" s="192"/>
      <c r="G110" s="192"/>
    </row>
    <row r="111" spans="1:7" x14ac:dyDescent="0.2">
      <c r="A111" s="180"/>
      <c r="B111" s="210" t="s">
        <v>1418</v>
      </c>
      <c r="C111" s="183" t="s">
        <v>136</v>
      </c>
      <c r="D111" s="183" t="s">
        <v>137</v>
      </c>
      <c r="E111" s="182"/>
      <c r="F111" s="183" t="s">
        <v>138</v>
      </c>
      <c r="G111" s="183" t="s">
        <v>139</v>
      </c>
    </row>
    <row r="112" spans="1:7" x14ac:dyDescent="0.2">
      <c r="A112" s="163" t="s">
        <v>140</v>
      </c>
      <c r="B112" s="178" t="s">
        <v>1</v>
      </c>
      <c r="C112" s="184">
        <v>15241.205612239901</v>
      </c>
      <c r="D112" s="184">
        <v>0</v>
      </c>
      <c r="E112" s="192"/>
      <c r="F112" s="191">
        <f>IF($C$127=0,"",IF(C112="[for completion]","",IF(C112="","",C112/$C$127)))</f>
        <v>1</v>
      </c>
      <c r="G112" s="191" t="str">
        <f>IF($D$129=0,"",IF(D112="[for completion]","",IF(D112="","",D112/$D$129)))</f>
        <v/>
      </c>
    </row>
    <row r="113" spans="1:7" x14ac:dyDescent="0.2">
      <c r="A113" s="163" t="s">
        <v>142</v>
      </c>
      <c r="B113" s="178" t="s">
        <v>143</v>
      </c>
      <c r="C113" s="184">
        <v>0</v>
      </c>
      <c r="D113" s="184">
        <v>0</v>
      </c>
      <c r="E113" s="192"/>
      <c r="F113" s="191">
        <f t="shared" ref="F113:F126" si="10">IF($C$127=0,"",IF(C113="[for completion]","",IF(C113="","",C113/$C$127)))</f>
        <v>0</v>
      </c>
      <c r="G113" s="191" t="str">
        <f t="shared" ref="G113:G128" si="11">IF($D$129=0,"",IF(D113="[for completion]","",IF(D113="","",D113/$D$129)))</f>
        <v/>
      </c>
    </row>
    <row r="114" spans="1:7" x14ac:dyDescent="0.2">
      <c r="A114" s="163" t="s">
        <v>144</v>
      </c>
      <c r="B114" s="178" t="s">
        <v>145</v>
      </c>
      <c r="C114" s="184">
        <v>0</v>
      </c>
      <c r="D114" s="184">
        <v>0</v>
      </c>
      <c r="E114" s="192"/>
      <c r="F114" s="191">
        <f t="shared" si="10"/>
        <v>0</v>
      </c>
      <c r="G114" s="191" t="str">
        <f t="shared" si="11"/>
        <v/>
      </c>
    </row>
    <row r="115" spans="1:7" x14ac:dyDescent="0.2">
      <c r="A115" s="163" t="s">
        <v>146</v>
      </c>
      <c r="B115" s="178" t="s">
        <v>147</v>
      </c>
      <c r="C115" s="184">
        <v>0</v>
      </c>
      <c r="D115" s="184">
        <v>0</v>
      </c>
      <c r="E115" s="192"/>
      <c r="F115" s="191">
        <f t="shared" si="10"/>
        <v>0</v>
      </c>
      <c r="G115" s="191" t="str">
        <f t="shared" si="11"/>
        <v/>
      </c>
    </row>
    <row r="116" spans="1:7" x14ac:dyDescent="0.2">
      <c r="A116" s="163" t="s">
        <v>148</v>
      </c>
      <c r="B116" s="178" t="s">
        <v>149</v>
      </c>
      <c r="C116" s="184">
        <v>0</v>
      </c>
      <c r="D116" s="184">
        <v>0</v>
      </c>
      <c r="E116" s="192"/>
      <c r="F116" s="191">
        <f t="shared" si="10"/>
        <v>0</v>
      </c>
      <c r="G116" s="191" t="str">
        <f t="shared" si="11"/>
        <v/>
      </c>
    </row>
    <row r="117" spans="1:7" x14ac:dyDescent="0.2">
      <c r="A117" s="163" t="s">
        <v>150</v>
      </c>
      <c r="B117" s="178" t="s">
        <v>151</v>
      </c>
      <c r="C117" s="184">
        <v>0</v>
      </c>
      <c r="D117" s="184">
        <v>0</v>
      </c>
      <c r="E117" s="178"/>
      <c r="F117" s="191">
        <f t="shared" si="10"/>
        <v>0</v>
      </c>
      <c r="G117" s="191" t="str">
        <f t="shared" si="11"/>
        <v/>
      </c>
    </row>
    <row r="118" spans="1:7" x14ac:dyDescent="0.2">
      <c r="A118" s="163" t="s">
        <v>152</v>
      </c>
      <c r="B118" s="178" t="s">
        <v>153</v>
      </c>
      <c r="C118" s="184">
        <v>0</v>
      </c>
      <c r="D118" s="184">
        <v>0</v>
      </c>
      <c r="E118" s="178"/>
      <c r="F118" s="191">
        <f t="shared" si="10"/>
        <v>0</v>
      </c>
      <c r="G118" s="191" t="str">
        <f t="shared" si="11"/>
        <v/>
      </c>
    </row>
    <row r="119" spans="1:7" x14ac:dyDescent="0.2">
      <c r="A119" s="163" t="s">
        <v>154</v>
      </c>
      <c r="B119" s="178" t="s">
        <v>155</v>
      </c>
      <c r="C119" s="184">
        <v>0</v>
      </c>
      <c r="D119" s="184">
        <v>0</v>
      </c>
      <c r="E119" s="178"/>
      <c r="F119" s="191">
        <f t="shared" si="10"/>
        <v>0</v>
      </c>
      <c r="G119" s="191" t="str">
        <f t="shared" si="11"/>
        <v/>
      </c>
    </row>
    <row r="120" spans="1:7" x14ac:dyDescent="0.2">
      <c r="A120" s="163" t="s">
        <v>156</v>
      </c>
      <c r="B120" s="178" t="s">
        <v>157</v>
      </c>
      <c r="C120" s="184">
        <v>0</v>
      </c>
      <c r="D120" s="184">
        <v>0</v>
      </c>
      <c r="E120" s="178"/>
      <c r="F120" s="191">
        <f t="shared" si="10"/>
        <v>0</v>
      </c>
      <c r="G120" s="191" t="str">
        <f t="shared" si="11"/>
        <v/>
      </c>
    </row>
    <row r="121" spans="1:7" x14ac:dyDescent="0.2">
      <c r="A121" s="163" t="s">
        <v>158</v>
      </c>
      <c r="B121" s="178" t="s">
        <v>159</v>
      </c>
      <c r="C121" s="184">
        <v>0</v>
      </c>
      <c r="D121" s="184">
        <v>0</v>
      </c>
      <c r="E121" s="178"/>
      <c r="F121" s="191">
        <f t="shared" si="10"/>
        <v>0</v>
      </c>
      <c r="G121" s="191" t="str">
        <f t="shared" si="11"/>
        <v/>
      </c>
    </row>
    <row r="122" spans="1:7" x14ac:dyDescent="0.2">
      <c r="A122" s="163" t="s">
        <v>160</v>
      </c>
      <c r="B122" s="178" t="s">
        <v>161</v>
      </c>
      <c r="C122" s="184">
        <v>0</v>
      </c>
      <c r="D122" s="184">
        <v>0</v>
      </c>
      <c r="E122" s="178"/>
      <c r="F122" s="191">
        <f t="shared" si="10"/>
        <v>0</v>
      </c>
      <c r="G122" s="191" t="str">
        <f t="shared" si="11"/>
        <v/>
      </c>
    </row>
    <row r="123" spans="1:7" x14ac:dyDescent="0.2">
      <c r="A123" s="163" t="s">
        <v>162</v>
      </c>
      <c r="B123" s="178" t="s">
        <v>163</v>
      </c>
      <c r="C123" s="184">
        <v>0</v>
      </c>
      <c r="D123" s="184">
        <v>0</v>
      </c>
      <c r="E123" s="178"/>
      <c r="F123" s="191">
        <f t="shared" si="10"/>
        <v>0</v>
      </c>
      <c r="G123" s="191" t="str">
        <f t="shared" si="11"/>
        <v/>
      </c>
    </row>
    <row r="124" spans="1:7" x14ac:dyDescent="0.2">
      <c r="A124" s="163" t="s">
        <v>164</v>
      </c>
      <c r="B124" s="202" t="s">
        <v>165</v>
      </c>
      <c r="C124" s="184">
        <v>0</v>
      </c>
      <c r="D124" s="184">
        <v>0</v>
      </c>
      <c r="E124" s="178"/>
      <c r="F124" s="191">
        <f t="shared" si="10"/>
        <v>0</v>
      </c>
      <c r="G124" s="191" t="str">
        <f t="shared" si="11"/>
        <v/>
      </c>
    </row>
    <row r="125" spans="1:7" x14ac:dyDescent="0.2">
      <c r="A125" s="163" t="s">
        <v>166</v>
      </c>
      <c r="B125" s="178" t="s">
        <v>167</v>
      </c>
      <c r="C125" s="184">
        <v>0</v>
      </c>
      <c r="D125" s="184">
        <v>0</v>
      </c>
      <c r="E125" s="178"/>
      <c r="F125" s="191">
        <f t="shared" si="10"/>
        <v>0</v>
      </c>
      <c r="G125" s="191" t="str">
        <f t="shared" si="11"/>
        <v/>
      </c>
    </row>
    <row r="126" spans="1:7" x14ac:dyDescent="0.2">
      <c r="A126" s="163" t="s">
        <v>168</v>
      </c>
      <c r="B126" s="178" t="s">
        <v>65</v>
      </c>
      <c r="C126" s="184">
        <v>0</v>
      </c>
      <c r="D126" s="184">
        <v>0</v>
      </c>
      <c r="E126" s="178"/>
      <c r="F126" s="191">
        <f t="shared" si="10"/>
        <v>0</v>
      </c>
      <c r="G126" s="191" t="str">
        <f t="shared" si="11"/>
        <v/>
      </c>
    </row>
    <row r="127" spans="1:7" x14ac:dyDescent="0.2">
      <c r="A127" s="163" t="s">
        <v>169</v>
      </c>
      <c r="B127" s="178" t="s">
        <v>67</v>
      </c>
      <c r="C127" s="184">
        <v>15241.205612239901</v>
      </c>
      <c r="D127" s="184">
        <v>0</v>
      </c>
      <c r="E127" s="178"/>
      <c r="F127" s="211">
        <f>SUM(F112:F126)</f>
        <v>1</v>
      </c>
      <c r="G127" s="211">
        <f>SUM(G112:G126)</f>
        <v>0</v>
      </c>
    </row>
    <row r="128" spans="1:7" x14ac:dyDescent="0.2">
      <c r="A128" s="163" t="s">
        <v>170</v>
      </c>
      <c r="B128" s="196" t="s">
        <v>171</v>
      </c>
      <c r="C128" s="184">
        <v>0</v>
      </c>
      <c r="D128" s="184">
        <v>0</v>
      </c>
      <c r="E128" s="178"/>
      <c r="F128" s="191" t="str">
        <f t="shared" ref="F128" si="12">IF($C$129=0,"",IF(C128="[for completion]","",IF(C128="","",C128/$C$129)))</f>
        <v/>
      </c>
      <c r="G128" s="191" t="str">
        <f t="shared" si="11"/>
        <v/>
      </c>
    </row>
    <row r="129" spans="1:7" x14ac:dyDescent="0.2">
      <c r="A129" s="163" t="s">
        <v>172</v>
      </c>
      <c r="B129" s="196" t="s">
        <v>171</v>
      </c>
      <c r="C129" s="184">
        <v>0</v>
      </c>
      <c r="D129" s="184">
        <v>0</v>
      </c>
      <c r="E129" s="178"/>
    </row>
    <row r="130" spans="1:7" x14ac:dyDescent="0.2">
      <c r="A130" s="163" t="s">
        <v>173</v>
      </c>
      <c r="B130" s="196" t="s">
        <v>171</v>
      </c>
      <c r="C130" s="184">
        <v>0</v>
      </c>
      <c r="D130" s="184">
        <v>0</v>
      </c>
      <c r="E130" s="178"/>
      <c r="F130" s="191" t="str">
        <f>IF($C$129=0,"",IF(C130="[for completion]","",IF(C130="","",C130/$C$129)))</f>
        <v/>
      </c>
      <c r="G130" s="191" t="str">
        <f>IF($D$129=0,"",IF(D130="[for completion]","",IF(D130="","",D130/$D$129)))</f>
        <v/>
      </c>
    </row>
    <row r="131" spans="1:7" x14ac:dyDescent="0.2">
      <c r="A131" s="163" t="s">
        <v>174</v>
      </c>
      <c r="B131" s="196" t="s">
        <v>171</v>
      </c>
      <c r="C131" s="184">
        <v>0</v>
      </c>
      <c r="D131" s="184">
        <v>0</v>
      </c>
      <c r="E131" s="178"/>
      <c r="F131" s="191" t="str">
        <f t="shared" ref="F131:F136" si="13">IF($C$129=0,"",IF(C131="[for completion]","",C131/$C$129))</f>
        <v/>
      </c>
      <c r="G131" s="191" t="str">
        <f t="shared" ref="G131:G136" si="14">IF($D$129=0,"",IF(D131="[for completion]","",D131/$D$129))</f>
        <v/>
      </c>
    </row>
    <row r="132" spans="1:7" x14ac:dyDescent="0.2">
      <c r="A132" s="163" t="s">
        <v>175</v>
      </c>
      <c r="B132" s="196" t="s">
        <v>171</v>
      </c>
      <c r="C132" s="184">
        <v>0</v>
      </c>
      <c r="D132" s="184">
        <v>0</v>
      </c>
      <c r="E132" s="178"/>
      <c r="F132" s="191" t="str">
        <f t="shared" si="13"/>
        <v/>
      </c>
      <c r="G132" s="191" t="str">
        <f t="shared" si="14"/>
        <v/>
      </c>
    </row>
    <row r="133" spans="1:7" x14ac:dyDescent="0.2">
      <c r="A133" s="163" t="s">
        <v>176</v>
      </c>
      <c r="B133" s="196" t="s">
        <v>171</v>
      </c>
      <c r="C133" s="184">
        <v>0</v>
      </c>
      <c r="D133" s="184">
        <v>0</v>
      </c>
      <c r="E133" s="178"/>
      <c r="F133" s="191" t="str">
        <f t="shared" si="13"/>
        <v/>
      </c>
      <c r="G133" s="191" t="str">
        <f t="shared" si="14"/>
        <v/>
      </c>
    </row>
    <row r="134" spans="1:7" x14ac:dyDescent="0.2">
      <c r="A134" s="163" t="s">
        <v>177</v>
      </c>
      <c r="B134" s="196" t="s">
        <v>171</v>
      </c>
      <c r="C134" s="184">
        <v>0</v>
      </c>
      <c r="D134" s="184">
        <v>0</v>
      </c>
      <c r="E134" s="178"/>
      <c r="F134" s="191" t="str">
        <f t="shared" si="13"/>
        <v/>
      </c>
      <c r="G134" s="191" t="str">
        <f t="shared" si="14"/>
        <v/>
      </c>
    </row>
    <row r="135" spans="1:7" x14ac:dyDescent="0.2">
      <c r="A135" s="163" t="s">
        <v>178</v>
      </c>
      <c r="B135" s="196" t="s">
        <v>171</v>
      </c>
      <c r="C135" s="184">
        <v>0</v>
      </c>
      <c r="D135" s="184">
        <v>0</v>
      </c>
      <c r="E135" s="178"/>
      <c r="F135" s="191" t="str">
        <f t="shared" si="13"/>
        <v/>
      </c>
      <c r="G135" s="191" t="str">
        <f t="shared" si="14"/>
        <v/>
      </c>
    </row>
    <row r="136" spans="1:7" x14ac:dyDescent="0.2">
      <c r="A136" s="163" t="s">
        <v>179</v>
      </c>
      <c r="B136" s="196" t="s">
        <v>171</v>
      </c>
      <c r="C136" s="184">
        <v>0</v>
      </c>
      <c r="D136" s="184">
        <v>0</v>
      </c>
      <c r="E136" s="178"/>
      <c r="F136" s="191" t="str">
        <f t="shared" si="13"/>
        <v/>
      </c>
      <c r="G136" s="191" t="str">
        <f t="shared" si="14"/>
        <v/>
      </c>
    </row>
    <row r="137" spans="1:7" x14ac:dyDescent="0.2">
      <c r="A137" s="180"/>
      <c r="B137" s="181" t="s">
        <v>180</v>
      </c>
      <c r="C137" s="183" t="s">
        <v>136</v>
      </c>
      <c r="D137" s="183" t="s">
        <v>137</v>
      </c>
      <c r="E137" s="182"/>
      <c r="F137" s="183" t="s">
        <v>138</v>
      </c>
      <c r="G137" s="183" t="s">
        <v>139</v>
      </c>
    </row>
    <row r="138" spans="1:7" x14ac:dyDescent="0.2">
      <c r="A138" s="163" t="s">
        <v>181</v>
      </c>
      <c r="B138" s="178" t="s">
        <v>1</v>
      </c>
      <c r="C138" s="184">
        <v>11500</v>
      </c>
      <c r="D138" s="184">
        <v>0</v>
      </c>
      <c r="E138" s="192"/>
      <c r="F138" s="191">
        <f>IF($C$153=0,"",IF(C138="[for completion]","",IF(C138="","",C138/$C$153)))</f>
        <v>1</v>
      </c>
      <c r="G138" s="191" t="str">
        <f>IF($D$155=0,"",IF(D138="[for completion]","",IF(D138="","",D138/$D$155)))</f>
        <v/>
      </c>
    </row>
    <row r="139" spans="1:7" x14ac:dyDescent="0.2">
      <c r="A139" s="163" t="s">
        <v>182</v>
      </c>
      <c r="B139" s="178" t="s">
        <v>143</v>
      </c>
      <c r="C139" s="184">
        <v>0</v>
      </c>
      <c r="D139" s="184">
        <v>0</v>
      </c>
      <c r="E139" s="192"/>
      <c r="F139" s="191">
        <f t="shared" ref="F139:F152" si="15">IF($C$153=0,"",IF(C139="[for completion]","",IF(C139="","",C139/$C$153)))</f>
        <v>0</v>
      </c>
      <c r="G139" s="191" t="str">
        <f t="shared" ref="G139:G154" si="16">IF($D$155=0,"",IF(D139="[for completion]","",IF(D139="","",D139/$D$155)))</f>
        <v/>
      </c>
    </row>
    <row r="140" spans="1:7" x14ac:dyDescent="0.2">
      <c r="A140" s="163" t="s">
        <v>183</v>
      </c>
      <c r="B140" s="178" t="s">
        <v>145</v>
      </c>
      <c r="C140" s="184">
        <v>0</v>
      </c>
      <c r="D140" s="184">
        <v>0</v>
      </c>
      <c r="E140" s="192"/>
      <c r="F140" s="191">
        <f t="shared" si="15"/>
        <v>0</v>
      </c>
      <c r="G140" s="191" t="str">
        <f t="shared" si="16"/>
        <v/>
      </c>
    </row>
    <row r="141" spans="1:7" x14ac:dyDescent="0.2">
      <c r="A141" s="163" t="s">
        <v>184</v>
      </c>
      <c r="B141" s="178" t="s">
        <v>147</v>
      </c>
      <c r="C141" s="184">
        <v>0</v>
      </c>
      <c r="D141" s="184">
        <v>0</v>
      </c>
      <c r="E141" s="192"/>
      <c r="F141" s="191">
        <f t="shared" si="15"/>
        <v>0</v>
      </c>
      <c r="G141" s="191" t="str">
        <f t="shared" si="16"/>
        <v/>
      </c>
    </row>
    <row r="142" spans="1:7" x14ac:dyDescent="0.2">
      <c r="A142" s="163" t="s">
        <v>185</v>
      </c>
      <c r="B142" s="178" t="s">
        <v>149</v>
      </c>
      <c r="C142" s="184">
        <v>0</v>
      </c>
      <c r="D142" s="184">
        <v>0</v>
      </c>
      <c r="E142" s="192"/>
      <c r="F142" s="191">
        <f t="shared" si="15"/>
        <v>0</v>
      </c>
      <c r="G142" s="191" t="str">
        <f t="shared" si="16"/>
        <v/>
      </c>
    </row>
    <row r="143" spans="1:7" x14ac:dyDescent="0.2">
      <c r="A143" s="163" t="s">
        <v>186</v>
      </c>
      <c r="B143" s="178" t="s">
        <v>151</v>
      </c>
      <c r="C143" s="184">
        <v>0</v>
      </c>
      <c r="D143" s="184">
        <v>0</v>
      </c>
      <c r="E143" s="178"/>
      <c r="F143" s="191">
        <f t="shared" si="15"/>
        <v>0</v>
      </c>
      <c r="G143" s="191" t="str">
        <f t="shared" si="16"/>
        <v/>
      </c>
    </row>
    <row r="144" spans="1:7" x14ac:dyDescent="0.2">
      <c r="A144" s="163" t="s">
        <v>187</v>
      </c>
      <c r="B144" s="178" t="s">
        <v>153</v>
      </c>
      <c r="C144" s="184">
        <v>0</v>
      </c>
      <c r="D144" s="184">
        <v>0</v>
      </c>
      <c r="E144" s="178"/>
      <c r="F144" s="191">
        <f t="shared" si="15"/>
        <v>0</v>
      </c>
      <c r="G144" s="191" t="str">
        <f t="shared" si="16"/>
        <v/>
      </c>
    </row>
    <row r="145" spans="1:7" x14ac:dyDescent="0.2">
      <c r="A145" s="163" t="s">
        <v>188</v>
      </c>
      <c r="B145" s="178" t="s">
        <v>155</v>
      </c>
      <c r="C145" s="184">
        <v>0</v>
      </c>
      <c r="D145" s="184">
        <v>0</v>
      </c>
      <c r="E145" s="178"/>
      <c r="F145" s="191">
        <f t="shared" si="15"/>
        <v>0</v>
      </c>
      <c r="G145" s="191" t="str">
        <f t="shared" si="16"/>
        <v/>
      </c>
    </row>
    <row r="146" spans="1:7" x14ac:dyDescent="0.2">
      <c r="A146" s="163" t="s">
        <v>189</v>
      </c>
      <c r="B146" s="178" t="s">
        <v>157</v>
      </c>
      <c r="C146" s="184">
        <v>0</v>
      </c>
      <c r="D146" s="184">
        <v>0</v>
      </c>
      <c r="E146" s="178"/>
      <c r="F146" s="191">
        <f t="shared" si="15"/>
        <v>0</v>
      </c>
      <c r="G146" s="191" t="str">
        <f t="shared" si="16"/>
        <v/>
      </c>
    </row>
    <row r="147" spans="1:7" x14ac:dyDescent="0.2">
      <c r="A147" s="163" t="s">
        <v>190</v>
      </c>
      <c r="B147" s="178" t="s">
        <v>159</v>
      </c>
      <c r="C147" s="184">
        <v>0</v>
      </c>
      <c r="D147" s="184">
        <v>0</v>
      </c>
      <c r="E147" s="178"/>
      <c r="F147" s="191">
        <f t="shared" si="15"/>
        <v>0</v>
      </c>
      <c r="G147" s="191" t="str">
        <f t="shared" si="16"/>
        <v/>
      </c>
    </row>
    <row r="148" spans="1:7" x14ac:dyDescent="0.2">
      <c r="A148" s="163" t="s">
        <v>191</v>
      </c>
      <c r="B148" s="178" t="s">
        <v>161</v>
      </c>
      <c r="C148" s="184">
        <v>0</v>
      </c>
      <c r="D148" s="184">
        <v>0</v>
      </c>
      <c r="E148" s="178"/>
      <c r="F148" s="191">
        <f t="shared" si="15"/>
        <v>0</v>
      </c>
      <c r="G148" s="191" t="str">
        <f t="shared" si="16"/>
        <v/>
      </c>
    </row>
    <row r="149" spans="1:7" x14ac:dyDescent="0.2">
      <c r="A149" s="163" t="s">
        <v>192</v>
      </c>
      <c r="B149" s="178" t="s">
        <v>163</v>
      </c>
      <c r="C149" s="184">
        <v>0</v>
      </c>
      <c r="D149" s="184">
        <v>0</v>
      </c>
      <c r="E149" s="178"/>
      <c r="F149" s="191">
        <f t="shared" si="15"/>
        <v>0</v>
      </c>
      <c r="G149" s="191" t="str">
        <f t="shared" si="16"/>
        <v/>
      </c>
    </row>
    <row r="150" spans="1:7" x14ac:dyDescent="0.2">
      <c r="A150" s="163" t="s">
        <v>193</v>
      </c>
      <c r="B150" s="202" t="s">
        <v>165</v>
      </c>
      <c r="C150" s="184">
        <v>0</v>
      </c>
      <c r="D150" s="184">
        <v>0</v>
      </c>
      <c r="E150" s="178"/>
      <c r="F150" s="191">
        <f t="shared" si="15"/>
        <v>0</v>
      </c>
      <c r="G150" s="191" t="str">
        <f t="shared" si="16"/>
        <v/>
      </c>
    </row>
    <row r="151" spans="1:7" x14ac:dyDescent="0.2">
      <c r="A151" s="163" t="s">
        <v>194</v>
      </c>
      <c r="B151" s="178" t="s">
        <v>167</v>
      </c>
      <c r="C151" s="184">
        <v>0</v>
      </c>
      <c r="D151" s="184">
        <v>0</v>
      </c>
      <c r="E151" s="178"/>
      <c r="F151" s="191">
        <f t="shared" si="15"/>
        <v>0</v>
      </c>
      <c r="G151" s="191" t="str">
        <f t="shared" si="16"/>
        <v/>
      </c>
    </row>
    <row r="152" spans="1:7" x14ac:dyDescent="0.2">
      <c r="A152" s="163" t="s">
        <v>195</v>
      </c>
      <c r="B152" s="178" t="s">
        <v>65</v>
      </c>
      <c r="C152" s="184">
        <v>0</v>
      </c>
      <c r="D152" s="184">
        <v>0</v>
      </c>
      <c r="E152" s="178"/>
      <c r="F152" s="191">
        <f t="shared" si="15"/>
        <v>0</v>
      </c>
      <c r="G152" s="191" t="str">
        <f t="shared" si="16"/>
        <v/>
      </c>
    </row>
    <row r="153" spans="1:7" x14ac:dyDescent="0.2">
      <c r="A153" s="163" t="s">
        <v>196</v>
      </c>
      <c r="B153" s="178" t="s">
        <v>67</v>
      </c>
      <c r="C153" s="184">
        <v>11500</v>
      </c>
      <c r="D153" s="184">
        <v>0</v>
      </c>
      <c r="E153" s="178"/>
      <c r="F153" s="211">
        <f>SUM(F138:F152)</f>
        <v>1</v>
      </c>
      <c r="G153" s="211">
        <f>SUM(G138:G152)</f>
        <v>0</v>
      </c>
    </row>
    <row r="154" spans="1:7" x14ac:dyDescent="0.2">
      <c r="A154" s="163" t="s">
        <v>197</v>
      </c>
      <c r="B154" s="203" t="s">
        <v>171</v>
      </c>
      <c r="C154" s="184">
        <v>0</v>
      </c>
      <c r="D154" s="184">
        <v>0</v>
      </c>
      <c r="E154" s="178"/>
      <c r="F154" s="191" t="str">
        <f t="shared" ref="F154" si="17">IF($C$155=0,"",IF(C154="[for completion]","",IF(C154="","",C154/$C$155)))</f>
        <v/>
      </c>
      <c r="G154" s="191" t="str">
        <f t="shared" si="16"/>
        <v/>
      </c>
    </row>
    <row r="155" spans="1:7" x14ac:dyDescent="0.2">
      <c r="A155" s="163" t="s">
        <v>198</v>
      </c>
      <c r="B155" s="203" t="s">
        <v>171</v>
      </c>
      <c r="C155" s="184">
        <v>0</v>
      </c>
      <c r="D155" s="184">
        <v>0</v>
      </c>
      <c r="E155" s="178"/>
    </row>
    <row r="156" spans="1:7" x14ac:dyDescent="0.2">
      <c r="A156" s="163" t="s">
        <v>199</v>
      </c>
      <c r="B156" s="196" t="s">
        <v>171</v>
      </c>
      <c r="C156" s="184">
        <v>0</v>
      </c>
      <c r="D156" s="184">
        <v>0</v>
      </c>
      <c r="E156" s="178"/>
      <c r="F156" s="191" t="str">
        <f>IF($C$155=0,"",IF(C156="[for completion]","",IF(C156="","",C156/$C$155)))</f>
        <v/>
      </c>
      <c r="G156" s="191" t="str">
        <f>IF($D$155=0,"",IF(D156="[for completion]","",IF(D156="","",D156/$D$155)))</f>
        <v/>
      </c>
    </row>
    <row r="157" spans="1:7" x14ac:dyDescent="0.2">
      <c r="A157" s="163" t="s">
        <v>200</v>
      </c>
      <c r="B157" s="196" t="s">
        <v>171</v>
      </c>
      <c r="C157" s="184">
        <v>0</v>
      </c>
      <c r="D157" s="184">
        <v>0</v>
      </c>
      <c r="E157" s="178"/>
      <c r="F157" s="191" t="str">
        <f t="shared" ref="F157:F162" si="18">IF($C$155=0,"",IF(C157="[for completion]","",IF(C157="","",C157/$C$155)))</f>
        <v/>
      </c>
      <c r="G157" s="191" t="str">
        <f t="shared" ref="G157:G162" si="19">IF($D$155=0,"",IF(D157="[for completion]","",IF(D157="","",D157/$D$155)))</f>
        <v/>
      </c>
    </row>
    <row r="158" spans="1:7" x14ac:dyDescent="0.2">
      <c r="A158" s="163" t="s">
        <v>201</v>
      </c>
      <c r="B158" s="196" t="s">
        <v>171</v>
      </c>
      <c r="C158" s="184">
        <v>0</v>
      </c>
      <c r="D158" s="184">
        <v>0</v>
      </c>
      <c r="E158" s="178"/>
      <c r="F158" s="191" t="str">
        <f t="shared" si="18"/>
        <v/>
      </c>
      <c r="G158" s="191" t="str">
        <f t="shared" si="19"/>
        <v/>
      </c>
    </row>
    <row r="159" spans="1:7" x14ac:dyDescent="0.2">
      <c r="A159" s="163" t="s">
        <v>202</v>
      </c>
      <c r="B159" s="196" t="s">
        <v>171</v>
      </c>
      <c r="C159" s="184">
        <v>0</v>
      </c>
      <c r="D159" s="184">
        <v>0</v>
      </c>
      <c r="E159" s="178"/>
      <c r="F159" s="191" t="str">
        <f t="shared" si="18"/>
        <v/>
      </c>
      <c r="G159" s="191" t="str">
        <f t="shared" si="19"/>
        <v/>
      </c>
    </row>
    <row r="160" spans="1:7" x14ac:dyDescent="0.2">
      <c r="A160" s="163" t="s">
        <v>203</v>
      </c>
      <c r="B160" s="196" t="s">
        <v>171</v>
      </c>
      <c r="C160" s="184">
        <v>0</v>
      </c>
      <c r="D160" s="184">
        <v>0</v>
      </c>
      <c r="E160" s="178"/>
      <c r="F160" s="191" t="str">
        <f t="shared" si="18"/>
        <v/>
      </c>
      <c r="G160" s="191" t="str">
        <f t="shared" si="19"/>
        <v/>
      </c>
    </row>
    <row r="161" spans="1:7" x14ac:dyDescent="0.2">
      <c r="A161" s="163" t="s">
        <v>204</v>
      </c>
      <c r="B161" s="196" t="s">
        <v>171</v>
      </c>
      <c r="C161" s="184">
        <v>0</v>
      </c>
      <c r="D161" s="184">
        <v>0</v>
      </c>
      <c r="E161" s="178"/>
      <c r="F161" s="191" t="str">
        <f t="shared" si="18"/>
        <v/>
      </c>
      <c r="G161" s="191" t="str">
        <f t="shared" si="19"/>
        <v/>
      </c>
    </row>
    <row r="162" spans="1:7" x14ac:dyDescent="0.2">
      <c r="A162" s="163" t="s">
        <v>205</v>
      </c>
      <c r="B162" s="196" t="s">
        <v>171</v>
      </c>
      <c r="C162" s="184">
        <v>0</v>
      </c>
      <c r="D162" s="184">
        <v>0</v>
      </c>
      <c r="E162" s="178"/>
      <c r="F162" s="191" t="str">
        <f t="shared" si="18"/>
        <v/>
      </c>
      <c r="G162" s="191" t="str">
        <f t="shared" si="19"/>
        <v/>
      </c>
    </row>
    <row r="163" spans="1:7" x14ac:dyDescent="0.2">
      <c r="A163" s="180"/>
      <c r="B163" s="181" t="s">
        <v>206</v>
      </c>
      <c r="C163" s="187" t="s">
        <v>136</v>
      </c>
      <c r="D163" s="187" t="s">
        <v>137</v>
      </c>
      <c r="E163" s="182"/>
      <c r="F163" s="187" t="s">
        <v>138</v>
      </c>
      <c r="G163" s="187" t="s">
        <v>139</v>
      </c>
    </row>
    <row r="164" spans="1:7" x14ac:dyDescent="0.2">
      <c r="A164" s="163" t="s">
        <v>207</v>
      </c>
      <c r="B164" s="156" t="s">
        <v>208</v>
      </c>
      <c r="C164" s="184">
        <v>11500</v>
      </c>
      <c r="D164" s="184">
        <f t="shared" ref="D164:D166" si="20">C164</f>
        <v>11500</v>
      </c>
      <c r="E164" s="212"/>
      <c r="F164" s="191">
        <f>IF($C$167=0,"",IF(C164="[for completion]","",IF(C164="","",C164/$C$167)))</f>
        <v>1</v>
      </c>
      <c r="G164" s="191">
        <f>IF($D$167=0,"",IF(D164="[for completion]","",IF(D164="","",D164/$D$167)))</f>
        <v>1</v>
      </c>
    </row>
    <row r="165" spans="1:7" x14ac:dyDescent="0.2">
      <c r="A165" s="163" t="s">
        <v>209</v>
      </c>
      <c r="B165" s="156" t="s">
        <v>210</v>
      </c>
      <c r="C165" s="184">
        <v>0</v>
      </c>
      <c r="D165" s="184">
        <f t="shared" si="20"/>
        <v>0</v>
      </c>
      <c r="E165" s="212"/>
      <c r="F165" s="191">
        <f t="shared" ref="F165:F166" si="21">IF($C$167=0,"",IF(C165="[for completion]","",IF(C165="","",C165/$C$167)))</f>
        <v>0</v>
      </c>
      <c r="G165" s="191">
        <f t="shared" ref="G165:G166" si="22">IF($D$167=0,"",IF(D165="[for completion]","",IF(D165="","",D165/$D$167)))</f>
        <v>0</v>
      </c>
    </row>
    <row r="166" spans="1:7" x14ac:dyDescent="0.2">
      <c r="A166" s="163" t="s">
        <v>211</v>
      </c>
      <c r="B166" s="156" t="s">
        <v>65</v>
      </c>
      <c r="C166" s="184">
        <v>0</v>
      </c>
      <c r="D166" s="184">
        <f t="shared" si="20"/>
        <v>0</v>
      </c>
      <c r="E166" s="212"/>
      <c r="F166" s="191">
        <f t="shared" si="21"/>
        <v>0</v>
      </c>
      <c r="G166" s="191">
        <f t="shared" si="22"/>
        <v>0</v>
      </c>
    </row>
    <row r="167" spans="1:7" x14ac:dyDescent="0.2">
      <c r="A167" s="163" t="s">
        <v>212</v>
      </c>
      <c r="B167" s="213" t="s">
        <v>67</v>
      </c>
      <c r="C167" s="214">
        <f>SUM(C164:C166)</f>
        <v>11500</v>
      </c>
      <c r="D167" s="214">
        <f>SUM(D164:D166)</f>
        <v>11500</v>
      </c>
      <c r="E167" s="212"/>
      <c r="F167" s="215">
        <f>SUM(F164:F166)</f>
        <v>1</v>
      </c>
      <c r="G167" s="215">
        <f>SUM(G164:G166)</f>
        <v>1</v>
      </c>
    </row>
    <row r="168" spans="1:7" x14ac:dyDescent="0.2">
      <c r="A168" s="163" t="s">
        <v>213</v>
      </c>
      <c r="B168" s="213"/>
      <c r="C168" s="214"/>
      <c r="D168" s="214"/>
      <c r="E168" s="212"/>
      <c r="F168" s="212"/>
      <c r="G168" s="202"/>
    </row>
    <row r="169" spans="1:7" x14ac:dyDescent="0.2">
      <c r="A169" s="163" t="s">
        <v>214</v>
      </c>
      <c r="B169" s="213"/>
      <c r="C169" s="214"/>
      <c r="D169" s="214"/>
      <c r="E169" s="212"/>
      <c r="F169" s="212"/>
      <c r="G169" s="202"/>
    </row>
    <row r="170" spans="1:7" x14ac:dyDescent="0.2">
      <c r="A170" s="163" t="s">
        <v>215</v>
      </c>
      <c r="B170" s="213"/>
      <c r="C170" s="214"/>
      <c r="D170" s="214"/>
      <c r="E170" s="212"/>
      <c r="F170" s="212"/>
      <c r="G170" s="202"/>
    </row>
    <row r="171" spans="1:7" x14ac:dyDescent="0.2">
      <c r="A171" s="163" t="s">
        <v>216</v>
      </c>
      <c r="B171" s="213"/>
      <c r="C171" s="214"/>
      <c r="D171" s="214"/>
      <c r="E171" s="212"/>
      <c r="F171" s="212"/>
      <c r="G171" s="202"/>
    </row>
    <row r="172" spans="1:7" x14ac:dyDescent="0.2">
      <c r="A172" s="163" t="s">
        <v>217</v>
      </c>
      <c r="B172" s="213"/>
      <c r="C172" s="214"/>
      <c r="D172" s="214"/>
      <c r="E172" s="212"/>
      <c r="F172" s="212"/>
      <c r="G172" s="202"/>
    </row>
    <row r="173" spans="1:7" x14ac:dyDescent="0.2">
      <c r="A173" s="180"/>
      <c r="B173" s="181" t="s">
        <v>218</v>
      </c>
      <c r="C173" s="180" t="s">
        <v>136</v>
      </c>
      <c r="D173" s="180"/>
      <c r="E173" s="182"/>
      <c r="F173" s="183" t="s">
        <v>219</v>
      </c>
      <c r="G173" s="183"/>
    </row>
    <row r="174" spans="1:7" x14ac:dyDescent="0.2">
      <c r="A174" s="163" t="s">
        <v>220</v>
      </c>
      <c r="B174" s="178" t="s">
        <v>221</v>
      </c>
      <c r="C174" s="184">
        <v>0</v>
      </c>
      <c r="D174" s="174"/>
      <c r="E174" s="166"/>
      <c r="F174" s="191">
        <f>IF($C$179=0,"",IF(C174="[for completion]","",C174/$C$179))</f>
        <v>0</v>
      </c>
      <c r="G174" s="192"/>
    </row>
    <row r="175" spans="1:7" ht="30" x14ac:dyDescent="0.2">
      <c r="A175" s="163" t="s">
        <v>222</v>
      </c>
      <c r="B175" s="178" t="s">
        <v>223</v>
      </c>
      <c r="C175" s="184">
        <v>91.5</v>
      </c>
      <c r="E175" s="198"/>
      <c r="F175" s="191">
        <f>IF($C$179=0,"",IF(C175="[for completion]","",C175/$C$179))</f>
        <v>1</v>
      </c>
      <c r="G175" s="192"/>
    </row>
    <row r="176" spans="1:7" x14ac:dyDescent="0.2">
      <c r="A176" s="163" t="s">
        <v>224</v>
      </c>
      <c r="B176" s="178" t="s">
        <v>225</v>
      </c>
      <c r="C176" s="184">
        <v>0</v>
      </c>
      <c r="E176" s="198"/>
      <c r="F176" s="191"/>
      <c r="G176" s="192"/>
    </row>
    <row r="177" spans="1:7" x14ac:dyDescent="0.2">
      <c r="A177" s="163" t="s">
        <v>226</v>
      </c>
      <c r="B177" s="178" t="s">
        <v>227</v>
      </c>
      <c r="C177" s="184">
        <v>0</v>
      </c>
      <c r="E177" s="198"/>
      <c r="F177" s="191">
        <f t="shared" ref="F177:F187" si="23">IF($C$179=0,"",IF(C177="[for completion]","",C177/$C$179))</f>
        <v>0</v>
      </c>
      <c r="G177" s="192"/>
    </row>
    <row r="178" spans="1:7" x14ac:dyDescent="0.2">
      <c r="A178" s="163" t="s">
        <v>228</v>
      </c>
      <c r="B178" s="178" t="s">
        <v>65</v>
      </c>
      <c r="C178" s="184">
        <v>0</v>
      </c>
      <c r="E178" s="198"/>
      <c r="F178" s="191">
        <f t="shared" si="23"/>
        <v>0</v>
      </c>
      <c r="G178" s="192"/>
    </row>
    <row r="179" spans="1:7" x14ac:dyDescent="0.2">
      <c r="A179" s="163" t="s">
        <v>229</v>
      </c>
      <c r="B179" s="203" t="s">
        <v>67</v>
      </c>
      <c r="C179" s="194">
        <f>SUM(C174:C178)</f>
        <v>91.5</v>
      </c>
      <c r="E179" s="198"/>
      <c r="F179" s="195">
        <f>SUM(F174:F178)</f>
        <v>1</v>
      </c>
      <c r="G179" s="192"/>
    </row>
    <row r="180" spans="1:7" x14ac:dyDescent="0.2">
      <c r="A180" s="163" t="s">
        <v>230</v>
      </c>
      <c r="B180" s="216" t="s">
        <v>231</v>
      </c>
      <c r="C180" s="184"/>
      <c r="E180" s="198"/>
      <c r="F180" s="191">
        <f t="shared" si="23"/>
        <v>0</v>
      </c>
      <c r="G180" s="192"/>
    </row>
    <row r="181" spans="1:7" ht="30" x14ac:dyDescent="0.2">
      <c r="A181" s="163" t="s">
        <v>232</v>
      </c>
      <c r="B181" s="216" t="s">
        <v>233</v>
      </c>
      <c r="C181" s="217"/>
      <c r="D181" s="216"/>
      <c r="E181" s="216"/>
      <c r="F181" s="191">
        <f t="shared" si="23"/>
        <v>0</v>
      </c>
      <c r="G181" s="216"/>
    </row>
    <row r="182" spans="1:7" ht="30" x14ac:dyDescent="0.2">
      <c r="A182" s="163" t="s">
        <v>234</v>
      </c>
      <c r="B182" s="216" t="s">
        <v>235</v>
      </c>
      <c r="C182" s="184"/>
      <c r="E182" s="198"/>
      <c r="F182" s="191">
        <f t="shared" si="23"/>
        <v>0</v>
      </c>
      <c r="G182" s="192"/>
    </row>
    <row r="183" spans="1:7" x14ac:dyDescent="0.2">
      <c r="A183" s="163" t="s">
        <v>236</v>
      </c>
      <c r="B183" s="216" t="s">
        <v>237</v>
      </c>
      <c r="C183" s="184"/>
      <c r="E183" s="198"/>
      <c r="F183" s="191">
        <f t="shared" si="23"/>
        <v>0</v>
      </c>
      <c r="G183" s="192"/>
    </row>
    <row r="184" spans="1:7" ht="30" x14ac:dyDescent="0.2">
      <c r="A184" s="163" t="s">
        <v>238</v>
      </c>
      <c r="B184" s="216" t="s">
        <v>239</v>
      </c>
      <c r="C184" s="217"/>
      <c r="D184" s="216"/>
      <c r="E184" s="216"/>
      <c r="F184" s="191">
        <f t="shared" si="23"/>
        <v>0</v>
      </c>
      <c r="G184" s="216"/>
    </row>
    <row r="185" spans="1:7" ht="30" x14ac:dyDescent="0.2">
      <c r="A185" s="163" t="s">
        <v>240</v>
      </c>
      <c r="B185" s="216" t="s">
        <v>241</v>
      </c>
      <c r="C185" s="184"/>
      <c r="E185" s="198"/>
      <c r="F185" s="191">
        <f t="shared" si="23"/>
        <v>0</v>
      </c>
      <c r="G185" s="192"/>
    </row>
    <row r="186" spans="1:7" x14ac:dyDescent="0.2">
      <c r="A186" s="163" t="s">
        <v>242</v>
      </c>
      <c r="B186" s="216" t="s">
        <v>243</v>
      </c>
      <c r="C186" s="184"/>
      <c r="E186" s="198"/>
      <c r="F186" s="191">
        <f t="shared" si="23"/>
        <v>0</v>
      </c>
      <c r="G186" s="192"/>
    </row>
    <row r="187" spans="1:7" x14ac:dyDescent="0.2">
      <c r="A187" s="163" t="s">
        <v>244</v>
      </c>
      <c r="B187" s="216" t="s">
        <v>245</v>
      </c>
      <c r="C187" s="184"/>
      <c r="E187" s="198"/>
      <c r="F187" s="191">
        <f t="shared" si="23"/>
        <v>0</v>
      </c>
      <c r="G187" s="192"/>
    </row>
    <row r="188" spans="1:7" x14ac:dyDescent="0.2">
      <c r="A188" s="163" t="s">
        <v>246</v>
      </c>
      <c r="B188" s="216"/>
      <c r="E188" s="198"/>
      <c r="F188" s="192"/>
      <c r="G188" s="192"/>
    </row>
    <row r="189" spans="1:7" x14ac:dyDescent="0.2">
      <c r="A189" s="163" t="s">
        <v>247</v>
      </c>
      <c r="B189" s="216"/>
      <c r="E189" s="198"/>
      <c r="F189" s="192"/>
      <c r="G189" s="192"/>
    </row>
    <row r="190" spans="1:7" x14ac:dyDescent="0.2">
      <c r="A190" s="163" t="s">
        <v>248</v>
      </c>
      <c r="B190" s="216"/>
      <c r="E190" s="198"/>
      <c r="F190" s="192"/>
      <c r="G190" s="192"/>
    </row>
    <row r="191" spans="1:7" x14ac:dyDescent="0.2">
      <c r="A191" s="163" t="s">
        <v>249</v>
      </c>
      <c r="B191" s="196"/>
      <c r="E191" s="198"/>
      <c r="F191" s="192"/>
      <c r="G191" s="192"/>
    </row>
    <row r="192" spans="1:7" x14ac:dyDescent="0.2">
      <c r="A192" s="180"/>
      <c r="B192" s="181" t="s">
        <v>250</v>
      </c>
      <c r="C192" s="180" t="s">
        <v>53</v>
      </c>
      <c r="D192" s="180"/>
      <c r="E192" s="182"/>
      <c r="F192" s="183" t="s">
        <v>219</v>
      </c>
      <c r="G192" s="183"/>
    </row>
    <row r="193" spans="1:7" x14ac:dyDescent="0.2">
      <c r="A193" s="163" t="s">
        <v>251</v>
      </c>
      <c r="B193" s="178" t="s">
        <v>252</v>
      </c>
      <c r="C193" s="184">
        <v>91.5</v>
      </c>
      <c r="E193" s="190"/>
      <c r="F193" s="191">
        <f t="shared" ref="F193:F206" si="24">IF($C$208=0,"",IF(C193="[for completion]","",C193/$C$208))</f>
        <v>1</v>
      </c>
      <c r="G193" s="192"/>
    </row>
    <row r="194" spans="1:7" x14ac:dyDescent="0.2">
      <c r="A194" s="163" t="s">
        <v>253</v>
      </c>
      <c r="B194" s="178" t="s">
        <v>254</v>
      </c>
      <c r="C194" s="184">
        <v>0</v>
      </c>
      <c r="E194" s="198"/>
      <c r="F194" s="191">
        <f t="shared" si="24"/>
        <v>0</v>
      </c>
      <c r="G194" s="198"/>
    </row>
    <row r="195" spans="1:7" x14ac:dyDescent="0.2">
      <c r="A195" s="163" t="s">
        <v>255</v>
      </c>
      <c r="B195" s="178" t="s">
        <v>256</v>
      </c>
      <c r="C195" s="184">
        <v>0</v>
      </c>
      <c r="E195" s="198"/>
      <c r="F195" s="191">
        <f t="shared" si="24"/>
        <v>0</v>
      </c>
      <c r="G195" s="198"/>
    </row>
    <row r="196" spans="1:7" x14ac:dyDescent="0.2">
      <c r="A196" s="163" t="s">
        <v>257</v>
      </c>
      <c r="B196" s="178" t="s">
        <v>258</v>
      </c>
      <c r="C196" s="184">
        <v>0</v>
      </c>
      <c r="E196" s="198"/>
      <c r="F196" s="191">
        <f t="shared" si="24"/>
        <v>0</v>
      </c>
      <c r="G196" s="198"/>
    </row>
    <row r="197" spans="1:7" x14ac:dyDescent="0.2">
      <c r="A197" s="163" t="s">
        <v>259</v>
      </c>
      <c r="B197" s="178" t="s">
        <v>260</v>
      </c>
      <c r="C197" s="184">
        <v>0</v>
      </c>
      <c r="E197" s="198"/>
      <c r="F197" s="191">
        <f t="shared" si="24"/>
        <v>0</v>
      </c>
      <c r="G197" s="198"/>
    </row>
    <row r="198" spans="1:7" x14ac:dyDescent="0.2">
      <c r="A198" s="163" t="s">
        <v>261</v>
      </c>
      <c r="B198" s="178" t="s">
        <v>262</v>
      </c>
      <c r="C198" s="184">
        <v>0</v>
      </c>
      <c r="E198" s="198"/>
      <c r="F198" s="191">
        <f t="shared" si="24"/>
        <v>0</v>
      </c>
      <c r="G198" s="198"/>
    </row>
    <row r="199" spans="1:7" x14ac:dyDescent="0.2">
      <c r="A199" s="163" t="s">
        <v>263</v>
      </c>
      <c r="B199" s="178" t="s">
        <v>264</v>
      </c>
      <c r="C199" s="184">
        <v>0</v>
      </c>
      <c r="E199" s="198"/>
      <c r="F199" s="191">
        <f t="shared" si="24"/>
        <v>0</v>
      </c>
      <c r="G199" s="198"/>
    </row>
    <row r="200" spans="1:7" x14ac:dyDescent="0.2">
      <c r="A200" s="163" t="s">
        <v>265</v>
      </c>
      <c r="B200" s="178" t="s">
        <v>266</v>
      </c>
      <c r="C200" s="184">
        <v>0</v>
      </c>
      <c r="E200" s="198"/>
      <c r="F200" s="191">
        <f t="shared" si="24"/>
        <v>0</v>
      </c>
      <c r="G200" s="198"/>
    </row>
    <row r="201" spans="1:7" x14ac:dyDescent="0.2">
      <c r="A201" s="163" t="s">
        <v>267</v>
      </c>
      <c r="B201" s="178" t="s">
        <v>268</v>
      </c>
      <c r="C201" s="184">
        <v>0</v>
      </c>
      <c r="E201" s="198"/>
      <c r="F201" s="191">
        <f t="shared" si="24"/>
        <v>0</v>
      </c>
      <c r="G201" s="198"/>
    </row>
    <row r="202" spans="1:7" x14ac:dyDescent="0.2">
      <c r="A202" s="163" t="s">
        <v>269</v>
      </c>
      <c r="B202" s="178" t="s">
        <v>270</v>
      </c>
      <c r="C202" s="184">
        <v>0</v>
      </c>
      <c r="E202" s="198"/>
      <c r="F202" s="191">
        <f t="shared" si="24"/>
        <v>0</v>
      </c>
      <c r="G202" s="198"/>
    </row>
    <row r="203" spans="1:7" x14ac:dyDescent="0.2">
      <c r="A203" s="163" t="s">
        <v>271</v>
      </c>
      <c r="B203" s="178" t="s">
        <v>272</v>
      </c>
      <c r="C203" s="184">
        <v>0</v>
      </c>
      <c r="E203" s="198"/>
      <c r="F203" s="191">
        <f t="shared" si="24"/>
        <v>0</v>
      </c>
      <c r="G203" s="198"/>
    </row>
    <row r="204" spans="1:7" x14ac:dyDescent="0.2">
      <c r="A204" s="163" t="s">
        <v>273</v>
      </c>
      <c r="B204" s="178" t="s">
        <v>274</v>
      </c>
      <c r="C204" s="184">
        <v>0</v>
      </c>
      <c r="E204" s="198"/>
      <c r="F204" s="191">
        <f t="shared" si="24"/>
        <v>0</v>
      </c>
      <c r="G204" s="198"/>
    </row>
    <row r="205" spans="1:7" x14ac:dyDescent="0.2">
      <c r="A205" s="163" t="s">
        <v>275</v>
      </c>
      <c r="B205" s="178" t="s">
        <v>276</v>
      </c>
      <c r="C205" s="184">
        <v>0</v>
      </c>
      <c r="E205" s="198"/>
      <c r="F205" s="191">
        <f t="shared" si="24"/>
        <v>0</v>
      </c>
      <c r="G205" s="198"/>
    </row>
    <row r="206" spans="1:7" x14ac:dyDescent="0.2">
      <c r="A206" s="163" t="s">
        <v>277</v>
      </c>
      <c r="B206" s="178" t="s">
        <v>65</v>
      </c>
      <c r="C206" s="184">
        <v>0</v>
      </c>
      <c r="E206" s="198"/>
      <c r="F206" s="191">
        <f t="shared" si="24"/>
        <v>0</v>
      </c>
      <c r="G206" s="198"/>
    </row>
    <row r="207" spans="1:7" x14ac:dyDescent="0.2">
      <c r="A207" s="163" t="s">
        <v>278</v>
      </c>
      <c r="B207" s="193" t="s">
        <v>279</v>
      </c>
      <c r="C207" s="184">
        <v>91.5</v>
      </c>
      <c r="E207" s="198"/>
      <c r="F207" s="191"/>
      <c r="G207" s="198"/>
    </row>
    <row r="208" spans="1:7" x14ac:dyDescent="0.2">
      <c r="A208" s="163" t="s">
        <v>280</v>
      </c>
      <c r="B208" s="203" t="s">
        <v>67</v>
      </c>
      <c r="C208" s="194">
        <f>SUM(C193:C206)</f>
        <v>91.5</v>
      </c>
      <c r="D208" s="178"/>
      <c r="E208" s="198"/>
      <c r="F208" s="195">
        <f>SUM(F193:F206)</f>
        <v>1</v>
      </c>
      <c r="G208" s="198"/>
    </row>
    <row r="209" spans="1:7" x14ac:dyDescent="0.2">
      <c r="A209" s="163" t="s">
        <v>281</v>
      </c>
      <c r="B209" s="196" t="s">
        <v>171</v>
      </c>
      <c r="C209" s="184"/>
      <c r="E209" s="198"/>
      <c r="F209" s="191">
        <f>IF($C$208=0,"",IF(C209="[for completion]","",C209/$C$208))</f>
        <v>0</v>
      </c>
      <c r="G209" s="198"/>
    </row>
    <row r="210" spans="1:7" x14ac:dyDescent="0.2">
      <c r="A210" s="163" t="s">
        <v>1419</v>
      </c>
      <c r="B210" s="196" t="s">
        <v>171</v>
      </c>
      <c r="C210" s="184"/>
      <c r="E210" s="198"/>
      <c r="F210" s="191">
        <f t="shared" ref="F210:F215" si="25">IF($C$208=0,"",IF(C210="[for completion]","",C210/$C$208))</f>
        <v>0</v>
      </c>
      <c r="G210" s="198"/>
    </row>
    <row r="211" spans="1:7" x14ac:dyDescent="0.2">
      <c r="A211" s="163" t="s">
        <v>282</v>
      </c>
      <c r="B211" s="196" t="s">
        <v>171</v>
      </c>
      <c r="C211" s="184"/>
      <c r="E211" s="198"/>
      <c r="F211" s="191">
        <f t="shared" si="25"/>
        <v>0</v>
      </c>
      <c r="G211" s="198"/>
    </row>
    <row r="212" spans="1:7" x14ac:dyDescent="0.2">
      <c r="A212" s="163" t="s">
        <v>283</v>
      </c>
      <c r="B212" s="196" t="s">
        <v>171</v>
      </c>
      <c r="C212" s="184"/>
      <c r="E212" s="198"/>
      <c r="F212" s="191">
        <f t="shared" si="25"/>
        <v>0</v>
      </c>
      <c r="G212" s="198"/>
    </row>
    <row r="213" spans="1:7" x14ac:dyDescent="0.2">
      <c r="A213" s="163" t="s">
        <v>284</v>
      </c>
      <c r="B213" s="196" t="s">
        <v>171</v>
      </c>
      <c r="C213" s="184"/>
      <c r="E213" s="198"/>
      <c r="F213" s="191">
        <f t="shared" si="25"/>
        <v>0</v>
      </c>
      <c r="G213" s="198"/>
    </row>
    <row r="214" spans="1:7" x14ac:dyDescent="0.2">
      <c r="A214" s="163" t="s">
        <v>285</v>
      </c>
      <c r="B214" s="196" t="s">
        <v>171</v>
      </c>
      <c r="C214" s="184"/>
      <c r="E214" s="198"/>
      <c r="F214" s="191">
        <f t="shared" si="25"/>
        <v>0</v>
      </c>
      <c r="G214" s="198"/>
    </row>
    <row r="215" spans="1:7" x14ac:dyDescent="0.2">
      <c r="A215" s="163" t="s">
        <v>286</v>
      </c>
      <c r="B215" s="196" t="s">
        <v>171</v>
      </c>
      <c r="C215" s="184"/>
      <c r="E215" s="198"/>
      <c r="F215" s="191">
        <f t="shared" si="25"/>
        <v>0</v>
      </c>
      <c r="G215" s="198"/>
    </row>
    <row r="216" spans="1:7" x14ac:dyDescent="0.2">
      <c r="A216" s="180"/>
      <c r="B216" s="181" t="s">
        <v>1420</v>
      </c>
      <c r="C216" s="180" t="s">
        <v>53</v>
      </c>
      <c r="D216" s="180"/>
      <c r="E216" s="182"/>
      <c r="F216" s="183" t="s">
        <v>287</v>
      </c>
      <c r="G216" s="183" t="s">
        <v>288</v>
      </c>
    </row>
    <row r="217" spans="1:7" x14ac:dyDescent="0.2">
      <c r="A217" s="163" t="s">
        <v>289</v>
      </c>
      <c r="B217" s="202" t="s">
        <v>290</v>
      </c>
      <c r="C217" s="184">
        <v>91.5</v>
      </c>
      <c r="E217" s="212"/>
      <c r="F217" s="192">
        <f>IF($C$38=0,"",IF(C217="[for completion]","",IF(C217="","",C217/$C$38)))</f>
        <v>6.0034620835059281E-3</v>
      </c>
      <c r="G217" s="192">
        <f>IF($C$39=0,"",IF(C217="[for completion]","",IF(C217="","",C217/$C$39)))</f>
        <v>7.9565217391304351E-3</v>
      </c>
    </row>
    <row r="218" spans="1:7" x14ac:dyDescent="0.2">
      <c r="A218" s="163" t="s">
        <v>291</v>
      </c>
      <c r="B218" s="202" t="s">
        <v>292</v>
      </c>
      <c r="C218" s="184">
        <v>0</v>
      </c>
      <c r="E218" s="212"/>
      <c r="F218" s="192">
        <f t="shared" ref="F218:F219" si="26">IF($C$38=0,"",IF(C218="[for completion]","",IF(C218="","",C218/$C$38)))</f>
        <v>0</v>
      </c>
      <c r="G218" s="192">
        <f t="shared" ref="G218:G219" si="27">IF($C$39=0,"",IF(C218="[for completion]","",IF(C218="","",C218/$C$39)))</f>
        <v>0</v>
      </c>
    </row>
    <row r="219" spans="1:7" x14ac:dyDescent="0.2">
      <c r="A219" s="163" t="s">
        <v>293</v>
      </c>
      <c r="B219" s="202" t="s">
        <v>65</v>
      </c>
      <c r="C219" s="184">
        <v>0</v>
      </c>
      <c r="E219" s="212"/>
      <c r="F219" s="192">
        <f t="shared" si="26"/>
        <v>0</v>
      </c>
      <c r="G219" s="192">
        <f t="shared" si="27"/>
        <v>0</v>
      </c>
    </row>
    <row r="220" spans="1:7" x14ac:dyDescent="0.2">
      <c r="A220" s="163" t="s">
        <v>294</v>
      </c>
      <c r="B220" s="203" t="s">
        <v>67</v>
      </c>
      <c r="C220" s="184">
        <f>SUM(C217:C219)</f>
        <v>91.5</v>
      </c>
      <c r="E220" s="212"/>
      <c r="F220" s="218">
        <f>SUM(F217:F219)</f>
        <v>6.0034620835059281E-3</v>
      </c>
      <c r="G220" s="218">
        <f>SUM(G217:G219)</f>
        <v>7.9565217391304351E-3</v>
      </c>
    </row>
    <row r="221" spans="1:7" x14ac:dyDescent="0.2">
      <c r="A221" s="163" t="s">
        <v>295</v>
      </c>
      <c r="B221" s="196" t="s">
        <v>171</v>
      </c>
      <c r="C221" s="184"/>
      <c r="E221" s="212"/>
      <c r="F221" s="191" t="str">
        <f t="shared" ref="F221:F227" si="28">IF($C$38=0,"",IF(C221="[for completion]","",IF(C221="","",C221/$C$38)))</f>
        <v/>
      </c>
      <c r="G221" s="191" t="str">
        <f t="shared" ref="G221:G227" si="29">IF($C$39=0,"",IF(C221="[for completion]","",IF(C221="","",C221/$C$39)))</f>
        <v/>
      </c>
    </row>
    <row r="222" spans="1:7" x14ac:dyDescent="0.2">
      <c r="A222" s="163" t="s">
        <v>296</v>
      </c>
      <c r="B222" s="196" t="s">
        <v>171</v>
      </c>
      <c r="C222" s="184"/>
      <c r="E222" s="212"/>
      <c r="F222" s="191" t="str">
        <f t="shared" si="28"/>
        <v/>
      </c>
      <c r="G222" s="191" t="str">
        <f t="shared" si="29"/>
        <v/>
      </c>
    </row>
    <row r="223" spans="1:7" x14ac:dyDescent="0.2">
      <c r="A223" s="163" t="s">
        <v>297</v>
      </c>
      <c r="B223" s="196" t="s">
        <v>171</v>
      </c>
      <c r="C223" s="184"/>
      <c r="E223" s="212"/>
      <c r="F223" s="191" t="str">
        <f t="shared" si="28"/>
        <v/>
      </c>
      <c r="G223" s="191" t="str">
        <f t="shared" si="29"/>
        <v/>
      </c>
    </row>
    <row r="224" spans="1:7" x14ac:dyDescent="0.2">
      <c r="A224" s="163" t="s">
        <v>298</v>
      </c>
      <c r="B224" s="196" t="s">
        <v>171</v>
      </c>
      <c r="C224" s="184"/>
      <c r="E224" s="212"/>
      <c r="F224" s="191" t="str">
        <f t="shared" si="28"/>
        <v/>
      </c>
      <c r="G224" s="191" t="str">
        <f t="shared" si="29"/>
        <v/>
      </c>
    </row>
    <row r="225" spans="1:7" x14ac:dyDescent="0.2">
      <c r="A225" s="163" t="s">
        <v>299</v>
      </c>
      <c r="B225" s="196" t="s">
        <v>171</v>
      </c>
      <c r="C225" s="184"/>
      <c r="E225" s="212"/>
      <c r="F225" s="191" t="str">
        <f t="shared" si="28"/>
        <v/>
      </c>
      <c r="G225" s="191" t="str">
        <f t="shared" si="29"/>
        <v/>
      </c>
    </row>
    <row r="226" spans="1:7" x14ac:dyDescent="0.2">
      <c r="A226" s="163" t="s">
        <v>300</v>
      </c>
      <c r="B226" s="196" t="s">
        <v>171</v>
      </c>
      <c r="C226" s="184"/>
      <c r="E226" s="178"/>
      <c r="F226" s="191" t="str">
        <f t="shared" si="28"/>
        <v/>
      </c>
      <c r="G226" s="191" t="str">
        <f t="shared" si="29"/>
        <v/>
      </c>
    </row>
    <row r="227" spans="1:7" x14ac:dyDescent="0.2">
      <c r="A227" s="163" t="s">
        <v>301</v>
      </c>
      <c r="B227" s="196" t="s">
        <v>171</v>
      </c>
      <c r="C227" s="184"/>
      <c r="E227" s="212"/>
      <c r="F227" s="191" t="str">
        <f t="shared" si="28"/>
        <v/>
      </c>
      <c r="G227" s="191" t="str">
        <f t="shared" si="29"/>
        <v/>
      </c>
    </row>
    <row r="228" spans="1:7" x14ac:dyDescent="0.2">
      <c r="A228" s="180"/>
      <c r="B228" s="181" t="s">
        <v>1421</v>
      </c>
      <c r="C228" s="180"/>
      <c r="D228" s="180"/>
      <c r="E228" s="182"/>
      <c r="F228" s="183"/>
      <c r="G228" s="183"/>
    </row>
    <row r="229" spans="1:7" ht="30" x14ac:dyDescent="0.2">
      <c r="A229" s="163" t="s">
        <v>302</v>
      </c>
      <c r="B229" s="178" t="s">
        <v>1422</v>
      </c>
      <c r="C229" s="219" t="s">
        <v>1423</v>
      </c>
    </row>
    <row r="230" spans="1:7" x14ac:dyDescent="0.2">
      <c r="A230" s="180"/>
      <c r="B230" s="181" t="s">
        <v>303</v>
      </c>
      <c r="C230" s="180"/>
      <c r="D230" s="180"/>
      <c r="E230" s="182"/>
      <c r="F230" s="183"/>
      <c r="G230" s="183"/>
    </row>
    <row r="231" spans="1:7" x14ac:dyDescent="0.2">
      <c r="A231" s="163" t="s">
        <v>304</v>
      </c>
      <c r="B231" s="163" t="s">
        <v>305</v>
      </c>
      <c r="C231" s="184">
        <v>0</v>
      </c>
      <c r="E231" s="178"/>
    </row>
    <row r="232" spans="1:7" x14ac:dyDescent="0.2">
      <c r="A232" s="163" t="s">
        <v>306</v>
      </c>
      <c r="B232" s="220" t="s">
        <v>307</v>
      </c>
      <c r="C232" s="184">
        <v>0</v>
      </c>
      <c r="E232" s="178"/>
    </row>
    <row r="233" spans="1:7" x14ac:dyDescent="0.2">
      <c r="A233" s="163" t="s">
        <v>308</v>
      </c>
      <c r="B233" s="220" t="s">
        <v>309</v>
      </c>
      <c r="C233" s="184">
        <v>0</v>
      </c>
      <c r="E233" s="178"/>
    </row>
    <row r="234" spans="1:7" x14ac:dyDescent="0.2">
      <c r="A234" s="163" t="s">
        <v>310</v>
      </c>
      <c r="B234" s="176" t="s">
        <v>311</v>
      </c>
      <c r="C234" s="194"/>
      <c r="D234" s="178"/>
      <c r="E234" s="178"/>
    </row>
    <row r="235" spans="1:7" x14ac:dyDescent="0.2">
      <c r="A235" s="163" t="s">
        <v>312</v>
      </c>
      <c r="B235" s="176" t="s">
        <v>313</v>
      </c>
      <c r="C235" s="194"/>
      <c r="D235" s="178"/>
      <c r="E235" s="178"/>
    </row>
    <row r="236" spans="1:7" x14ac:dyDescent="0.2">
      <c r="A236" s="163" t="s">
        <v>314</v>
      </c>
      <c r="B236" s="176" t="s">
        <v>315</v>
      </c>
      <c r="C236" s="178"/>
      <c r="D236" s="178"/>
      <c r="E236" s="178"/>
    </row>
    <row r="237" spans="1:7" x14ac:dyDescent="0.2">
      <c r="A237" s="163" t="s">
        <v>316</v>
      </c>
      <c r="C237" s="178"/>
      <c r="D237" s="178"/>
      <c r="E237" s="178"/>
    </row>
    <row r="238" spans="1:7" x14ac:dyDescent="0.2">
      <c r="A238" s="163" t="s">
        <v>317</v>
      </c>
      <c r="C238" s="178"/>
      <c r="D238" s="178"/>
      <c r="E238" s="178"/>
    </row>
    <row r="239" spans="1:7" x14ac:dyDescent="0.2">
      <c r="A239" s="180"/>
      <c r="B239" s="181" t="s">
        <v>1424</v>
      </c>
      <c r="C239" s="180"/>
      <c r="D239" s="180"/>
      <c r="E239" s="182"/>
      <c r="F239" s="183"/>
      <c r="G239" s="183"/>
    </row>
    <row r="240" spans="1:7" ht="30" x14ac:dyDescent="0.2">
      <c r="A240" s="163" t="s">
        <v>1425</v>
      </c>
      <c r="B240" s="163" t="s">
        <v>1426</v>
      </c>
      <c r="C240" s="163" t="s">
        <v>1427</v>
      </c>
      <c r="D240" s="158"/>
      <c r="E240" s="158"/>
      <c r="F240" s="158"/>
      <c r="G240" s="158"/>
    </row>
    <row r="241" spans="1:7" ht="30" x14ac:dyDescent="0.2">
      <c r="A241" s="163" t="s">
        <v>1428</v>
      </c>
      <c r="B241" s="163" t="s">
        <v>1429</v>
      </c>
      <c r="C241" s="221"/>
      <c r="D241" s="158"/>
      <c r="E241" s="158"/>
      <c r="F241" s="158"/>
      <c r="G241" s="158"/>
    </row>
    <row r="242" spans="1:7" x14ac:dyDescent="0.2">
      <c r="A242" s="163" t="s">
        <v>1430</v>
      </c>
      <c r="B242" s="163" t="s">
        <v>1431</v>
      </c>
      <c r="C242" s="221"/>
      <c r="D242" s="158"/>
      <c r="E242" s="158"/>
      <c r="F242" s="158"/>
      <c r="G242" s="158"/>
    </row>
    <row r="243" spans="1:7" x14ac:dyDescent="0.2">
      <c r="A243" s="163" t="s">
        <v>1432</v>
      </c>
      <c r="B243" s="163" t="s">
        <v>1433</v>
      </c>
      <c r="D243" s="158"/>
      <c r="E243" s="158"/>
      <c r="F243" s="158"/>
      <c r="G243" s="158"/>
    </row>
    <row r="244" spans="1:7" hidden="1" outlineLevel="1" x14ac:dyDescent="0.2">
      <c r="A244" s="163" t="s">
        <v>1434</v>
      </c>
      <c r="D244" s="158"/>
      <c r="E244" s="158"/>
      <c r="F244" s="158"/>
      <c r="G244" s="158"/>
    </row>
    <row r="245" spans="1:7" hidden="1" outlineLevel="1" x14ac:dyDescent="0.2">
      <c r="A245" s="163" t="s">
        <v>1435</v>
      </c>
      <c r="D245" s="158"/>
      <c r="E245" s="158"/>
      <c r="F245" s="158"/>
      <c r="G245" s="158"/>
    </row>
    <row r="246" spans="1:7" hidden="1" outlineLevel="1" x14ac:dyDescent="0.2">
      <c r="A246" s="163" t="s">
        <v>1436</v>
      </c>
      <c r="D246" s="158"/>
      <c r="E246" s="158"/>
      <c r="F246" s="158"/>
      <c r="G246" s="158"/>
    </row>
    <row r="247" spans="1:7" hidden="1" outlineLevel="1" x14ac:dyDescent="0.2">
      <c r="A247" s="163" t="s">
        <v>1437</v>
      </c>
      <c r="D247" s="158"/>
      <c r="E247" s="158"/>
      <c r="F247" s="158"/>
      <c r="G247" s="158"/>
    </row>
    <row r="248" spans="1:7" hidden="1" outlineLevel="1" x14ac:dyDescent="0.2">
      <c r="A248" s="163" t="s">
        <v>1438</v>
      </c>
      <c r="D248" s="158"/>
      <c r="E248" s="158"/>
      <c r="F248" s="158"/>
      <c r="G248" s="158"/>
    </row>
    <row r="249" spans="1:7" hidden="1" outlineLevel="1" x14ac:dyDescent="0.2">
      <c r="A249" s="163" t="s">
        <v>1439</v>
      </c>
      <c r="D249" s="158"/>
      <c r="E249" s="158"/>
      <c r="F249" s="158"/>
      <c r="G249" s="158"/>
    </row>
    <row r="250" spans="1:7" hidden="1" outlineLevel="1" x14ac:dyDescent="0.2">
      <c r="A250" s="163" t="s">
        <v>1440</v>
      </c>
      <c r="D250" s="158"/>
      <c r="E250" s="158"/>
      <c r="F250" s="158"/>
      <c r="G250" s="158"/>
    </row>
    <row r="251" spans="1:7" hidden="1" outlineLevel="1" x14ac:dyDescent="0.2">
      <c r="A251" s="163" t="s">
        <v>1441</v>
      </c>
      <c r="D251" s="158"/>
      <c r="E251" s="158"/>
      <c r="F251" s="158"/>
      <c r="G251" s="158"/>
    </row>
    <row r="252" spans="1:7" hidden="1" outlineLevel="1" x14ac:dyDescent="0.2">
      <c r="A252" s="163" t="s">
        <v>1442</v>
      </c>
      <c r="D252" s="158"/>
      <c r="E252" s="158"/>
      <c r="F252" s="158"/>
      <c r="G252" s="158"/>
    </row>
    <row r="253" spans="1:7" hidden="1" outlineLevel="1" x14ac:dyDescent="0.2">
      <c r="A253" s="163" t="s">
        <v>1443</v>
      </c>
      <c r="D253" s="158"/>
      <c r="E253" s="158"/>
      <c r="F253" s="158"/>
      <c r="G253" s="158"/>
    </row>
    <row r="254" spans="1:7" hidden="1" outlineLevel="1" x14ac:dyDescent="0.2">
      <c r="A254" s="163" t="s">
        <v>1444</v>
      </c>
      <c r="D254" s="158"/>
      <c r="E254" s="158"/>
      <c r="F254" s="158"/>
      <c r="G254" s="158"/>
    </row>
    <row r="255" spans="1:7" hidden="1" outlineLevel="1" x14ac:dyDescent="0.2">
      <c r="A255" s="163" t="s">
        <v>1445</v>
      </c>
      <c r="D255" s="158"/>
      <c r="E255" s="158"/>
      <c r="F255" s="158"/>
      <c r="G255" s="158"/>
    </row>
    <row r="256" spans="1:7" hidden="1" outlineLevel="1" x14ac:dyDescent="0.2">
      <c r="A256" s="163" t="s">
        <v>1446</v>
      </c>
      <c r="D256" s="158"/>
      <c r="E256" s="158"/>
      <c r="F256" s="158"/>
      <c r="G256" s="158"/>
    </row>
    <row r="257" spans="1:7" hidden="1" outlineLevel="1" x14ac:dyDescent="0.2">
      <c r="A257" s="163" t="s">
        <v>1447</v>
      </c>
      <c r="D257" s="158"/>
      <c r="E257" s="158"/>
      <c r="F257" s="158"/>
      <c r="G257" s="158"/>
    </row>
    <row r="258" spans="1:7" hidden="1" outlineLevel="1" x14ac:dyDescent="0.2">
      <c r="A258" s="163" t="s">
        <v>1448</v>
      </c>
      <c r="D258" s="158"/>
      <c r="E258" s="158"/>
      <c r="F258" s="158"/>
      <c r="G258" s="158"/>
    </row>
    <row r="259" spans="1:7" hidden="1" outlineLevel="1" x14ac:dyDescent="0.2">
      <c r="A259" s="163" t="s">
        <v>1449</v>
      </c>
      <c r="D259" s="158"/>
      <c r="E259" s="158"/>
      <c r="F259" s="158"/>
      <c r="G259" s="158"/>
    </row>
    <row r="260" spans="1:7" hidden="1" outlineLevel="1" x14ac:dyDescent="0.2">
      <c r="A260" s="163" t="s">
        <v>1450</v>
      </c>
      <c r="D260" s="158"/>
      <c r="E260" s="158"/>
      <c r="F260" s="158"/>
      <c r="G260" s="158"/>
    </row>
    <row r="261" spans="1:7" hidden="1" outlineLevel="1" x14ac:dyDescent="0.2">
      <c r="A261" s="163" t="s">
        <v>1451</v>
      </c>
      <c r="D261" s="158"/>
      <c r="E261" s="158"/>
      <c r="F261" s="158"/>
      <c r="G261" s="158"/>
    </row>
    <row r="262" spans="1:7" hidden="1" outlineLevel="1" x14ac:dyDescent="0.2">
      <c r="A262" s="163" t="s">
        <v>1452</v>
      </c>
      <c r="D262" s="158"/>
      <c r="E262" s="158"/>
      <c r="F262" s="158"/>
      <c r="G262" s="158"/>
    </row>
    <row r="263" spans="1:7" hidden="1" outlineLevel="1" x14ac:dyDescent="0.2">
      <c r="A263" s="163" t="s">
        <v>1453</v>
      </c>
      <c r="D263" s="158"/>
      <c r="E263" s="158"/>
      <c r="F263" s="158"/>
      <c r="G263" s="158"/>
    </row>
    <row r="264" spans="1:7" hidden="1" outlineLevel="1" x14ac:dyDescent="0.2">
      <c r="A264" s="163" t="s">
        <v>1454</v>
      </c>
      <c r="D264" s="158"/>
      <c r="E264" s="158"/>
      <c r="F264" s="158"/>
      <c r="G264" s="158"/>
    </row>
    <row r="265" spans="1:7" hidden="1" outlineLevel="1" x14ac:dyDescent="0.2">
      <c r="A265" s="163" t="s">
        <v>1455</v>
      </c>
      <c r="D265" s="158"/>
      <c r="E265" s="158"/>
      <c r="F265" s="158"/>
      <c r="G265" s="158"/>
    </row>
    <row r="266" spans="1:7" hidden="1" outlineLevel="1" x14ac:dyDescent="0.2">
      <c r="A266" s="163" t="s">
        <v>1456</v>
      </c>
      <c r="D266" s="158"/>
      <c r="E266" s="158"/>
      <c r="F266" s="158"/>
      <c r="G266" s="158"/>
    </row>
    <row r="267" spans="1:7" hidden="1" outlineLevel="1" x14ac:dyDescent="0.2">
      <c r="A267" s="163" t="s">
        <v>1457</v>
      </c>
      <c r="D267" s="158"/>
      <c r="E267" s="158"/>
      <c r="F267" s="158"/>
      <c r="G267" s="158"/>
    </row>
    <row r="268" spans="1:7" hidden="1" outlineLevel="1" x14ac:dyDescent="0.2">
      <c r="A268" s="163" t="s">
        <v>1458</v>
      </c>
      <c r="D268" s="158"/>
      <c r="E268" s="158"/>
      <c r="F268" s="158"/>
      <c r="G268" s="158"/>
    </row>
    <row r="269" spans="1:7" hidden="1" outlineLevel="1" x14ac:dyDescent="0.2">
      <c r="A269" s="163" t="s">
        <v>1459</v>
      </c>
      <c r="D269" s="158"/>
      <c r="E269" s="158"/>
      <c r="F269" s="158"/>
      <c r="G269" s="158"/>
    </row>
    <row r="270" spans="1:7" hidden="1" outlineLevel="1" x14ac:dyDescent="0.2">
      <c r="A270" s="163" t="s">
        <v>1460</v>
      </c>
      <c r="D270" s="158"/>
      <c r="E270" s="158"/>
      <c r="F270" s="158"/>
      <c r="G270" s="158"/>
    </row>
    <row r="271" spans="1:7" hidden="1" outlineLevel="1" x14ac:dyDescent="0.2">
      <c r="A271" s="163" t="s">
        <v>1461</v>
      </c>
      <c r="D271" s="158"/>
      <c r="E271" s="158"/>
      <c r="F271" s="158"/>
      <c r="G271" s="158"/>
    </row>
    <row r="272" spans="1:7" hidden="1" outlineLevel="1" x14ac:dyDescent="0.2">
      <c r="A272" s="163" t="s">
        <v>1462</v>
      </c>
      <c r="D272" s="158"/>
      <c r="E272" s="158"/>
      <c r="F272" s="158"/>
      <c r="G272" s="158"/>
    </row>
    <row r="273" spans="1:7" hidden="1" outlineLevel="1" x14ac:dyDescent="0.2">
      <c r="A273" s="163" t="s">
        <v>1463</v>
      </c>
      <c r="D273" s="158"/>
      <c r="E273" s="158"/>
      <c r="F273" s="158"/>
      <c r="G273" s="158"/>
    </row>
    <row r="274" spans="1:7" hidden="1" outlineLevel="1" x14ac:dyDescent="0.2">
      <c r="A274" s="163" t="s">
        <v>1464</v>
      </c>
      <c r="D274" s="158"/>
      <c r="E274" s="158"/>
      <c r="F274" s="158"/>
      <c r="G274" s="158"/>
    </row>
    <row r="275" spans="1:7" hidden="1" outlineLevel="1" x14ac:dyDescent="0.2">
      <c r="A275" s="163" t="s">
        <v>1465</v>
      </c>
      <c r="D275" s="158"/>
      <c r="E275" s="158"/>
      <c r="F275" s="158"/>
      <c r="G275" s="158"/>
    </row>
    <row r="276" spans="1:7" hidden="1" outlineLevel="1" x14ac:dyDescent="0.2">
      <c r="A276" s="163" t="s">
        <v>1466</v>
      </c>
      <c r="D276" s="158"/>
      <c r="E276" s="158"/>
      <c r="F276" s="158"/>
      <c r="G276" s="158"/>
    </row>
    <row r="277" spans="1:7" hidden="1" outlineLevel="1" x14ac:dyDescent="0.2">
      <c r="A277" s="163" t="s">
        <v>1467</v>
      </c>
      <c r="D277" s="158"/>
      <c r="E277" s="158"/>
      <c r="F277" s="158"/>
      <c r="G277" s="158"/>
    </row>
    <row r="278" spans="1:7" hidden="1" outlineLevel="1" x14ac:dyDescent="0.2">
      <c r="A278" s="163" t="s">
        <v>1468</v>
      </c>
      <c r="D278" s="158"/>
      <c r="E278" s="158"/>
      <c r="F278" s="158"/>
      <c r="G278" s="158"/>
    </row>
    <row r="279" spans="1:7" hidden="1" outlineLevel="1" x14ac:dyDescent="0.2">
      <c r="A279" s="163" t="s">
        <v>1469</v>
      </c>
      <c r="D279" s="158"/>
      <c r="E279" s="158"/>
      <c r="F279" s="158"/>
      <c r="G279" s="158"/>
    </row>
    <row r="280" spans="1:7" hidden="1" outlineLevel="1" x14ac:dyDescent="0.2">
      <c r="A280" s="163" t="s">
        <v>1470</v>
      </c>
      <c r="D280" s="158"/>
      <c r="E280" s="158"/>
      <c r="F280" s="158"/>
      <c r="G280" s="158"/>
    </row>
    <row r="281" spans="1:7" hidden="1" outlineLevel="1" x14ac:dyDescent="0.2">
      <c r="A281" s="163" t="s">
        <v>1471</v>
      </c>
      <c r="D281" s="158"/>
      <c r="E281" s="158"/>
      <c r="F281" s="158"/>
      <c r="G281" s="158"/>
    </row>
    <row r="282" spans="1:7" hidden="1" outlineLevel="1" x14ac:dyDescent="0.2">
      <c r="A282" s="163" t="s">
        <v>1472</v>
      </c>
      <c r="D282" s="158"/>
      <c r="E282" s="158"/>
      <c r="F282" s="158"/>
      <c r="G282" s="158"/>
    </row>
    <row r="283" spans="1:7" hidden="1" outlineLevel="1" x14ac:dyDescent="0.2">
      <c r="A283" s="163" t="s">
        <v>1473</v>
      </c>
      <c r="D283" s="158"/>
      <c r="E283" s="158"/>
      <c r="F283" s="158"/>
      <c r="G283" s="158"/>
    </row>
    <row r="284" spans="1:7" hidden="1" outlineLevel="1" x14ac:dyDescent="0.2">
      <c r="A284" s="163" t="s">
        <v>1474</v>
      </c>
      <c r="D284" s="158"/>
      <c r="E284" s="158"/>
      <c r="F284" s="158"/>
      <c r="G284" s="158"/>
    </row>
    <row r="285" spans="1:7" ht="37.5" collapsed="1" x14ac:dyDescent="0.2">
      <c r="A285" s="171"/>
      <c r="B285" s="171" t="s">
        <v>5</v>
      </c>
      <c r="C285" s="171" t="s">
        <v>318</v>
      </c>
      <c r="D285" s="171" t="s">
        <v>318</v>
      </c>
      <c r="E285" s="171"/>
      <c r="F285" s="172"/>
      <c r="G285" s="173"/>
    </row>
    <row r="286" spans="1:7" ht="12.75" x14ac:dyDescent="0.2">
      <c r="A286" s="222" t="s">
        <v>1475</v>
      </c>
      <c r="B286" s="223"/>
      <c r="C286" s="223"/>
      <c r="D286" s="223"/>
      <c r="E286" s="223"/>
      <c r="F286" s="224"/>
      <c r="G286" s="223"/>
    </row>
    <row r="287" spans="1:7" ht="12.75" x14ac:dyDescent="0.2">
      <c r="A287" s="222" t="s">
        <v>1476</v>
      </c>
      <c r="B287" s="223"/>
      <c r="C287" s="223"/>
      <c r="D287" s="223"/>
      <c r="E287" s="223"/>
      <c r="F287" s="224"/>
      <c r="G287" s="223"/>
    </row>
    <row r="288" spans="1:7" x14ac:dyDescent="0.2">
      <c r="A288" s="163" t="s">
        <v>319</v>
      </c>
      <c r="B288" s="176" t="s">
        <v>1477</v>
      </c>
      <c r="C288" s="225" t="s">
        <v>320</v>
      </c>
      <c r="D288" s="189"/>
      <c r="E288" s="189"/>
      <c r="F288" s="189"/>
      <c r="G288" s="189"/>
    </row>
    <row r="289" spans="1:7" x14ac:dyDescent="0.2">
      <c r="A289" s="163" t="s">
        <v>321</v>
      </c>
      <c r="B289" s="176" t="s">
        <v>1478</v>
      </c>
      <c r="C289" s="225" t="s">
        <v>322</v>
      </c>
      <c r="E289" s="189"/>
      <c r="F289" s="189"/>
    </row>
    <row r="290" spans="1:7" x14ac:dyDescent="0.2">
      <c r="A290" s="163" t="s">
        <v>323</v>
      </c>
      <c r="B290" s="176" t="s">
        <v>1479</v>
      </c>
      <c r="C290" s="225" t="s">
        <v>324</v>
      </c>
      <c r="D290" s="225" t="s">
        <v>325</v>
      </c>
      <c r="E290" s="226"/>
      <c r="F290" s="189"/>
      <c r="G290" s="226"/>
    </row>
    <row r="291" spans="1:7" x14ac:dyDescent="0.2">
      <c r="A291" s="163" t="s">
        <v>326</v>
      </c>
      <c r="B291" s="176" t="s">
        <v>1480</v>
      </c>
      <c r="C291" s="225" t="s">
        <v>327</v>
      </c>
    </row>
    <row r="292" spans="1:7" ht="30" x14ac:dyDescent="0.25">
      <c r="A292" s="163" t="s">
        <v>328</v>
      </c>
      <c r="B292" s="176" t="s">
        <v>1481</v>
      </c>
      <c r="C292" s="227" t="s">
        <v>329</v>
      </c>
      <c r="D292" s="225" t="s">
        <v>330</v>
      </c>
      <c r="E292" s="226" t="s">
        <v>331</v>
      </c>
      <c r="F292" s="225" t="str">
        <f ca="1">IF(ISREF(INDIRECT("'B2. HTT Public Sector Assets'!A1")),ROW(#REF!)&amp; " for Public Sector Assets","")</f>
        <v/>
      </c>
      <c r="G292" s="226"/>
    </row>
    <row r="293" spans="1:7" ht="30" x14ac:dyDescent="0.2">
      <c r="A293" s="163" t="s">
        <v>332</v>
      </c>
      <c r="B293" s="176" t="s">
        <v>1482</v>
      </c>
      <c r="C293" s="225" t="s">
        <v>333</v>
      </c>
      <c r="D293" s="225" t="s">
        <v>334</v>
      </c>
      <c r="E293" s="163" t="s">
        <v>335</v>
      </c>
    </row>
    <row r="294" spans="1:7" x14ac:dyDescent="0.2">
      <c r="A294" s="163" t="s">
        <v>336</v>
      </c>
      <c r="B294" s="176" t="s">
        <v>1483</v>
      </c>
      <c r="C294" s="225" t="s">
        <v>337</v>
      </c>
      <c r="F294" s="226"/>
    </row>
    <row r="295" spans="1:7" x14ac:dyDescent="0.2">
      <c r="A295" s="163" t="s">
        <v>338</v>
      </c>
      <c r="B295" s="176" t="s">
        <v>1484</v>
      </c>
      <c r="C295" s="225" t="s">
        <v>339</v>
      </c>
      <c r="E295" s="226"/>
      <c r="F295" s="226"/>
    </row>
    <row r="296" spans="1:7" x14ac:dyDescent="0.2">
      <c r="A296" s="163" t="s">
        <v>340</v>
      </c>
      <c r="B296" s="176" t="s">
        <v>1485</v>
      </c>
      <c r="C296" s="225" t="s">
        <v>341</v>
      </c>
      <c r="E296" s="226"/>
      <c r="F296" s="226"/>
    </row>
    <row r="297" spans="1:7" ht="30" x14ac:dyDescent="0.2">
      <c r="A297" s="163" t="s">
        <v>342</v>
      </c>
      <c r="B297" s="163" t="s">
        <v>343</v>
      </c>
      <c r="C297" s="225" t="s">
        <v>344</v>
      </c>
      <c r="E297" s="226"/>
    </row>
    <row r="298" spans="1:7" x14ac:dyDescent="0.2">
      <c r="A298" s="163" t="s">
        <v>345</v>
      </c>
      <c r="B298" s="176" t="s">
        <v>1486</v>
      </c>
      <c r="C298" s="225" t="s">
        <v>346</v>
      </c>
      <c r="E298" s="226"/>
    </row>
    <row r="299" spans="1:7" x14ac:dyDescent="0.2">
      <c r="A299" s="163" t="s">
        <v>347</v>
      </c>
      <c r="B299" s="176" t="s">
        <v>1487</v>
      </c>
      <c r="C299" s="225" t="s">
        <v>348</v>
      </c>
      <c r="E299" s="226"/>
    </row>
    <row r="300" spans="1:7" x14ac:dyDescent="0.2">
      <c r="A300" s="163" t="s">
        <v>349</v>
      </c>
      <c r="B300" s="176" t="s">
        <v>1488</v>
      </c>
      <c r="C300" s="225" t="s">
        <v>350</v>
      </c>
      <c r="D300" s="225" t="s">
        <v>351</v>
      </c>
      <c r="E300" s="226"/>
    </row>
    <row r="301" spans="1:7" x14ac:dyDescent="0.2">
      <c r="A301" s="163" t="s">
        <v>352</v>
      </c>
      <c r="B301" s="176"/>
      <c r="C301" s="225"/>
      <c r="D301" s="225"/>
      <c r="E301" s="226"/>
    </row>
    <row r="302" spans="1:7" x14ac:dyDescent="0.2">
      <c r="A302" s="163" t="s">
        <v>353</v>
      </c>
      <c r="B302" s="176"/>
      <c r="C302" s="225"/>
      <c r="D302" s="225"/>
      <c r="E302" s="226"/>
    </row>
    <row r="303" spans="1:7" x14ac:dyDescent="0.2">
      <c r="A303" s="163" t="s">
        <v>354</v>
      </c>
      <c r="B303" s="176"/>
      <c r="C303" s="225"/>
      <c r="D303" s="225"/>
      <c r="E303" s="226"/>
    </row>
    <row r="304" spans="1:7" x14ac:dyDescent="0.2">
      <c r="A304" s="163" t="s">
        <v>355</v>
      </c>
      <c r="B304" s="176"/>
      <c r="C304" s="225"/>
      <c r="D304" s="225"/>
      <c r="E304" s="226"/>
    </row>
    <row r="305" spans="1:7" x14ac:dyDescent="0.2">
      <c r="A305" s="163" t="s">
        <v>356</v>
      </c>
      <c r="B305" s="176"/>
      <c r="C305" s="225"/>
      <c r="D305" s="225"/>
      <c r="E305" s="226"/>
    </row>
    <row r="306" spans="1:7" x14ac:dyDescent="0.2">
      <c r="A306" s="163" t="s">
        <v>357</v>
      </c>
      <c r="B306" s="176"/>
      <c r="C306" s="225"/>
      <c r="D306" s="225"/>
      <c r="E306" s="226"/>
    </row>
    <row r="307" spans="1:7" x14ac:dyDescent="0.2">
      <c r="A307" s="163" t="s">
        <v>358</v>
      </c>
      <c r="B307" s="176"/>
      <c r="C307" s="225"/>
      <c r="D307" s="225"/>
      <c r="E307" s="226"/>
    </row>
    <row r="308" spans="1:7" x14ac:dyDescent="0.2">
      <c r="A308" s="163" t="s">
        <v>359</v>
      </c>
      <c r="B308" s="176"/>
      <c r="C308" s="225"/>
      <c r="D308" s="225"/>
      <c r="E308" s="226"/>
    </row>
    <row r="309" spans="1:7" x14ac:dyDescent="0.2">
      <c r="A309" s="163" t="s">
        <v>360</v>
      </c>
      <c r="B309" s="176"/>
      <c r="C309" s="225"/>
      <c r="D309" s="225"/>
      <c r="E309" s="226"/>
    </row>
    <row r="310" spans="1:7" x14ac:dyDescent="0.2">
      <c r="A310" s="163" t="s">
        <v>361</v>
      </c>
    </row>
    <row r="311" spans="1:7" ht="37.5" x14ac:dyDescent="0.2">
      <c r="A311" s="172"/>
      <c r="B311" s="171" t="s">
        <v>362</v>
      </c>
      <c r="C311" s="172"/>
      <c r="D311" s="172"/>
      <c r="E311" s="172"/>
      <c r="F311" s="172"/>
      <c r="G311" s="173"/>
    </row>
    <row r="312" spans="1:7" x14ac:dyDescent="0.2">
      <c r="A312" s="163" t="s">
        <v>363</v>
      </c>
      <c r="B312" s="185" t="s">
        <v>364</v>
      </c>
      <c r="C312" s="163">
        <v>0</v>
      </c>
    </row>
    <row r="313" spans="1:7" x14ac:dyDescent="0.2">
      <c r="A313" s="163" t="s">
        <v>365</v>
      </c>
      <c r="B313" s="185"/>
      <c r="C313" s="225"/>
    </row>
    <row r="314" spans="1:7" x14ac:dyDescent="0.2">
      <c r="A314" s="163" t="s">
        <v>366</v>
      </c>
      <c r="B314" s="185"/>
      <c r="C314" s="225"/>
    </row>
    <row r="315" spans="1:7" x14ac:dyDescent="0.2">
      <c r="A315" s="163" t="s">
        <v>367</v>
      </c>
      <c r="B315" s="185"/>
      <c r="C315" s="225"/>
    </row>
    <row r="316" spans="1:7" x14ac:dyDescent="0.2">
      <c r="A316" s="163" t="s">
        <v>368</v>
      </c>
      <c r="B316" s="185"/>
      <c r="C316" s="225"/>
    </row>
    <row r="317" spans="1:7" x14ac:dyDescent="0.2">
      <c r="A317" s="163" t="s">
        <v>369</v>
      </c>
      <c r="B317" s="185"/>
      <c r="C317" s="225"/>
    </row>
    <row r="318" spans="1:7" x14ac:dyDescent="0.2">
      <c r="A318" s="163" t="s">
        <v>370</v>
      </c>
      <c r="B318" s="185"/>
      <c r="C318" s="225"/>
    </row>
    <row r="319" spans="1:7" ht="18.75" x14ac:dyDescent="0.2">
      <c r="A319" s="172"/>
      <c r="B319" s="171" t="s">
        <v>371</v>
      </c>
      <c r="C319" s="172"/>
      <c r="D319" s="172"/>
      <c r="E319" s="172"/>
      <c r="F319" s="172"/>
      <c r="G319" s="173"/>
    </row>
    <row r="320" spans="1:7" x14ac:dyDescent="0.2">
      <c r="A320" s="180"/>
      <c r="B320" s="181" t="s">
        <v>372</v>
      </c>
      <c r="C320" s="180"/>
      <c r="D320" s="180"/>
      <c r="E320" s="182"/>
      <c r="F320" s="183"/>
      <c r="G320" s="183"/>
    </row>
    <row r="321" spans="1:3" x14ac:dyDescent="0.2">
      <c r="A321" s="163" t="s">
        <v>373</v>
      </c>
      <c r="B321" s="176" t="s">
        <v>1489</v>
      </c>
      <c r="C321" s="176"/>
    </row>
    <row r="322" spans="1:3" x14ac:dyDescent="0.2">
      <c r="A322" s="163" t="s">
        <v>374</v>
      </c>
      <c r="B322" s="176" t="s">
        <v>1490</v>
      </c>
      <c r="C322" s="176"/>
    </row>
    <row r="323" spans="1:3" x14ac:dyDescent="0.2">
      <c r="A323" s="163" t="s">
        <v>375</v>
      </c>
      <c r="B323" s="176" t="s">
        <v>376</v>
      </c>
      <c r="C323" s="176"/>
    </row>
    <row r="324" spans="1:3" x14ac:dyDescent="0.2">
      <c r="A324" s="163" t="s">
        <v>377</v>
      </c>
      <c r="B324" s="176" t="s">
        <v>378</v>
      </c>
    </row>
    <row r="325" spans="1:3" x14ac:dyDescent="0.2">
      <c r="A325" s="163" t="s">
        <v>379</v>
      </c>
      <c r="B325" s="176" t="s">
        <v>380</v>
      </c>
    </row>
    <row r="326" spans="1:3" x14ac:dyDescent="0.2">
      <c r="A326" s="163" t="s">
        <v>381</v>
      </c>
      <c r="B326" s="176" t="s">
        <v>791</v>
      </c>
    </row>
    <row r="327" spans="1:3" x14ac:dyDescent="0.2">
      <c r="A327" s="163" t="s">
        <v>382</v>
      </c>
      <c r="B327" s="176" t="s">
        <v>383</v>
      </c>
    </row>
    <row r="328" spans="1:3" x14ac:dyDescent="0.2">
      <c r="A328" s="163" t="s">
        <v>384</v>
      </c>
      <c r="B328" s="176" t="s">
        <v>385</v>
      </c>
    </row>
    <row r="329" spans="1:3" x14ac:dyDescent="0.2">
      <c r="A329" s="163" t="s">
        <v>386</v>
      </c>
      <c r="B329" s="176" t="s">
        <v>1491</v>
      </c>
    </row>
    <row r="330" spans="1:3" x14ac:dyDescent="0.2">
      <c r="A330" s="163" t="s">
        <v>387</v>
      </c>
      <c r="B330" s="196" t="s">
        <v>388</v>
      </c>
    </row>
    <row r="331" spans="1:3" x14ac:dyDescent="0.2">
      <c r="A331" s="163" t="s">
        <v>389</v>
      </c>
      <c r="B331" s="196" t="s">
        <v>388</v>
      </c>
    </row>
    <row r="332" spans="1:3" x14ac:dyDescent="0.2">
      <c r="A332" s="163" t="s">
        <v>390</v>
      </c>
      <c r="B332" s="196" t="s">
        <v>388</v>
      </c>
    </row>
    <row r="333" spans="1:3" x14ac:dyDescent="0.2">
      <c r="A333" s="163" t="s">
        <v>391</v>
      </c>
      <c r="B333" s="196" t="s">
        <v>388</v>
      </c>
    </row>
    <row r="334" spans="1:3" x14ac:dyDescent="0.2">
      <c r="A334" s="163" t="s">
        <v>392</v>
      </c>
      <c r="B334" s="196" t="s">
        <v>388</v>
      </c>
    </row>
    <row r="335" spans="1:3" x14ac:dyDescent="0.2">
      <c r="A335" s="163" t="s">
        <v>393</v>
      </c>
      <c r="B335" s="196" t="s">
        <v>388</v>
      </c>
    </row>
    <row r="336" spans="1:3" x14ac:dyDescent="0.2">
      <c r="A336" s="163" t="s">
        <v>394</v>
      </c>
      <c r="B336" s="196" t="s">
        <v>388</v>
      </c>
    </row>
    <row r="337" spans="1:2" x14ac:dyDescent="0.2">
      <c r="A337" s="163" t="s">
        <v>395</v>
      </c>
      <c r="B337" s="196" t="s">
        <v>388</v>
      </c>
    </row>
    <row r="338" spans="1:2" x14ac:dyDescent="0.2">
      <c r="A338" s="163" t="s">
        <v>396</v>
      </c>
      <c r="B338" s="196" t="s">
        <v>388</v>
      </c>
    </row>
    <row r="339" spans="1:2" x14ac:dyDescent="0.2">
      <c r="A339" s="163" t="s">
        <v>397</v>
      </c>
      <c r="B339" s="196" t="s">
        <v>388</v>
      </c>
    </row>
    <row r="340" spans="1:2" x14ac:dyDescent="0.2">
      <c r="A340" s="163" t="s">
        <v>398</v>
      </c>
      <c r="B340" s="196" t="s">
        <v>388</v>
      </c>
    </row>
    <row r="341" spans="1:2" x14ac:dyDescent="0.2">
      <c r="A341" s="163" t="s">
        <v>399</v>
      </c>
      <c r="B341" s="196" t="s">
        <v>388</v>
      </c>
    </row>
    <row r="342" spans="1:2" x14ac:dyDescent="0.2">
      <c r="A342" s="163" t="s">
        <v>400</v>
      </c>
      <c r="B342" s="196" t="s">
        <v>388</v>
      </c>
    </row>
    <row r="343" spans="1:2" x14ac:dyDescent="0.2">
      <c r="A343" s="163" t="s">
        <v>401</v>
      </c>
      <c r="B343" s="196" t="s">
        <v>388</v>
      </c>
    </row>
    <row r="344" spans="1:2" x14ac:dyDescent="0.2">
      <c r="A344" s="163" t="s">
        <v>402</v>
      </c>
      <c r="B344" s="196" t="s">
        <v>388</v>
      </c>
    </row>
    <row r="345" spans="1:2" x14ac:dyDescent="0.2">
      <c r="A345" s="163" t="s">
        <v>403</v>
      </c>
      <c r="B345" s="196" t="s">
        <v>388</v>
      </c>
    </row>
    <row r="346" spans="1:2" x14ac:dyDescent="0.2">
      <c r="A346" s="163" t="s">
        <v>404</v>
      </c>
      <c r="B346" s="196" t="s">
        <v>388</v>
      </c>
    </row>
    <row r="347" spans="1:2" x14ac:dyDescent="0.2">
      <c r="A347" s="163" t="s">
        <v>405</v>
      </c>
      <c r="B347" s="196" t="s">
        <v>388</v>
      </c>
    </row>
    <row r="348" spans="1:2" x14ac:dyDescent="0.2">
      <c r="A348" s="163" t="s">
        <v>406</v>
      </c>
      <c r="B348" s="196" t="s">
        <v>388</v>
      </c>
    </row>
    <row r="349" spans="1:2" x14ac:dyDescent="0.2">
      <c r="A349" s="163" t="s">
        <v>407</v>
      </c>
      <c r="B349" s="196" t="s">
        <v>388</v>
      </c>
    </row>
    <row r="350" spans="1:2" x14ac:dyDescent="0.2">
      <c r="A350" s="163" t="s">
        <v>408</v>
      </c>
      <c r="B350" s="196" t="s">
        <v>388</v>
      </c>
    </row>
    <row r="351" spans="1:2" x14ac:dyDescent="0.2">
      <c r="A351" s="163" t="s">
        <v>409</v>
      </c>
      <c r="B351" s="196" t="s">
        <v>388</v>
      </c>
    </row>
    <row r="352" spans="1:2" x14ac:dyDescent="0.2">
      <c r="A352" s="163" t="s">
        <v>410</v>
      </c>
      <c r="B352" s="196" t="s">
        <v>388</v>
      </c>
    </row>
    <row r="353" spans="1:2" x14ac:dyDescent="0.2">
      <c r="A353" s="163" t="s">
        <v>411</v>
      </c>
      <c r="B353" s="196" t="s">
        <v>388</v>
      </c>
    </row>
    <row r="354" spans="1:2" x14ac:dyDescent="0.2">
      <c r="A354" s="163" t="s">
        <v>412</v>
      </c>
      <c r="B354" s="196" t="s">
        <v>388</v>
      </c>
    </row>
    <row r="355" spans="1:2" x14ac:dyDescent="0.2">
      <c r="A355" s="163" t="s">
        <v>413</v>
      </c>
      <c r="B355" s="196" t="s">
        <v>388</v>
      </c>
    </row>
    <row r="356" spans="1:2" x14ac:dyDescent="0.2">
      <c r="A356" s="163" t="s">
        <v>414</v>
      </c>
      <c r="B356" s="196" t="s">
        <v>388</v>
      </c>
    </row>
    <row r="357" spans="1:2" x14ac:dyDescent="0.2">
      <c r="A357" s="163" t="s">
        <v>415</v>
      </c>
      <c r="B357" s="196" t="s">
        <v>388</v>
      </c>
    </row>
    <row r="358" spans="1:2" x14ac:dyDescent="0.2">
      <c r="A358" s="163" t="s">
        <v>416</v>
      </c>
      <c r="B358" s="196" t="s">
        <v>388</v>
      </c>
    </row>
    <row r="359" spans="1:2" x14ac:dyDescent="0.2">
      <c r="A359" s="163" t="s">
        <v>417</v>
      </c>
      <c r="B359" s="196" t="s">
        <v>388</v>
      </c>
    </row>
    <row r="360" spans="1:2" x14ac:dyDescent="0.2">
      <c r="A360" s="163" t="s">
        <v>418</v>
      </c>
      <c r="B360" s="196" t="s">
        <v>388</v>
      </c>
    </row>
    <row r="361" spans="1:2" x14ac:dyDescent="0.2">
      <c r="A361" s="163" t="s">
        <v>419</v>
      </c>
      <c r="B361" s="196" t="s">
        <v>388</v>
      </c>
    </row>
    <row r="362" spans="1:2" x14ac:dyDescent="0.2">
      <c r="A362" s="163" t="s">
        <v>420</v>
      </c>
      <c r="B362" s="196" t="s">
        <v>388</v>
      </c>
    </row>
    <row r="363" spans="1:2" x14ac:dyDescent="0.2">
      <c r="A363" s="163" t="s">
        <v>421</v>
      </c>
      <c r="B363" s="196" t="s">
        <v>388</v>
      </c>
    </row>
    <row r="364" spans="1:2" x14ac:dyDescent="0.2">
      <c r="A364" s="163" t="s">
        <v>422</v>
      </c>
      <c r="B364" s="196" t="s">
        <v>388</v>
      </c>
    </row>
    <row r="365" spans="1:2" x14ac:dyDescent="0.2">
      <c r="A365" s="163" t="s">
        <v>423</v>
      </c>
      <c r="B365" s="196" t="s">
        <v>388</v>
      </c>
    </row>
    <row r="369" spans="1:7" ht="12.75" x14ac:dyDescent="0.2">
      <c r="A369" s="186"/>
      <c r="B369" s="186"/>
      <c r="C369" s="186"/>
      <c r="D369" s="186"/>
      <c r="E369" s="186"/>
      <c r="F369" s="186"/>
      <c r="G369" s="186"/>
    </row>
    <row r="370" spans="1:7" ht="12.75" x14ac:dyDescent="0.2">
      <c r="A370" s="186"/>
      <c r="B370" s="186"/>
      <c r="C370" s="186"/>
      <c r="D370" s="186"/>
      <c r="E370" s="186"/>
      <c r="F370" s="186"/>
      <c r="G370" s="186"/>
    </row>
    <row r="371" spans="1:7" ht="12.75" x14ac:dyDescent="0.2">
      <c r="A371" s="186"/>
      <c r="B371" s="186"/>
      <c r="C371" s="186"/>
      <c r="D371" s="186"/>
      <c r="E371" s="186"/>
      <c r="F371" s="186"/>
      <c r="G371" s="186"/>
    </row>
    <row r="372" spans="1:7" ht="12.75" x14ac:dyDescent="0.2">
      <c r="A372" s="186"/>
      <c r="B372" s="186"/>
      <c r="C372" s="186"/>
      <c r="D372" s="186"/>
      <c r="E372" s="186"/>
      <c r="F372" s="186"/>
      <c r="G372" s="186"/>
    </row>
    <row r="373" spans="1:7" ht="12.75" x14ac:dyDescent="0.2">
      <c r="A373" s="186"/>
      <c r="B373" s="186"/>
      <c r="C373" s="186"/>
      <c r="D373" s="186"/>
      <c r="E373" s="186"/>
      <c r="F373" s="186"/>
      <c r="G373" s="186"/>
    </row>
    <row r="374" spans="1:7" ht="12.75" x14ac:dyDescent="0.2">
      <c r="A374" s="186"/>
      <c r="B374" s="186"/>
      <c r="C374" s="186"/>
      <c r="D374" s="186"/>
      <c r="E374" s="186"/>
      <c r="F374" s="186"/>
      <c r="G374" s="186"/>
    </row>
    <row r="375" spans="1:7" ht="12.75" x14ac:dyDescent="0.2">
      <c r="A375" s="186"/>
      <c r="B375" s="186"/>
      <c r="C375" s="186"/>
      <c r="D375" s="186"/>
      <c r="E375" s="186"/>
      <c r="F375" s="186"/>
      <c r="G375" s="186"/>
    </row>
    <row r="376" spans="1:7" ht="12.75" x14ac:dyDescent="0.2">
      <c r="A376" s="186"/>
      <c r="B376" s="186"/>
      <c r="C376" s="186"/>
      <c r="D376" s="186"/>
      <c r="E376" s="186"/>
      <c r="F376" s="186"/>
      <c r="G376" s="186"/>
    </row>
    <row r="377" spans="1:7" ht="12.75" x14ac:dyDescent="0.2">
      <c r="A377" s="186"/>
      <c r="B377" s="186"/>
      <c r="C377" s="186"/>
      <c r="D377" s="186"/>
      <c r="E377" s="186"/>
      <c r="F377" s="186"/>
      <c r="G377" s="186"/>
    </row>
    <row r="378" spans="1:7" ht="12.75" x14ac:dyDescent="0.2">
      <c r="A378" s="186"/>
      <c r="B378" s="186"/>
      <c r="C378" s="186"/>
      <c r="D378" s="186"/>
      <c r="E378" s="186"/>
      <c r="F378" s="186"/>
      <c r="G378" s="186"/>
    </row>
    <row r="379" spans="1:7" ht="12.75" x14ac:dyDescent="0.2">
      <c r="A379" s="186"/>
      <c r="B379" s="186"/>
      <c r="C379" s="186"/>
      <c r="D379" s="186"/>
      <c r="E379" s="186"/>
      <c r="F379" s="186"/>
      <c r="G379" s="186"/>
    </row>
    <row r="380" spans="1:7" ht="12.75" x14ac:dyDescent="0.2">
      <c r="A380" s="186"/>
      <c r="B380" s="186"/>
      <c r="C380" s="186"/>
      <c r="D380" s="186"/>
      <c r="E380" s="186"/>
      <c r="F380" s="186"/>
      <c r="G380" s="186"/>
    </row>
    <row r="381" spans="1:7" ht="12.75" x14ac:dyDescent="0.2">
      <c r="A381" s="186"/>
      <c r="B381" s="186"/>
      <c r="C381" s="186"/>
      <c r="D381" s="186"/>
      <c r="E381" s="186"/>
      <c r="F381" s="186"/>
      <c r="G381" s="186"/>
    </row>
    <row r="382" spans="1:7" ht="12.75" x14ac:dyDescent="0.2">
      <c r="A382" s="186"/>
      <c r="B382" s="186"/>
      <c r="C382" s="186"/>
      <c r="D382" s="186"/>
      <c r="E382" s="186"/>
      <c r="F382" s="186"/>
      <c r="G382" s="186"/>
    </row>
    <row r="383" spans="1:7" ht="12.75" x14ac:dyDescent="0.2">
      <c r="A383" s="186"/>
      <c r="B383" s="186"/>
      <c r="C383" s="186"/>
      <c r="D383" s="186"/>
      <c r="E383" s="186"/>
      <c r="F383" s="186"/>
      <c r="G383" s="186"/>
    </row>
    <row r="384" spans="1:7" ht="12.75" x14ac:dyDescent="0.2">
      <c r="A384" s="186"/>
      <c r="B384" s="186"/>
      <c r="C384" s="186"/>
      <c r="D384" s="186"/>
      <c r="E384" s="186"/>
      <c r="F384" s="186"/>
      <c r="G384" s="186"/>
    </row>
    <row r="385" spans="1:7" ht="12.75" x14ac:dyDescent="0.2">
      <c r="A385" s="186"/>
      <c r="B385" s="186"/>
      <c r="C385" s="186"/>
      <c r="D385" s="186"/>
      <c r="E385" s="186"/>
      <c r="F385" s="186"/>
      <c r="G385" s="186"/>
    </row>
    <row r="386" spans="1:7" ht="12.75" x14ac:dyDescent="0.2">
      <c r="A386" s="186"/>
      <c r="B386" s="186"/>
      <c r="C386" s="186"/>
      <c r="D386" s="186"/>
      <c r="E386" s="186"/>
      <c r="F386" s="186"/>
      <c r="G386" s="186"/>
    </row>
    <row r="387" spans="1:7" ht="12.75" x14ac:dyDescent="0.2">
      <c r="A387" s="186"/>
      <c r="B387" s="186"/>
      <c r="C387" s="186"/>
      <c r="D387" s="186"/>
      <c r="E387" s="186"/>
      <c r="F387" s="186"/>
      <c r="G387" s="186"/>
    </row>
    <row r="388" spans="1:7" ht="12.75" x14ac:dyDescent="0.2">
      <c r="A388" s="186"/>
      <c r="B388" s="186"/>
      <c r="C388" s="186"/>
      <c r="D388" s="186"/>
      <c r="E388" s="186"/>
      <c r="F388" s="186"/>
      <c r="G388" s="186"/>
    </row>
    <row r="389" spans="1:7" ht="12.75" x14ac:dyDescent="0.2">
      <c r="A389" s="186"/>
      <c r="B389" s="186"/>
      <c r="C389" s="186"/>
      <c r="D389" s="186"/>
      <c r="E389" s="186"/>
      <c r="F389" s="186"/>
      <c r="G389" s="186"/>
    </row>
    <row r="390" spans="1:7" ht="12.75" x14ac:dyDescent="0.2">
      <c r="A390" s="186"/>
      <c r="B390" s="186"/>
      <c r="C390" s="186"/>
      <c r="D390" s="186"/>
      <c r="E390" s="186"/>
      <c r="F390" s="186"/>
      <c r="G390" s="186"/>
    </row>
    <row r="391" spans="1:7" ht="12.75" x14ac:dyDescent="0.2">
      <c r="A391" s="186"/>
      <c r="B391" s="186"/>
      <c r="C391" s="186"/>
      <c r="D391" s="186"/>
      <c r="E391" s="186"/>
      <c r="F391" s="186"/>
      <c r="G391" s="186"/>
    </row>
    <row r="392" spans="1:7" ht="12.75" x14ac:dyDescent="0.2">
      <c r="A392" s="186"/>
      <c r="B392" s="186"/>
      <c r="C392" s="186"/>
      <c r="D392" s="186"/>
      <c r="E392" s="186"/>
      <c r="F392" s="186"/>
      <c r="G392" s="186"/>
    </row>
    <row r="393" spans="1:7" ht="12.75" x14ac:dyDescent="0.2">
      <c r="A393" s="186"/>
      <c r="B393" s="186"/>
      <c r="C393" s="186"/>
      <c r="D393" s="186"/>
      <c r="E393" s="186"/>
      <c r="F393" s="186"/>
      <c r="G393" s="186"/>
    </row>
    <row r="394" spans="1:7" ht="12.75" x14ac:dyDescent="0.2">
      <c r="A394" s="186"/>
      <c r="B394" s="186"/>
      <c r="C394" s="186"/>
      <c r="D394" s="186"/>
      <c r="E394" s="186"/>
      <c r="F394" s="186"/>
      <c r="G394" s="186"/>
    </row>
    <row r="395" spans="1:7" ht="12.75" x14ac:dyDescent="0.2">
      <c r="A395" s="186"/>
      <c r="B395" s="186"/>
      <c r="C395" s="186"/>
      <c r="D395" s="186"/>
      <c r="E395" s="186"/>
      <c r="F395" s="186"/>
      <c r="G395" s="186"/>
    </row>
    <row r="396" spans="1:7" ht="12.75" x14ac:dyDescent="0.2">
      <c r="A396" s="186"/>
      <c r="B396" s="186"/>
      <c r="C396" s="186"/>
      <c r="D396" s="186"/>
      <c r="E396" s="186"/>
      <c r="F396" s="186"/>
      <c r="G396" s="186"/>
    </row>
    <row r="397" spans="1:7" ht="12.75" x14ac:dyDescent="0.2">
      <c r="A397" s="186"/>
      <c r="B397" s="186"/>
      <c r="C397" s="186"/>
      <c r="D397" s="186"/>
      <c r="E397" s="186"/>
      <c r="F397" s="186"/>
      <c r="G397" s="186"/>
    </row>
    <row r="398" spans="1:7" ht="12.75" x14ac:dyDescent="0.2">
      <c r="A398" s="186"/>
      <c r="B398" s="186"/>
      <c r="C398" s="186"/>
      <c r="D398" s="186"/>
      <c r="E398" s="186"/>
      <c r="F398" s="186"/>
      <c r="G398" s="186"/>
    </row>
    <row r="399" spans="1:7" ht="12.75" x14ac:dyDescent="0.2">
      <c r="A399" s="186"/>
      <c r="B399" s="186"/>
      <c r="C399" s="186"/>
      <c r="D399" s="186"/>
      <c r="E399" s="186"/>
      <c r="F399" s="186"/>
      <c r="G399" s="186"/>
    </row>
    <row r="400" spans="1:7" ht="12.75" x14ac:dyDescent="0.2">
      <c r="A400" s="186"/>
      <c r="B400" s="186"/>
      <c r="C400" s="186"/>
      <c r="D400" s="186"/>
      <c r="E400" s="186"/>
      <c r="F400" s="186"/>
      <c r="G400" s="186"/>
    </row>
    <row r="401" spans="1:7" ht="12.75" x14ac:dyDescent="0.2">
      <c r="A401" s="186"/>
      <c r="B401" s="186"/>
      <c r="C401" s="186"/>
      <c r="D401" s="186"/>
      <c r="E401" s="186"/>
      <c r="F401" s="186"/>
      <c r="G401" s="186"/>
    </row>
    <row r="402" spans="1:7" ht="12.75" x14ac:dyDescent="0.2">
      <c r="A402" s="186"/>
      <c r="B402" s="186"/>
      <c r="C402" s="186"/>
      <c r="D402" s="186"/>
      <c r="E402" s="186"/>
      <c r="F402" s="186"/>
      <c r="G402" s="186"/>
    </row>
    <row r="403" spans="1:7" ht="12.75" x14ac:dyDescent="0.2">
      <c r="A403" s="186"/>
      <c r="B403" s="186"/>
      <c r="C403" s="186"/>
      <c r="D403" s="186"/>
      <c r="E403" s="186"/>
      <c r="F403" s="186"/>
      <c r="G403" s="186"/>
    </row>
    <row r="404" spans="1:7" ht="12.75" x14ac:dyDescent="0.2">
      <c r="A404" s="186"/>
      <c r="B404" s="186"/>
      <c r="C404" s="186"/>
      <c r="D404" s="186"/>
      <c r="E404" s="186"/>
      <c r="F404" s="186"/>
      <c r="G404" s="186"/>
    </row>
    <row r="405" spans="1:7" ht="12.75" x14ac:dyDescent="0.2">
      <c r="A405" s="186"/>
      <c r="B405" s="186"/>
      <c r="C405" s="186"/>
      <c r="D405" s="186"/>
      <c r="E405" s="186"/>
      <c r="F405" s="186"/>
      <c r="G405" s="186"/>
    </row>
    <row r="406" spans="1:7" ht="12.75" x14ac:dyDescent="0.2">
      <c r="A406" s="186"/>
      <c r="B406" s="186"/>
      <c r="C406" s="186"/>
      <c r="D406" s="186"/>
      <c r="E406" s="186"/>
      <c r="F406" s="186"/>
      <c r="G406" s="186"/>
    </row>
    <row r="407" spans="1:7" ht="12.75" x14ac:dyDescent="0.2">
      <c r="A407" s="186"/>
      <c r="B407" s="186"/>
      <c r="C407" s="186"/>
      <c r="D407" s="186"/>
      <c r="E407" s="186"/>
      <c r="F407" s="186"/>
      <c r="G407" s="186"/>
    </row>
    <row r="408" spans="1:7" ht="12.75" x14ac:dyDescent="0.2">
      <c r="A408" s="186"/>
      <c r="B408" s="186"/>
      <c r="C408" s="186"/>
      <c r="D408" s="186"/>
      <c r="E408" s="186"/>
      <c r="F408" s="186"/>
      <c r="G408" s="186"/>
    </row>
    <row r="409" spans="1:7" ht="12.75" x14ac:dyDescent="0.2">
      <c r="A409" s="186"/>
      <c r="B409" s="186"/>
      <c r="C409" s="186"/>
      <c r="D409" s="186"/>
      <c r="E409" s="186"/>
      <c r="F409" s="186"/>
      <c r="G409" s="186"/>
    </row>
    <row r="410" spans="1:7" ht="12.75" x14ac:dyDescent="0.2">
      <c r="A410" s="186"/>
      <c r="B410" s="186"/>
      <c r="C410" s="186"/>
      <c r="D410" s="186"/>
      <c r="E410" s="186"/>
      <c r="F410" s="186"/>
      <c r="G410" s="186"/>
    </row>
    <row r="411" spans="1:7" ht="12.75" x14ac:dyDescent="0.2">
      <c r="A411" s="186"/>
      <c r="B411" s="186"/>
      <c r="C411" s="186"/>
      <c r="D411" s="186"/>
      <c r="E411" s="186"/>
      <c r="F411" s="186"/>
      <c r="G411" s="186"/>
    </row>
    <row r="412" spans="1:7" ht="12.75" x14ac:dyDescent="0.2">
      <c r="A412" s="186"/>
      <c r="B412" s="186"/>
      <c r="C412" s="186"/>
      <c r="D412" s="186"/>
      <c r="E412" s="186"/>
      <c r="F412" s="186"/>
      <c r="G412" s="186"/>
    </row>
    <row r="413" spans="1:7" ht="12.75" x14ac:dyDescent="0.2">
      <c r="A413" s="186"/>
      <c r="B413" s="186"/>
      <c r="C413" s="186"/>
      <c r="D413" s="186"/>
      <c r="E413" s="186"/>
      <c r="F413" s="186"/>
      <c r="G413" s="186"/>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E5DEE460-28EC-40A6-AC90-BA74DA22590B}"/>
    <hyperlink ref="B7" location="'A. HTT General'!B26" display="2. Regulatory Summary" xr:uid="{2420131C-1BE4-411F-9416-B10DAC1ED09F}"/>
    <hyperlink ref="B8" location="'A. HTT General'!B36" display="3. General Cover Pool / Covered Bond Information" xr:uid="{E585B54A-EA94-4ACE-8355-E3CC0D97DE1B}"/>
    <hyperlink ref="B9" location="'A. HTT General'!B285" display="4. References to Capital Requirements Regulation (CRR) 129(7)" xr:uid="{A211077E-6A27-4C89-8E5F-D9C3A56594F8}"/>
    <hyperlink ref="B11" location="'A. HTT General'!B319" display="6. Other relevant information" xr:uid="{C0AF2284-5FC0-45B8-BC68-657F0573AD44}"/>
    <hyperlink ref="B27" r:id="rId1" display="UCITS Compliance" xr:uid="{F98DFE69-B1AE-4240-9AF0-A417E9D4047F}"/>
    <hyperlink ref="B28" r:id="rId2" xr:uid="{035454C3-80D5-41C2-9025-D3F358427ADF}"/>
    <hyperlink ref="B29" r:id="rId3" xr:uid="{266733EE-A0B5-4D0E-B466-831C9EE3C7C4}"/>
    <hyperlink ref="B10" location="'A. HTT General'!B311" display="5. References to Capital Requirements Regulation (CRR) 129(1)" xr:uid="{C11FA174-83DA-473F-B073-DB0262A31A5F}"/>
    <hyperlink ref="C229" r:id="rId4" xr:uid="{DA289695-36FE-4513-A6F2-14115A688630}"/>
    <hyperlink ref="D293" location="'B2. HTT Public Sector Assets'!B129" display="'B2. HTT Public Sector Assets'!B129" xr:uid="{71F127B6-AE0F-4394-AA28-345E650EC37D}"/>
    <hyperlink ref="F292" location="'B2. HTT Public Sector Assets'!A18" display="'B2. HTT Public Sector Assets'!A18" xr:uid="{C5413F63-A5A5-465C-8176-077B5A78F33E}"/>
    <hyperlink ref="D292" location="'B1. HTT Mortgage Assets'!B287" display="'B1. HTT Mortgage Assets'!B287" xr:uid="{88ECDA05-84D2-4432-A39B-7F9BB14301AE}"/>
    <hyperlink ref="D300" location="'B2. HTT Public Sector Assets'!B166" display="'B2. HTT Public Sector Assets'!B166" xr:uid="{F9CAEC09-4623-4CBA-9514-3177A8B633B8}"/>
    <hyperlink ref="D290" location="'B2. HTT Public Sector Assets'!B48" display="'B2. HTT Public Sector Assets'!B48" xr:uid="{928E5F2D-38FA-4B11-8B32-992904ECD41A}"/>
    <hyperlink ref="C289" location="'A. HTT General'!A39" display="'A. HTT General'!A39" xr:uid="{A7658A8D-4901-437C-93F6-1B47D79F2D90}"/>
    <hyperlink ref="C290" location="'B1. HTT Mortgage Assets'!B43" display="'B1. HTT Mortgage Assets'!B43" xr:uid="{C5AF902F-A7A1-43D2-A134-BF5CBCD15B96}"/>
    <hyperlink ref="C291" location="'A. HTT General'!A52" display="'A. HTT General'!A52" xr:uid="{196D5CEC-5C9D-43DA-9DA9-E5AB1C285EA3}"/>
    <hyperlink ref="C295" location="'A. HTT General'!B163" display="'A. HTT General'!B163" xr:uid="{C81DB0A0-A834-4C20-9CDD-9E5C8A9E8095}"/>
    <hyperlink ref="C296" location="'A. HTT General'!B137" display="'A. HTT General'!B137" xr:uid="{7DDB3EBF-D53B-49F5-81AB-FDF669E0CA77}"/>
    <hyperlink ref="C297" location="'C. HTT Harmonised Glossary'!B17" display="'C. HTT Harmonised Glossary'!B17" xr:uid="{B160761E-BFBA-4160-ACFF-464EC9E036DB}"/>
    <hyperlink ref="C298" location="'A. HTT General'!B65" display="'A. HTT General'!B65" xr:uid="{E4FB22CF-3F87-49EA-B6E2-43EADC6CBF22}"/>
    <hyperlink ref="C299" location="'A. HTT General'!B88" display="'A. HTT General'!B88" xr:uid="{1AE27517-65F6-4BEB-AEFE-F1B5FD8D9D26}"/>
    <hyperlink ref="C300" location="'B1. HTT Mortgage Assets'!B180" display="'B1. HTT Mortgage Assets'!B180" xr:uid="{A2F64EBB-8B75-4C17-89CD-65B894A0A496}"/>
    <hyperlink ref="C292" location="'B1. HTT Mortgage Assets'!B186" display="'B1. HTT Mortgage Assets'!B186" xr:uid="{A7000C2A-7F40-4A16-8F31-A81D56CD46C9}"/>
    <hyperlink ref="C288" location="'A. HTT General'!A38" display="'A. HTT General'!A38" xr:uid="{3278AF21-B9C8-4555-B5B1-6073CF7712E0}"/>
    <hyperlink ref="C294" location="'A. HTT General'!B111" display="'A. HTT General'!B111" xr:uid="{AF441A57-196C-471C-8403-E4849400763D}"/>
    <hyperlink ref="C293" location="'B1. HTT Mortgage Assets'!B149" display="'B1. HTT Mortgage Assets'!B149" xr:uid="{2625CF51-AA68-4E42-BDBC-C85F715EA51A}"/>
  </hyperlinks>
  <pageMargins left="0.7" right="0.7" top="0.75" bottom="0.75" header="0.3" footer="0.3"/>
  <pageSetup scale="32" orientation="portrait" r:id="rId5"/>
  <headerFooter>
    <oddFooter>&amp;R&amp;1#&amp;"Calibri"&amp;10&amp;K0000FFClassification : Internal</oddFooter>
  </headerFooter>
  <rowBreaks count="2" manualBreakCount="2">
    <brk id="136" max="16383" man="1"/>
    <brk id="3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64D1C-D8F8-40E4-BC49-A09267B480E0}">
  <sheetPr>
    <tabColor theme="5" tint="-0.249977111117893"/>
  </sheetPr>
  <dimension ref="A1:G598"/>
  <sheetViews>
    <sheetView zoomScaleNormal="100" workbookViewId="0"/>
  </sheetViews>
  <sheetFormatPr defaultRowHeight="15" outlineLevelRow="1" x14ac:dyDescent="0.2"/>
  <cols>
    <col min="1" max="1" width="13.85546875" style="163" customWidth="1"/>
    <col min="2" max="2" width="60.85546875" style="163" customWidth="1"/>
    <col min="3" max="3" width="41" style="163" customWidth="1"/>
    <col min="4" max="4" width="40.85546875" style="163" customWidth="1"/>
    <col min="5" max="5" width="6.7109375" style="163" customWidth="1"/>
    <col min="6" max="6" width="41.5703125" style="163" customWidth="1"/>
    <col min="7" max="7" width="41.5703125" style="156" customWidth="1"/>
    <col min="8" max="16384" width="9.140625" style="158"/>
  </cols>
  <sheetData>
    <row r="1" spans="1:7" ht="31.5" x14ac:dyDescent="0.2">
      <c r="A1" s="155" t="s">
        <v>781</v>
      </c>
      <c r="B1" s="155"/>
      <c r="C1" s="156"/>
      <c r="D1" s="156"/>
      <c r="E1" s="156"/>
      <c r="F1" s="157" t="s">
        <v>1390</v>
      </c>
    </row>
    <row r="2" spans="1:7" ht="13.5" thickBot="1" x14ac:dyDescent="0.25">
      <c r="A2" s="156"/>
      <c r="B2" s="156"/>
      <c r="C2" s="156"/>
      <c r="D2" s="156"/>
      <c r="E2" s="156"/>
      <c r="F2" s="156"/>
    </row>
    <row r="3" spans="1:7" ht="19.5" thickBot="1" x14ac:dyDescent="0.25">
      <c r="A3" s="160"/>
      <c r="B3" s="161" t="s">
        <v>0</v>
      </c>
      <c r="C3" s="162" t="s">
        <v>1391</v>
      </c>
      <c r="D3" s="160"/>
      <c r="E3" s="160"/>
      <c r="F3" s="156"/>
      <c r="G3" s="160"/>
    </row>
    <row r="4" spans="1:7" ht="15.75" thickBot="1" x14ac:dyDescent="0.25"/>
    <row r="5" spans="1:7" ht="18.75" x14ac:dyDescent="0.2">
      <c r="A5" s="164"/>
      <c r="B5" s="165" t="s">
        <v>424</v>
      </c>
      <c r="C5" s="164"/>
      <c r="E5" s="166"/>
      <c r="F5" s="166"/>
    </row>
    <row r="6" spans="1:7" x14ac:dyDescent="0.2">
      <c r="B6" s="228" t="s">
        <v>425</v>
      </c>
    </row>
    <row r="7" spans="1:7" x14ac:dyDescent="0.2">
      <c r="B7" s="229" t="s">
        <v>426</v>
      </c>
    </row>
    <row r="8" spans="1:7" ht="15.75" thickBot="1" x14ac:dyDescent="0.25">
      <c r="B8" s="230" t="s">
        <v>427</v>
      </c>
    </row>
    <row r="9" spans="1:7" x14ac:dyDescent="0.2">
      <c r="B9" s="231"/>
    </row>
    <row r="10" spans="1:7" ht="37.5" x14ac:dyDescent="0.2">
      <c r="A10" s="171" t="s">
        <v>6</v>
      </c>
      <c r="B10" s="171" t="s">
        <v>425</v>
      </c>
      <c r="C10" s="172"/>
      <c r="D10" s="172"/>
      <c r="E10" s="172"/>
      <c r="F10" s="172"/>
      <c r="G10" s="173"/>
    </row>
    <row r="11" spans="1:7" x14ac:dyDescent="0.2">
      <c r="A11" s="180"/>
      <c r="B11" s="181" t="s">
        <v>428</v>
      </c>
      <c r="C11" s="180" t="s">
        <v>53</v>
      </c>
      <c r="D11" s="180"/>
      <c r="E11" s="180"/>
      <c r="F11" s="183" t="s">
        <v>429</v>
      </c>
      <c r="G11" s="183"/>
    </row>
    <row r="12" spans="1:7" x14ac:dyDescent="0.2">
      <c r="A12" s="163" t="s">
        <v>430</v>
      </c>
      <c r="B12" s="163" t="s">
        <v>431</v>
      </c>
      <c r="C12" s="184">
        <v>15241.205612239901</v>
      </c>
      <c r="F12" s="191">
        <f>IF($C$15=0,"",IF(C12="[for completion]","",C12/$C$15))</f>
        <v>1</v>
      </c>
    </row>
    <row r="13" spans="1:7" x14ac:dyDescent="0.2">
      <c r="A13" s="163" t="s">
        <v>432</v>
      </c>
      <c r="B13" s="163" t="s">
        <v>433</v>
      </c>
      <c r="C13" s="184">
        <v>0</v>
      </c>
      <c r="F13" s="191">
        <f>IF($C$15=0,"",IF(C13="[for completion]","",C13/$C$15))</f>
        <v>0</v>
      </c>
    </row>
    <row r="14" spans="1:7" x14ac:dyDescent="0.2">
      <c r="A14" s="163" t="s">
        <v>434</v>
      </c>
      <c r="B14" s="163" t="s">
        <v>65</v>
      </c>
      <c r="C14" s="184">
        <v>0</v>
      </c>
      <c r="F14" s="191">
        <f>IF($C$15=0,"",IF(C14="[for completion]","",C14/$C$15))</f>
        <v>0</v>
      </c>
    </row>
    <row r="15" spans="1:7" x14ac:dyDescent="0.2">
      <c r="A15" s="163" t="s">
        <v>435</v>
      </c>
      <c r="B15" s="232" t="s">
        <v>67</v>
      </c>
      <c r="C15" s="184">
        <f>SUM(C12:C14)</f>
        <v>15241.205612239901</v>
      </c>
      <c r="F15" s="233">
        <f>SUM(F12:F14)</f>
        <v>1</v>
      </c>
    </row>
    <row r="16" spans="1:7" x14ac:dyDescent="0.2">
      <c r="A16" s="163" t="s">
        <v>436</v>
      </c>
      <c r="B16" s="196" t="s">
        <v>437</v>
      </c>
      <c r="C16" s="184"/>
      <c r="F16" s="191">
        <f t="shared" ref="F16:F26" si="0">IF($C$15=0,"",IF(C16="[for completion]","",C16/$C$15))</f>
        <v>0</v>
      </c>
    </row>
    <row r="17" spans="1:7" x14ac:dyDescent="0.2">
      <c r="A17" s="163" t="s">
        <v>438</v>
      </c>
      <c r="B17" s="196" t="s">
        <v>439</v>
      </c>
      <c r="C17" s="184"/>
      <c r="F17" s="191">
        <f t="shared" si="0"/>
        <v>0</v>
      </c>
    </row>
    <row r="18" spans="1:7" x14ac:dyDescent="0.2">
      <c r="A18" s="163" t="s">
        <v>440</v>
      </c>
      <c r="B18" s="196" t="s">
        <v>171</v>
      </c>
      <c r="C18" s="184"/>
      <c r="F18" s="191">
        <f t="shared" si="0"/>
        <v>0</v>
      </c>
    </row>
    <row r="19" spans="1:7" x14ac:dyDescent="0.2">
      <c r="A19" s="163" t="s">
        <v>441</v>
      </c>
      <c r="B19" s="196" t="s">
        <v>171</v>
      </c>
      <c r="C19" s="184"/>
      <c r="F19" s="191">
        <f t="shared" si="0"/>
        <v>0</v>
      </c>
    </row>
    <row r="20" spans="1:7" x14ac:dyDescent="0.2">
      <c r="A20" s="163" t="s">
        <v>442</v>
      </c>
      <c r="B20" s="196" t="s">
        <v>171</v>
      </c>
      <c r="C20" s="184"/>
      <c r="F20" s="191">
        <f t="shared" si="0"/>
        <v>0</v>
      </c>
    </row>
    <row r="21" spans="1:7" x14ac:dyDescent="0.2">
      <c r="A21" s="163" t="s">
        <v>443</v>
      </c>
      <c r="B21" s="196" t="s">
        <v>171</v>
      </c>
      <c r="C21" s="184"/>
      <c r="F21" s="191">
        <f t="shared" si="0"/>
        <v>0</v>
      </c>
    </row>
    <row r="22" spans="1:7" x14ac:dyDescent="0.2">
      <c r="A22" s="163" t="s">
        <v>444</v>
      </c>
      <c r="B22" s="196" t="s">
        <v>171</v>
      </c>
      <c r="C22" s="184"/>
      <c r="F22" s="191">
        <f t="shared" si="0"/>
        <v>0</v>
      </c>
    </row>
    <row r="23" spans="1:7" x14ac:dyDescent="0.2">
      <c r="A23" s="163" t="s">
        <v>445</v>
      </c>
      <c r="B23" s="196" t="s">
        <v>171</v>
      </c>
      <c r="C23" s="184"/>
      <c r="F23" s="191">
        <f t="shared" si="0"/>
        <v>0</v>
      </c>
    </row>
    <row r="24" spans="1:7" x14ac:dyDescent="0.2">
      <c r="A24" s="163" t="s">
        <v>446</v>
      </c>
      <c r="B24" s="196" t="s">
        <v>171</v>
      </c>
      <c r="C24" s="184"/>
      <c r="F24" s="191">
        <f t="shared" si="0"/>
        <v>0</v>
      </c>
    </row>
    <row r="25" spans="1:7" x14ac:dyDescent="0.2">
      <c r="A25" s="163" t="s">
        <v>447</v>
      </c>
      <c r="B25" s="196" t="s">
        <v>171</v>
      </c>
      <c r="C25" s="184"/>
      <c r="F25" s="191">
        <f t="shared" si="0"/>
        <v>0</v>
      </c>
    </row>
    <row r="26" spans="1:7" x14ac:dyDescent="0.2">
      <c r="A26" s="163" t="s">
        <v>1492</v>
      </c>
      <c r="B26" s="196" t="s">
        <v>171</v>
      </c>
      <c r="C26" s="197"/>
      <c r="D26" s="186"/>
      <c r="E26" s="186"/>
      <c r="F26" s="191">
        <f t="shared" si="0"/>
        <v>0</v>
      </c>
    </row>
    <row r="27" spans="1:7" x14ac:dyDescent="0.2">
      <c r="A27" s="180"/>
      <c r="B27" s="181" t="s">
        <v>448</v>
      </c>
      <c r="C27" s="180" t="s">
        <v>449</v>
      </c>
      <c r="D27" s="180" t="s">
        <v>450</v>
      </c>
      <c r="E27" s="182"/>
      <c r="F27" s="180" t="s">
        <v>451</v>
      </c>
      <c r="G27" s="183"/>
    </row>
    <row r="28" spans="1:7" x14ac:dyDescent="0.2">
      <c r="A28" s="163" t="s">
        <v>452</v>
      </c>
      <c r="B28" s="163" t="s">
        <v>453</v>
      </c>
      <c r="C28" s="184">
        <v>225681</v>
      </c>
      <c r="D28" s="184" t="s">
        <v>91</v>
      </c>
      <c r="F28" s="234">
        <f>IF(AND(C28="[For completion]",D28="[For completion]"),"[For completion]",SUM(C28:D28))</f>
        <v>225681</v>
      </c>
    </row>
    <row r="29" spans="1:7" x14ac:dyDescent="0.2">
      <c r="A29" s="163" t="s">
        <v>454</v>
      </c>
      <c r="B29" s="176" t="s">
        <v>455</v>
      </c>
      <c r="C29" s="184">
        <v>108092</v>
      </c>
      <c r="D29" s="184" t="s">
        <v>91</v>
      </c>
      <c r="F29" s="234">
        <f t="shared" ref="F29:F30" si="1">IF(AND(C29="[For completion]",D29="[For completion]"),"[For completion]",SUM(C29:D29))</f>
        <v>108092</v>
      </c>
    </row>
    <row r="30" spans="1:7" x14ac:dyDescent="0.2">
      <c r="A30" s="163" t="s">
        <v>456</v>
      </c>
      <c r="B30" s="176" t="s">
        <v>457</v>
      </c>
      <c r="C30" s="184">
        <v>0</v>
      </c>
      <c r="D30" s="184">
        <v>0</v>
      </c>
      <c r="F30" s="234">
        <f t="shared" si="1"/>
        <v>0</v>
      </c>
    </row>
    <row r="31" spans="1:7" x14ac:dyDescent="0.2">
      <c r="A31" s="163" t="s">
        <v>458</v>
      </c>
      <c r="B31" s="176"/>
    </row>
    <row r="32" spans="1:7" x14ac:dyDescent="0.2">
      <c r="A32" s="163" t="s">
        <v>459</v>
      </c>
      <c r="B32" s="176"/>
    </row>
    <row r="33" spans="1:7" x14ac:dyDescent="0.2">
      <c r="A33" s="163" t="s">
        <v>460</v>
      </c>
      <c r="B33" s="176"/>
    </row>
    <row r="34" spans="1:7" x14ac:dyDescent="0.2">
      <c r="A34" s="163" t="s">
        <v>461</v>
      </c>
      <c r="B34" s="176"/>
    </row>
    <row r="35" spans="1:7" x14ac:dyDescent="0.2">
      <c r="A35" s="180"/>
      <c r="B35" s="181" t="s">
        <v>462</v>
      </c>
      <c r="C35" s="180" t="s">
        <v>463</v>
      </c>
      <c r="D35" s="180" t="s">
        <v>464</v>
      </c>
      <c r="E35" s="182"/>
      <c r="F35" s="183" t="s">
        <v>429</v>
      </c>
      <c r="G35" s="183"/>
    </row>
    <row r="36" spans="1:7" x14ac:dyDescent="0.2">
      <c r="A36" s="163" t="s">
        <v>465</v>
      </c>
      <c r="B36" s="163" t="s">
        <v>466</v>
      </c>
      <c r="C36" s="235">
        <v>4.20392181695548E-3</v>
      </c>
      <c r="D36" s="235" t="s">
        <v>59</v>
      </c>
      <c r="E36" s="188"/>
      <c r="F36" s="235">
        <v>4.20392181695548E-3</v>
      </c>
    </row>
    <row r="37" spans="1:7" x14ac:dyDescent="0.2">
      <c r="A37" s="163" t="s">
        <v>467</v>
      </c>
      <c r="C37" s="233"/>
      <c r="D37" s="233"/>
      <c r="E37" s="188"/>
      <c r="F37" s="233"/>
    </row>
    <row r="38" spans="1:7" x14ac:dyDescent="0.2">
      <c r="A38" s="163" t="s">
        <v>468</v>
      </c>
      <c r="C38" s="233"/>
      <c r="D38" s="233"/>
      <c r="E38" s="188"/>
      <c r="F38" s="233"/>
    </row>
    <row r="39" spans="1:7" x14ac:dyDescent="0.2">
      <c r="A39" s="163" t="s">
        <v>469</v>
      </c>
      <c r="C39" s="233"/>
      <c r="D39" s="233"/>
      <c r="E39" s="188"/>
      <c r="F39" s="233"/>
    </row>
    <row r="40" spans="1:7" x14ac:dyDescent="0.2">
      <c r="A40" s="163" t="s">
        <v>470</v>
      </c>
      <c r="C40" s="233"/>
      <c r="D40" s="233"/>
      <c r="E40" s="188"/>
      <c r="F40" s="233"/>
    </row>
    <row r="41" spans="1:7" x14ac:dyDescent="0.2">
      <c r="A41" s="163" t="s">
        <v>471</v>
      </c>
      <c r="C41" s="233"/>
      <c r="D41" s="233"/>
      <c r="E41" s="188"/>
      <c r="F41" s="233"/>
    </row>
    <row r="42" spans="1:7" x14ac:dyDescent="0.2">
      <c r="A42" s="163" t="s">
        <v>472</v>
      </c>
      <c r="C42" s="233"/>
      <c r="D42" s="233"/>
      <c r="E42" s="188"/>
      <c r="F42" s="233"/>
    </row>
    <row r="43" spans="1:7" x14ac:dyDescent="0.2">
      <c r="A43" s="180"/>
      <c r="B43" s="181" t="s">
        <v>473</v>
      </c>
      <c r="C43" s="180" t="s">
        <v>463</v>
      </c>
      <c r="D43" s="180" t="s">
        <v>464</v>
      </c>
      <c r="E43" s="182"/>
      <c r="F43" s="183" t="s">
        <v>429</v>
      </c>
      <c r="G43" s="183"/>
    </row>
    <row r="44" spans="1:7" x14ac:dyDescent="0.2">
      <c r="A44" s="163" t="s">
        <v>474</v>
      </c>
      <c r="B44" s="236" t="s">
        <v>475</v>
      </c>
      <c r="C44" s="237" t="s">
        <v>141</v>
      </c>
      <c r="D44" s="237" t="s">
        <v>59</v>
      </c>
      <c r="E44" s="233"/>
      <c r="F44" s="237">
        <f>SUM(F45:F71)</f>
        <v>0</v>
      </c>
      <c r="G44" s="163"/>
    </row>
    <row r="45" spans="1:7" x14ac:dyDescent="0.2">
      <c r="A45" s="163" t="s">
        <v>476</v>
      </c>
      <c r="B45" s="163" t="s">
        <v>477</v>
      </c>
      <c r="C45" s="235">
        <v>0</v>
      </c>
      <c r="D45" s="235">
        <v>0</v>
      </c>
      <c r="E45" s="188"/>
      <c r="F45" s="235">
        <v>0</v>
      </c>
      <c r="G45" s="163"/>
    </row>
    <row r="46" spans="1:7" x14ac:dyDescent="0.2">
      <c r="A46" s="163" t="s">
        <v>478</v>
      </c>
      <c r="B46" s="163" t="s">
        <v>8</v>
      </c>
      <c r="C46" s="235" t="s">
        <v>141</v>
      </c>
      <c r="D46" s="235" t="s">
        <v>59</v>
      </c>
      <c r="E46" s="188"/>
      <c r="F46" s="235" t="s">
        <v>141</v>
      </c>
      <c r="G46" s="163"/>
    </row>
    <row r="47" spans="1:7" x14ac:dyDescent="0.2">
      <c r="A47" s="163" t="s">
        <v>479</v>
      </c>
      <c r="B47" s="163" t="s">
        <v>480</v>
      </c>
      <c r="C47" s="235">
        <v>0</v>
      </c>
      <c r="D47" s="235">
        <v>0</v>
      </c>
      <c r="E47" s="188"/>
      <c r="F47" s="235">
        <v>0</v>
      </c>
      <c r="G47" s="163"/>
    </row>
    <row r="48" spans="1:7" x14ac:dyDescent="0.2">
      <c r="A48" s="163" t="s">
        <v>481</v>
      </c>
      <c r="B48" s="163" t="s">
        <v>482</v>
      </c>
      <c r="C48" s="235">
        <v>0</v>
      </c>
      <c r="D48" s="235">
        <v>0</v>
      </c>
      <c r="E48" s="188"/>
      <c r="F48" s="235">
        <v>0</v>
      </c>
      <c r="G48" s="163"/>
    </row>
    <row r="49" spans="1:7" x14ac:dyDescent="0.2">
      <c r="A49" s="163" t="s">
        <v>483</v>
      </c>
      <c r="B49" s="163" t="s">
        <v>484</v>
      </c>
      <c r="C49" s="235">
        <v>0</v>
      </c>
      <c r="D49" s="235">
        <v>0</v>
      </c>
      <c r="E49" s="188"/>
      <c r="F49" s="235">
        <v>0</v>
      </c>
      <c r="G49" s="163"/>
    </row>
    <row r="50" spans="1:7" x14ac:dyDescent="0.2">
      <c r="A50" s="163" t="s">
        <v>485</v>
      </c>
      <c r="B50" s="163" t="s">
        <v>1493</v>
      </c>
      <c r="C50" s="235">
        <v>0</v>
      </c>
      <c r="D50" s="235">
        <v>0</v>
      </c>
      <c r="E50" s="188"/>
      <c r="F50" s="235">
        <v>0</v>
      </c>
      <c r="G50" s="163"/>
    </row>
    <row r="51" spans="1:7" x14ac:dyDescent="0.2">
      <c r="A51" s="163" t="s">
        <v>486</v>
      </c>
      <c r="B51" s="163" t="s">
        <v>487</v>
      </c>
      <c r="C51" s="235">
        <v>0</v>
      </c>
      <c r="D51" s="235">
        <v>0</v>
      </c>
      <c r="E51" s="188"/>
      <c r="F51" s="235">
        <v>0</v>
      </c>
      <c r="G51" s="163"/>
    </row>
    <row r="52" spans="1:7" x14ac:dyDescent="0.2">
      <c r="A52" s="163" t="s">
        <v>488</v>
      </c>
      <c r="B52" s="163" t="s">
        <v>489</v>
      </c>
      <c r="C52" s="235">
        <v>0</v>
      </c>
      <c r="D52" s="235">
        <v>0</v>
      </c>
      <c r="E52" s="188"/>
      <c r="F52" s="235">
        <v>0</v>
      </c>
      <c r="G52" s="163"/>
    </row>
    <row r="53" spans="1:7" x14ac:dyDescent="0.2">
      <c r="A53" s="163" t="s">
        <v>490</v>
      </c>
      <c r="B53" s="163" t="s">
        <v>491</v>
      </c>
      <c r="C53" s="235">
        <v>0</v>
      </c>
      <c r="D53" s="235">
        <v>0</v>
      </c>
      <c r="E53" s="188"/>
      <c r="F53" s="235">
        <v>0</v>
      </c>
      <c r="G53" s="163"/>
    </row>
    <row r="54" spans="1:7" x14ac:dyDescent="0.2">
      <c r="A54" s="163" t="s">
        <v>492</v>
      </c>
      <c r="B54" s="163" t="s">
        <v>493</v>
      </c>
      <c r="C54" s="235">
        <v>0</v>
      </c>
      <c r="D54" s="235">
        <v>0</v>
      </c>
      <c r="E54" s="188"/>
      <c r="F54" s="235">
        <v>0</v>
      </c>
      <c r="G54" s="163"/>
    </row>
    <row r="55" spans="1:7" x14ac:dyDescent="0.2">
      <c r="A55" s="163" t="s">
        <v>494</v>
      </c>
      <c r="B55" s="163" t="s">
        <v>495</v>
      </c>
      <c r="C55" s="235">
        <v>0</v>
      </c>
      <c r="D55" s="235">
        <v>0</v>
      </c>
      <c r="E55" s="188"/>
      <c r="F55" s="235">
        <v>0</v>
      </c>
      <c r="G55" s="163"/>
    </row>
    <row r="56" spans="1:7" x14ac:dyDescent="0.2">
      <c r="A56" s="163" t="s">
        <v>496</v>
      </c>
      <c r="B56" s="163" t="s">
        <v>497</v>
      </c>
      <c r="C56" s="235">
        <v>0</v>
      </c>
      <c r="D56" s="235">
        <v>0</v>
      </c>
      <c r="E56" s="188"/>
      <c r="F56" s="235">
        <v>0</v>
      </c>
      <c r="G56" s="163"/>
    </row>
    <row r="57" spans="1:7" x14ac:dyDescent="0.2">
      <c r="A57" s="163" t="s">
        <v>498</v>
      </c>
      <c r="B57" s="163" t="s">
        <v>499</v>
      </c>
      <c r="C57" s="235">
        <v>0</v>
      </c>
      <c r="D57" s="235">
        <v>0</v>
      </c>
      <c r="E57" s="188"/>
      <c r="F57" s="235">
        <v>0</v>
      </c>
      <c r="G57" s="163"/>
    </row>
    <row r="58" spans="1:7" x14ac:dyDescent="0.2">
      <c r="A58" s="163" t="s">
        <v>500</v>
      </c>
      <c r="B58" s="163" t="s">
        <v>501</v>
      </c>
      <c r="C58" s="235">
        <v>0</v>
      </c>
      <c r="D58" s="235">
        <v>0</v>
      </c>
      <c r="E58" s="188"/>
      <c r="F58" s="235">
        <v>0</v>
      </c>
      <c r="G58" s="163"/>
    </row>
    <row r="59" spans="1:7" x14ac:dyDescent="0.2">
      <c r="A59" s="163" t="s">
        <v>502</v>
      </c>
      <c r="B59" s="163" t="s">
        <v>503</v>
      </c>
      <c r="C59" s="235">
        <v>0</v>
      </c>
      <c r="D59" s="235">
        <v>0</v>
      </c>
      <c r="E59" s="188"/>
      <c r="F59" s="235">
        <v>0</v>
      </c>
      <c r="G59" s="163"/>
    </row>
    <row r="60" spans="1:7" x14ac:dyDescent="0.2">
      <c r="A60" s="163" t="s">
        <v>504</v>
      </c>
      <c r="B60" s="163" t="s">
        <v>505</v>
      </c>
      <c r="C60" s="235">
        <v>0</v>
      </c>
      <c r="D60" s="235">
        <v>0</v>
      </c>
      <c r="E60" s="188"/>
      <c r="F60" s="235">
        <v>0</v>
      </c>
      <c r="G60" s="163"/>
    </row>
    <row r="61" spans="1:7" x14ac:dyDescent="0.2">
      <c r="A61" s="163" t="s">
        <v>506</v>
      </c>
      <c r="B61" s="163" t="s">
        <v>507</v>
      </c>
      <c r="C61" s="235">
        <v>0</v>
      </c>
      <c r="D61" s="235">
        <v>0</v>
      </c>
      <c r="E61" s="188"/>
      <c r="F61" s="235">
        <v>0</v>
      </c>
      <c r="G61" s="163"/>
    </row>
    <row r="62" spans="1:7" x14ac:dyDescent="0.2">
      <c r="A62" s="163" t="s">
        <v>508</v>
      </c>
      <c r="B62" s="163" t="s">
        <v>509</v>
      </c>
      <c r="C62" s="235">
        <v>0</v>
      </c>
      <c r="D62" s="235">
        <v>0</v>
      </c>
      <c r="E62" s="188"/>
      <c r="F62" s="235">
        <v>0</v>
      </c>
      <c r="G62" s="163"/>
    </row>
    <row r="63" spans="1:7" x14ac:dyDescent="0.2">
      <c r="A63" s="163" t="s">
        <v>510</v>
      </c>
      <c r="B63" s="163" t="s">
        <v>511</v>
      </c>
      <c r="C63" s="235">
        <v>0</v>
      </c>
      <c r="D63" s="235">
        <v>0</v>
      </c>
      <c r="E63" s="188"/>
      <c r="F63" s="235">
        <v>0</v>
      </c>
      <c r="G63" s="163"/>
    </row>
    <row r="64" spans="1:7" x14ac:dyDescent="0.2">
      <c r="A64" s="163" t="s">
        <v>512</v>
      </c>
      <c r="B64" s="163" t="s">
        <v>513</v>
      </c>
      <c r="C64" s="235">
        <v>0</v>
      </c>
      <c r="D64" s="235">
        <v>0</v>
      </c>
      <c r="E64" s="188"/>
      <c r="F64" s="235">
        <v>0</v>
      </c>
      <c r="G64" s="163"/>
    </row>
    <row r="65" spans="1:7" x14ac:dyDescent="0.2">
      <c r="A65" s="163" t="s">
        <v>514</v>
      </c>
      <c r="B65" s="163" t="s">
        <v>515</v>
      </c>
      <c r="C65" s="235">
        <v>0</v>
      </c>
      <c r="D65" s="235">
        <v>0</v>
      </c>
      <c r="E65" s="188"/>
      <c r="F65" s="235">
        <v>0</v>
      </c>
      <c r="G65" s="163"/>
    </row>
    <row r="66" spans="1:7" x14ac:dyDescent="0.2">
      <c r="A66" s="163" t="s">
        <v>516</v>
      </c>
      <c r="B66" s="163" t="s">
        <v>517</v>
      </c>
      <c r="C66" s="235">
        <v>0</v>
      </c>
      <c r="D66" s="235">
        <v>0</v>
      </c>
      <c r="E66" s="188"/>
      <c r="F66" s="235">
        <v>0</v>
      </c>
      <c r="G66" s="163"/>
    </row>
    <row r="67" spans="1:7" x14ac:dyDescent="0.2">
      <c r="A67" s="163" t="s">
        <v>518</v>
      </c>
      <c r="B67" s="163" t="s">
        <v>519</v>
      </c>
      <c r="C67" s="235">
        <v>0</v>
      </c>
      <c r="D67" s="235">
        <v>0</v>
      </c>
      <c r="E67" s="188"/>
      <c r="F67" s="235">
        <v>0</v>
      </c>
      <c r="G67" s="163"/>
    </row>
    <row r="68" spans="1:7" x14ac:dyDescent="0.2">
      <c r="A68" s="163" t="s">
        <v>520</v>
      </c>
      <c r="B68" s="163" t="s">
        <v>521</v>
      </c>
      <c r="C68" s="235">
        <v>0</v>
      </c>
      <c r="D68" s="235">
        <v>0</v>
      </c>
      <c r="E68" s="188"/>
      <c r="F68" s="235">
        <v>0</v>
      </c>
      <c r="G68" s="163"/>
    </row>
    <row r="69" spans="1:7" x14ac:dyDescent="0.2">
      <c r="A69" s="163" t="s">
        <v>522</v>
      </c>
      <c r="B69" s="163" t="s">
        <v>523</v>
      </c>
      <c r="C69" s="235">
        <v>0</v>
      </c>
      <c r="D69" s="235">
        <v>0</v>
      </c>
      <c r="E69" s="188"/>
      <c r="F69" s="235">
        <v>0</v>
      </c>
      <c r="G69" s="163"/>
    </row>
    <row r="70" spans="1:7" x14ac:dyDescent="0.2">
      <c r="A70" s="163" t="s">
        <v>524</v>
      </c>
      <c r="B70" s="163" t="s">
        <v>525</v>
      </c>
      <c r="C70" s="235">
        <v>0</v>
      </c>
      <c r="D70" s="235">
        <v>0</v>
      </c>
      <c r="E70" s="188"/>
      <c r="F70" s="235">
        <v>0</v>
      </c>
      <c r="G70" s="163"/>
    </row>
    <row r="71" spans="1:7" x14ac:dyDescent="0.2">
      <c r="A71" s="163" t="s">
        <v>526</v>
      </c>
      <c r="B71" s="163" t="s">
        <v>527</v>
      </c>
      <c r="C71" s="235">
        <v>0</v>
      </c>
      <c r="D71" s="235">
        <v>0</v>
      </c>
      <c r="E71" s="188"/>
      <c r="F71" s="235">
        <v>0</v>
      </c>
      <c r="G71" s="163"/>
    </row>
    <row r="72" spans="1:7" x14ac:dyDescent="0.2">
      <c r="A72" s="163" t="s">
        <v>528</v>
      </c>
      <c r="B72" s="236" t="s">
        <v>258</v>
      </c>
      <c r="C72" s="237" t="s">
        <v>59</v>
      </c>
      <c r="D72" s="235" t="s">
        <v>59</v>
      </c>
      <c r="E72" s="233"/>
      <c r="F72" s="235" t="s">
        <v>59</v>
      </c>
      <c r="G72" s="163"/>
    </row>
    <row r="73" spans="1:7" x14ac:dyDescent="0.2">
      <c r="A73" s="163" t="s">
        <v>529</v>
      </c>
      <c r="B73" s="163" t="s">
        <v>530</v>
      </c>
      <c r="C73" s="235">
        <v>0</v>
      </c>
      <c r="D73" s="235">
        <v>0</v>
      </c>
      <c r="E73" s="233"/>
      <c r="F73" s="235">
        <v>0</v>
      </c>
      <c r="G73" s="163"/>
    </row>
    <row r="74" spans="1:7" x14ac:dyDescent="0.2">
      <c r="A74" s="163" t="s">
        <v>531</v>
      </c>
      <c r="B74" s="163" t="s">
        <v>532</v>
      </c>
      <c r="C74" s="235">
        <v>0</v>
      </c>
      <c r="D74" s="235">
        <v>0</v>
      </c>
      <c r="E74" s="233"/>
      <c r="F74" s="235">
        <v>0</v>
      </c>
      <c r="G74" s="163"/>
    </row>
    <row r="75" spans="1:7" x14ac:dyDescent="0.2">
      <c r="A75" s="163" t="s">
        <v>533</v>
      </c>
      <c r="B75" s="163" t="s">
        <v>534</v>
      </c>
      <c r="C75" s="235">
        <v>0</v>
      </c>
      <c r="D75" s="235">
        <v>0</v>
      </c>
      <c r="E75" s="233"/>
      <c r="F75" s="235">
        <v>0</v>
      </c>
      <c r="G75" s="163"/>
    </row>
    <row r="76" spans="1:7" x14ac:dyDescent="0.2">
      <c r="A76" s="163" t="s">
        <v>535</v>
      </c>
      <c r="B76" s="236" t="s">
        <v>65</v>
      </c>
      <c r="C76" s="238" t="s">
        <v>59</v>
      </c>
      <c r="D76" s="235" t="s">
        <v>59</v>
      </c>
      <c r="E76" s="233"/>
      <c r="F76" s="235" t="s">
        <v>59</v>
      </c>
      <c r="G76" s="163"/>
    </row>
    <row r="77" spans="1:7" x14ac:dyDescent="0.2">
      <c r="A77" s="163" t="s">
        <v>536</v>
      </c>
      <c r="B77" s="178" t="s">
        <v>260</v>
      </c>
      <c r="C77" s="235">
        <v>0</v>
      </c>
      <c r="D77" s="235">
        <v>0</v>
      </c>
      <c r="E77" s="233"/>
      <c r="F77" s="235">
        <v>0</v>
      </c>
      <c r="G77" s="163"/>
    </row>
    <row r="78" spans="1:7" x14ac:dyDescent="0.2">
      <c r="A78" s="163" t="s">
        <v>537</v>
      </c>
      <c r="B78" s="163" t="s">
        <v>538</v>
      </c>
      <c r="C78" s="235">
        <v>0</v>
      </c>
      <c r="D78" s="235">
        <v>0</v>
      </c>
      <c r="E78" s="233"/>
      <c r="F78" s="235">
        <v>0</v>
      </c>
      <c r="G78" s="163"/>
    </row>
    <row r="79" spans="1:7" x14ac:dyDescent="0.2">
      <c r="A79" s="163" t="s">
        <v>539</v>
      </c>
      <c r="B79" s="178" t="s">
        <v>262</v>
      </c>
      <c r="C79" s="235">
        <v>0</v>
      </c>
      <c r="D79" s="235">
        <v>0</v>
      </c>
      <c r="E79" s="233"/>
      <c r="F79" s="235">
        <v>0</v>
      </c>
      <c r="G79" s="163"/>
    </row>
    <row r="80" spans="1:7" x14ac:dyDescent="0.2">
      <c r="A80" s="163" t="s">
        <v>540</v>
      </c>
      <c r="B80" s="178" t="s">
        <v>264</v>
      </c>
      <c r="C80" s="235">
        <v>0</v>
      </c>
      <c r="D80" s="235">
        <v>0</v>
      </c>
      <c r="E80" s="233"/>
      <c r="F80" s="235">
        <v>0</v>
      </c>
      <c r="G80" s="163"/>
    </row>
    <row r="81" spans="1:7" x14ac:dyDescent="0.2">
      <c r="A81" s="163" t="s">
        <v>541</v>
      </c>
      <c r="B81" s="178" t="s">
        <v>266</v>
      </c>
      <c r="C81" s="235">
        <v>0</v>
      </c>
      <c r="D81" s="235">
        <v>0</v>
      </c>
      <c r="E81" s="233"/>
      <c r="F81" s="235">
        <v>0</v>
      </c>
      <c r="G81" s="163"/>
    </row>
    <row r="82" spans="1:7" x14ac:dyDescent="0.2">
      <c r="A82" s="163" t="s">
        <v>542</v>
      </c>
      <c r="B82" s="178" t="s">
        <v>268</v>
      </c>
      <c r="C82" s="235">
        <v>0</v>
      </c>
      <c r="D82" s="235">
        <v>0</v>
      </c>
      <c r="E82" s="233"/>
      <c r="F82" s="235">
        <v>0</v>
      </c>
      <c r="G82" s="163"/>
    </row>
    <row r="83" spans="1:7" x14ac:dyDescent="0.2">
      <c r="A83" s="163" t="s">
        <v>543</v>
      </c>
      <c r="B83" s="178" t="s">
        <v>270</v>
      </c>
      <c r="C83" s="235">
        <v>0</v>
      </c>
      <c r="D83" s="235">
        <v>0</v>
      </c>
      <c r="E83" s="233"/>
      <c r="F83" s="235">
        <v>0</v>
      </c>
      <c r="G83" s="163"/>
    </row>
    <row r="84" spans="1:7" x14ac:dyDescent="0.2">
      <c r="A84" s="163" t="s">
        <v>544</v>
      </c>
      <c r="B84" s="178" t="s">
        <v>272</v>
      </c>
      <c r="C84" s="235">
        <v>0</v>
      </c>
      <c r="D84" s="235">
        <v>0</v>
      </c>
      <c r="E84" s="233"/>
      <c r="F84" s="235">
        <v>0</v>
      </c>
      <c r="G84" s="163"/>
    </row>
    <row r="85" spans="1:7" x14ac:dyDescent="0.2">
      <c r="A85" s="163" t="s">
        <v>545</v>
      </c>
      <c r="B85" s="178" t="s">
        <v>274</v>
      </c>
      <c r="C85" s="235">
        <v>0</v>
      </c>
      <c r="D85" s="235">
        <v>0</v>
      </c>
      <c r="E85" s="233"/>
      <c r="F85" s="235">
        <v>0</v>
      </c>
      <c r="G85" s="163"/>
    </row>
    <row r="86" spans="1:7" x14ac:dyDescent="0.2">
      <c r="A86" s="163" t="s">
        <v>546</v>
      </c>
      <c r="B86" s="178" t="s">
        <v>276</v>
      </c>
      <c r="C86" s="235">
        <v>0</v>
      </c>
      <c r="D86" s="235">
        <v>0</v>
      </c>
      <c r="E86" s="233"/>
      <c r="F86" s="235">
        <v>0</v>
      </c>
      <c r="G86" s="163"/>
    </row>
    <row r="87" spans="1:7" x14ac:dyDescent="0.2">
      <c r="A87" s="163" t="s">
        <v>547</v>
      </c>
      <c r="B87" s="178" t="s">
        <v>65</v>
      </c>
      <c r="C87" s="235">
        <v>0</v>
      </c>
      <c r="D87" s="235">
        <v>0</v>
      </c>
      <c r="E87" s="233"/>
      <c r="F87" s="235">
        <v>0</v>
      </c>
      <c r="G87" s="163"/>
    </row>
    <row r="88" spans="1:7" x14ac:dyDescent="0.2">
      <c r="A88" s="163" t="s">
        <v>548</v>
      </c>
      <c r="B88" s="196" t="s">
        <v>171</v>
      </c>
      <c r="C88" s="233"/>
      <c r="D88" s="233"/>
      <c r="E88" s="233"/>
      <c r="F88" s="233"/>
      <c r="G88" s="163"/>
    </row>
    <row r="89" spans="1:7" x14ac:dyDescent="0.2">
      <c r="A89" s="163" t="s">
        <v>549</v>
      </c>
      <c r="B89" s="196" t="s">
        <v>171</v>
      </c>
      <c r="C89" s="233"/>
      <c r="D89" s="233"/>
      <c r="E89" s="233"/>
      <c r="F89" s="233"/>
      <c r="G89" s="163"/>
    </row>
    <row r="90" spans="1:7" x14ac:dyDescent="0.2">
      <c r="A90" s="163" t="s">
        <v>550</v>
      </c>
      <c r="B90" s="196" t="s">
        <v>171</v>
      </c>
      <c r="C90" s="233"/>
      <c r="D90" s="233"/>
      <c r="E90" s="233"/>
      <c r="F90" s="233"/>
      <c r="G90" s="163"/>
    </row>
    <row r="91" spans="1:7" x14ac:dyDescent="0.2">
      <c r="A91" s="163" t="s">
        <v>551</v>
      </c>
      <c r="B91" s="196" t="s">
        <v>171</v>
      </c>
      <c r="C91" s="233"/>
      <c r="D91" s="233"/>
      <c r="E91" s="233"/>
      <c r="F91" s="233"/>
      <c r="G91" s="163"/>
    </row>
    <row r="92" spans="1:7" x14ac:dyDescent="0.2">
      <c r="A92" s="163" t="s">
        <v>552</v>
      </c>
      <c r="B92" s="196" t="s">
        <v>171</v>
      </c>
      <c r="C92" s="233"/>
      <c r="D92" s="233"/>
      <c r="E92" s="233"/>
      <c r="F92" s="233"/>
      <c r="G92" s="163"/>
    </row>
    <row r="93" spans="1:7" x14ac:dyDescent="0.2">
      <c r="A93" s="163" t="s">
        <v>553</v>
      </c>
      <c r="B93" s="196" t="s">
        <v>171</v>
      </c>
      <c r="C93" s="233"/>
      <c r="D93" s="233"/>
      <c r="E93" s="233"/>
      <c r="F93" s="233"/>
      <c r="G93" s="163"/>
    </row>
    <row r="94" spans="1:7" x14ac:dyDescent="0.2">
      <c r="A94" s="163" t="s">
        <v>554</v>
      </c>
      <c r="B94" s="196" t="s">
        <v>171</v>
      </c>
      <c r="C94" s="233"/>
      <c r="D94" s="233"/>
      <c r="E94" s="233"/>
      <c r="F94" s="233"/>
      <c r="G94" s="163"/>
    </row>
    <row r="95" spans="1:7" x14ac:dyDescent="0.2">
      <c r="A95" s="163" t="s">
        <v>555</v>
      </c>
      <c r="B95" s="196" t="s">
        <v>171</v>
      </c>
      <c r="C95" s="233"/>
      <c r="D95" s="233"/>
      <c r="E95" s="233"/>
      <c r="F95" s="233"/>
      <c r="G95" s="163"/>
    </row>
    <row r="96" spans="1:7" x14ac:dyDescent="0.2">
      <c r="A96" s="163" t="s">
        <v>556</v>
      </c>
      <c r="B96" s="196" t="s">
        <v>171</v>
      </c>
      <c r="C96" s="233"/>
      <c r="D96" s="233"/>
      <c r="E96" s="233"/>
      <c r="F96" s="233"/>
      <c r="G96" s="163"/>
    </row>
    <row r="97" spans="1:7" x14ac:dyDescent="0.2">
      <c r="A97" s="163" t="s">
        <v>557</v>
      </c>
      <c r="B97" s="196" t="s">
        <v>171</v>
      </c>
      <c r="C97" s="233"/>
      <c r="D97" s="233"/>
      <c r="E97" s="233"/>
      <c r="F97" s="233"/>
      <c r="G97" s="163"/>
    </row>
    <row r="98" spans="1:7" x14ac:dyDescent="0.2">
      <c r="A98" s="180"/>
      <c r="B98" s="210" t="s">
        <v>1494</v>
      </c>
      <c r="C98" s="180" t="s">
        <v>463</v>
      </c>
      <c r="D98" s="180" t="s">
        <v>464</v>
      </c>
      <c r="E98" s="182"/>
      <c r="F98" s="183" t="s">
        <v>429</v>
      </c>
      <c r="G98" s="183"/>
    </row>
    <row r="99" spans="1:7" x14ac:dyDescent="0.2">
      <c r="A99" s="163" t="s">
        <v>558</v>
      </c>
      <c r="B99" s="233" t="s">
        <v>559</v>
      </c>
      <c r="C99" s="235">
        <v>0.156909343701094</v>
      </c>
      <c r="D99" s="235">
        <v>0</v>
      </c>
      <c r="E99" s="233"/>
      <c r="F99" s="233">
        <f>SUM(C99:D99)</f>
        <v>0.156909343701094</v>
      </c>
      <c r="G99" s="163"/>
    </row>
    <row r="100" spans="1:7" x14ac:dyDescent="0.2">
      <c r="A100" s="163" t="s">
        <v>560</v>
      </c>
      <c r="B100" s="233" t="s">
        <v>561</v>
      </c>
      <c r="C100" s="235">
        <v>0.14344092286074001</v>
      </c>
      <c r="D100" s="235">
        <v>0</v>
      </c>
      <c r="E100" s="233"/>
      <c r="F100" s="233">
        <f t="shared" ref="F100:F109" si="2">SUM(C100:D100)</f>
        <v>0.14344092286074001</v>
      </c>
      <c r="G100" s="163"/>
    </row>
    <row r="101" spans="1:7" x14ac:dyDescent="0.2">
      <c r="A101" s="163" t="s">
        <v>562</v>
      </c>
      <c r="B101" s="233" t="s">
        <v>563</v>
      </c>
      <c r="C101" s="235">
        <v>0.15432872254941599</v>
      </c>
      <c r="D101" s="235">
        <v>0</v>
      </c>
      <c r="E101" s="233"/>
      <c r="F101" s="233">
        <f t="shared" si="2"/>
        <v>0.15432872254941599</v>
      </c>
      <c r="G101" s="163"/>
    </row>
    <row r="102" spans="1:7" x14ac:dyDescent="0.2">
      <c r="A102" s="163" t="s">
        <v>564</v>
      </c>
      <c r="B102" s="233" t="s">
        <v>565</v>
      </c>
      <c r="C102" s="235">
        <v>8.5729607451176804E-2</v>
      </c>
      <c r="D102" s="235">
        <v>0</v>
      </c>
      <c r="E102" s="233"/>
      <c r="F102" s="233">
        <f t="shared" si="2"/>
        <v>8.5729607451176804E-2</v>
      </c>
      <c r="G102" s="163"/>
    </row>
    <row r="103" spans="1:7" x14ac:dyDescent="0.2">
      <c r="A103" s="163" t="s">
        <v>566</v>
      </c>
      <c r="B103" s="233" t="s">
        <v>567</v>
      </c>
      <c r="C103" s="235">
        <v>0.10960011190181</v>
      </c>
      <c r="D103" s="235">
        <v>0</v>
      </c>
      <c r="E103" s="233"/>
      <c r="F103" s="233">
        <f t="shared" si="2"/>
        <v>0.10960011190181</v>
      </c>
      <c r="G103" s="163"/>
    </row>
    <row r="104" spans="1:7" x14ac:dyDescent="0.2">
      <c r="A104" s="163" t="s">
        <v>568</v>
      </c>
      <c r="B104" s="233" t="s">
        <v>569</v>
      </c>
      <c r="C104" s="235">
        <v>8.0765613012360501E-2</v>
      </c>
      <c r="D104" s="235">
        <v>0</v>
      </c>
      <c r="E104" s="233"/>
      <c r="F104" s="233">
        <f t="shared" si="2"/>
        <v>8.0765613012360501E-2</v>
      </c>
      <c r="G104" s="163"/>
    </row>
    <row r="105" spans="1:7" x14ac:dyDescent="0.2">
      <c r="A105" s="163" t="s">
        <v>570</v>
      </c>
      <c r="B105" s="233" t="s">
        <v>571</v>
      </c>
      <c r="C105" s="235">
        <v>7.4168772408803194E-2</v>
      </c>
      <c r="D105" s="235">
        <v>0</v>
      </c>
      <c r="E105" s="233"/>
      <c r="F105" s="233">
        <f t="shared" si="2"/>
        <v>7.4168772408803194E-2</v>
      </c>
      <c r="G105" s="163"/>
    </row>
    <row r="106" spans="1:7" x14ac:dyDescent="0.2">
      <c r="A106" s="163" t="s">
        <v>572</v>
      </c>
      <c r="B106" s="233" t="s">
        <v>573</v>
      </c>
      <c r="C106" s="235">
        <v>6.9917591879622001E-2</v>
      </c>
      <c r="D106" s="235">
        <v>0</v>
      </c>
      <c r="E106" s="233"/>
      <c r="F106" s="233">
        <f t="shared" si="2"/>
        <v>6.9917591879622001E-2</v>
      </c>
      <c r="G106" s="163"/>
    </row>
    <row r="107" spans="1:7" x14ac:dyDescent="0.2">
      <c r="A107" s="163" t="s">
        <v>574</v>
      </c>
      <c r="B107" s="233" t="s">
        <v>575</v>
      </c>
      <c r="C107" s="235">
        <v>5.1575650780455097E-2</v>
      </c>
      <c r="D107" s="235">
        <v>0</v>
      </c>
      <c r="E107" s="233"/>
      <c r="F107" s="233">
        <f t="shared" si="2"/>
        <v>5.1575650780455097E-2</v>
      </c>
      <c r="G107" s="163"/>
    </row>
    <row r="108" spans="1:7" x14ac:dyDescent="0.2">
      <c r="A108" s="163" t="s">
        <v>576</v>
      </c>
      <c r="B108" s="233" t="s">
        <v>577</v>
      </c>
      <c r="C108" s="235">
        <v>4.3494934426160398E-2</v>
      </c>
      <c r="D108" s="235">
        <v>0</v>
      </c>
      <c r="E108" s="233"/>
      <c r="F108" s="233">
        <f t="shared" si="2"/>
        <v>4.3494934426160398E-2</v>
      </c>
      <c r="G108" s="163"/>
    </row>
    <row r="109" spans="1:7" x14ac:dyDescent="0.2">
      <c r="A109" s="163" t="s">
        <v>578</v>
      </c>
      <c r="B109" s="233" t="s">
        <v>511</v>
      </c>
      <c r="C109" s="235">
        <v>2.7381718495736802E-2</v>
      </c>
      <c r="D109" s="235">
        <v>0</v>
      </c>
      <c r="E109" s="233"/>
      <c r="F109" s="233">
        <f t="shared" si="2"/>
        <v>2.7381718495736802E-2</v>
      </c>
      <c r="G109" s="163"/>
    </row>
    <row r="110" spans="1:7" x14ac:dyDescent="0.2">
      <c r="A110" s="163" t="s">
        <v>579</v>
      </c>
      <c r="B110" s="233" t="s">
        <v>65</v>
      </c>
      <c r="C110" s="235">
        <v>2.6870105326255102E-3</v>
      </c>
      <c r="D110" s="235">
        <v>0</v>
      </c>
      <c r="E110" s="233"/>
      <c r="F110" s="233">
        <f>SUM(C110:D110)</f>
        <v>2.6870105326255102E-3</v>
      </c>
      <c r="G110" s="163"/>
    </row>
    <row r="111" spans="1:7" hidden="1" outlineLevel="1" x14ac:dyDescent="0.2">
      <c r="A111" s="163" t="s">
        <v>580</v>
      </c>
      <c r="B111" s="178" t="s">
        <v>581</v>
      </c>
      <c r="C111" s="233"/>
      <c r="D111" s="233"/>
      <c r="E111" s="233"/>
      <c r="F111" s="233"/>
      <c r="G111" s="163"/>
    </row>
    <row r="112" spans="1:7" hidden="1" outlineLevel="1" x14ac:dyDescent="0.2">
      <c r="A112" s="163" t="s">
        <v>582</v>
      </c>
      <c r="B112" s="178" t="s">
        <v>581</v>
      </c>
      <c r="C112" s="233"/>
      <c r="D112" s="233"/>
      <c r="E112" s="233"/>
      <c r="F112" s="233"/>
      <c r="G112" s="163"/>
    </row>
    <row r="113" spans="1:7" hidden="1" outlineLevel="1" x14ac:dyDescent="0.2">
      <c r="A113" s="163" t="s">
        <v>583</v>
      </c>
      <c r="B113" s="178" t="s">
        <v>581</v>
      </c>
      <c r="C113" s="233"/>
      <c r="D113" s="233"/>
      <c r="E113" s="233"/>
      <c r="F113" s="233"/>
      <c r="G113" s="163"/>
    </row>
    <row r="114" spans="1:7" hidden="1" outlineLevel="1" x14ac:dyDescent="0.2">
      <c r="A114" s="163" t="s">
        <v>584</v>
      </c>
      <c r="B114" s="178" t="s">
        <v>581</v>
      </c>
      <c r="C114" s="233"/>
      <c r="D114" s="233"/>
      <c r="E114" s="233"/>
      <c r="F114" s="233"/>
      <c r="G114" s="163"/>
    </row>
    <row r="115" spans="1:7" hidden="1" outlineLevel="1" x14ac:dyDescent="0.2">
      <c r="A115" s="163" t="s">
        <v>585</v>
      </c>
      <c r="B115" s="178" t="s">
        <v>581</v>
      </c>
      <c r="C115" s="233"/>
      <c r="D115" s="233"/>
      <c r="E115" s="233"/>
      <c r="F115" s="233"/>
      <c r="G115" s="163"/>
    </row>
    <row r="116" spans="1:7" hidden="1" outlineLevel="1" x14ac:dyDescent="0.2">
      <c r="A116" s="163" t="s">
        <v>586</v>
      </c>
      <c r="B116" s="178" t="s">
        <v>581</v>
      </c>
      <c r="C116" s="233"/>
      <c r="D116" s="233"/>
      <c r="E116" s="233"/>
      <c r="F116" s="233"/>
      <c r="G116" s="163"/>
    </row>
    <row r="117" spans="1:7" hidden="1" outlineLevel="1" x14ac:dyDescent="0.2">
      <c r="A117" s="163" t="s">
        <v>587</v>
      </c>
      <c r="B117" s="178" t="s">
        <v>581</v>
      </c>
      <c r="C117" s="233"/>
      <c r="D117" s="233"/>
      <c r="E117" s="233"/>
      <c r="F117" s="233"/>
      <c r="G117" s="163"/>
    </row>
    <row r="118" spans="1:7" hidden="1" outlineLevel="1" x14ac:dyDescent="0.2">
      <c r="A118" s="163" t="s">
        <v>588</v>
      </c>
      <c r="B118" s="178" t="s">
        <v>581</v>
      </c>
      <c r="C118" s="233"/>
      <c r="D118" s="233"/>
      <c r="E118" s="233"/>
      <c r="F118" s="233"/>
      <c r="G118" s="163"/>
    </row>
    <row r="119" spans="1:7" hidden="1" outlineLevel="1" x14ac:dyDescent="0.2">
      <c r="A119" s="163" t="s">
        <v>589</v>
      </c>
      <c r="B119" s="178" t="s">
        <v>581</v>
      </c>
      <c r="C119" s="233"/>
      <c r="D119" s="233"/>
      <c r="E119" s="233"/>
      <c r="F119" s="233"/>
      <c r="G119" s="163"/>
    </row>
    <row r="120" spans="1:7" hidden="1" outlineLevel="1" x14ac:dyDescent="0.2">
      <c r="A120" s="163" t="s">
        <v>590</v>
      </c>
      <c r="B120" s="178" t="s">
        <v>581</v>
      </c>
      <c r="C120" s="233"/>
      <c r="D120" s="233"/>
      <c r="E120" s="233"/>
      <c r="F120" s="233"/>
      <c r="G120" s="163"/>
    </row>
    <row r="121" spans="1:7" hidden="1" outlineLevel="1" x14ac:dyDescent="0.2">
      <c r="A121" s="163" t="s">
        <v>591</v>
      </c>
      <c r="B121" s="178" t="s">
        <v>581</v>
      </c>
      <c r="C121" s="233"/>
      <c r="D121" s="233"/>
      <c r="E121" s="233"/>
      <c r="F121" s="233"/>
      <c r="G121" s="163"/>
    </row>
    <row r="122" spans="1:7" hidden="1" outlineLevel="1" x14ac:dyDescent="0.2">
      <c r="A122" s="163" t="s">
        <v>592</v>
      </c>
      <c r="B122" s="178" t="s">
        <v>581</v>
      </c>
      <c r="C122" s="233"/>
      <c r="D122" s="233"/>
      <c r="E122" s="233"/>
      <c r="F122" s="233"/>
      <c r="G122" s="163"/>
    </row>
    <row r="123" spans="1:7" hidden="1" outlineLevel="1" x14ac:dyDescent="0.2">
      <c r="A123" s="163" t="s">
        <v>593</v>
      </c>
      <c r="B123" s="178" t="s">
        <v>581</v>
      </c>
      <c r="C123" s="233"/>
      <c r="D123" s="233"/>
      <c r="E123" s="233"/>
      <c r="F123" s="233"/>
      <c r="G123" s="163"/>
    </row>
    <row r="124" spans="1:7" hidden="1" outlineLevel="1" x14ac:dyDescent="0.2">
      <c r="A124" s="163" t="s">
        <v>594</v>
      </c>
      <c r="B124" s="178" t="s">
        <v>581</v>
      </c>
      <c r="C124" s="233"/>
      <c r="D124" s="233"/>
      <c r="E124" s="233"/>
      <c r="F124" s="233"/>
      <c r="G124" s="163"/>
    </row>
    <row r="125" spans="1:7" hidden="1" outlineLevel="1" x14ac:dyDescent="0.2">
      <c r="A125" s="163" t="s">
        <v>595</v>
      </c>
      <c r="B125" s="178" t="s">
        <v>581</v>
      </c>
      <c r="C125" s="233"/>
      <c r="D125" s="233"/>
      <c r="E125" s="233"/>
      <c r="F125" s="233"/>
      <c r="G125" s="163"/>
    </row>
    <row r="126" spans="1:7" hidden="1" outlineLevel="1" x14ac:dyDescent="0.2">
      <c r="A126" s="163" t="s">
        <v>596</v>
      </c>
      <c r="B126" s="178" t="s">
        <v>581</v>
      </c>
      <c r="C126" s="233"/>
      <c r="D126" s="233"/>
      <c r="E126" s="233"/>
      <c r="F126" s="233"/>
      <c r="G126" s="163"/>
    </row>
    <row r="127" spans="1:7" hidden="1" outlineLevel="1" x14ac:dyDescent="0.2">
      <c r="A127" s="163" t="s">
        <v>597</v>
      </c>
      <c r="B127" s="178" t="s">
        <v>581</v>
      </c>
      <c r="C127" s="233"/>
      <c r="D127" s="233"/>
      <c r="E127" s="233"/>
      <c r="F127" s="233"/>
      <c r="G127" s="163"/>
    </row>
    <row r="128" spans="1:7" hidden="1" outlineLevel="1" x14ac:dyDescent="0.2">
      <c r="A128" s="163" t="s">
        <v>598</v>
      </c>
      <c r="B128" s="178" t="s">
        <v>581</v>
      </c>
      <c r="C128" s="233"/>
      <c r="D128" s="233"/>
      <c r="E128" s="233"/>
      <c r="F128" s="233"/>
      <c r="G128" s="163"/>
    </row>
    <row r="129" spans="1:7" hidden="1" outlineLevel="1" x14ac:dyDescent="0.2">
      <c r="A129" s="163" t="s">
        <v>599</v>
      </c>
      <c r="B129" s="178" t="s">
        <v>581</v>
      </c>
      <c r="C129" s="233"/>
      <c r="D129" s="233"/>
      <c r="E129" s="233"/>
      <c r="F129" s="233"/>
      <c r="G129" s="163"/>
    </row>
    <row r="130" spans="1:7" hidden="1" outlineLevel="1" x14ac:dyDescent="0.2">
      <c r="A130" s="163" t="s">
        <v>1495</v>
      </c>
      <c r="B130" s="178" t="s">
        <v>581</v>
      </c>
      <c r="C130" s="233"/>
      <c r="D130" s="233"/>
      <c r="E130" s="233"/>
      <c r="F130" s="233"/>
      <c r="G130" s="163"/>
    </row>
    <row r="131" spans="1:7" hidden="1" outlineLevel="1" x14ac:dyDescent="0.2">
      <c r="A131" s="163" t="s">
        <v>1496</v>
      </c>
      <c r="B131" s="178" t="s">
        <v>581</v>
      </c>
      <c r="C131" s="233"/>
      <c r="D131" s="233"/>
      <c r="E131" s="233"/>
      <c r="F131" s="233"/>
      <c r="G131" s="163"/>
    </row>
    <row r="132" spans="1:7" hidden="1" outlineLevel="1" x14ac:dyDescent="0.2">
      <c r="A132" s="163" t="s">
        <v>1497</v>
      </c>
      <c r="B132" s="178" t="s">
        <v>581</v>
      </c>
      <c r="C132" s="233"/>
      <c r="D132" s="233"/>
      <c r="E132" s="233"/>
      <c r="F132" s="233"/>
      <c r="G132" s="163"/>
    </row>
    <row r="133" spans="1:7" hidden="1" outlineLevel="1" x14ac:dyDescent="0.2">
      <c r="A133" s="163" t="s">
        <v>1498</v>
      </c>
      <c r="B133" s="178" t="s">
        <v>581</v>
      </c>
      <c r="C133" s="233"/>
      <c r="D133" s="233"/>
      <c r="E133" s="233"/>
      <c r="F133" s="233"/>
      <c r="G133" s="163"/>
    </row>
    <row r="134" spans="1:7" hidden="1" outlineLevel="1" x14ac:dyDescent="0.2">
      <c r="A134" s="163" t="s">
        <v>1499</v>
      </c>
      <c r="B134" s="178" t="s">
        <v>581</v>
      </c>
      <c r="C134" s="233"/>
      <c r="D134" s="233"/>
      <c r="E134" s="233"/>
      <c r="F134" s="233"/>
      <c r="G134" s="163"/>
    </row>
    <row r="135" spans="1:7" hidden="1" outlineLevel="1" x14ac:dyDescent="0.2">
      <c r="A135" s="163" t="s">
        <v>1500</v>
      </c>
      <c r="B135" s="178" t="s">
        <v>581</v>
      </c>
      <c r="C135" s="233"/>
      <c r="D135" s="233"/>
      <c r="E135" s="233"/>
      <c r="F135" s="233"/>
      <c r="G135" s="163"/>
    </row>
    <row r="136" spans="1:7" hidden="1" outlineLevel="1" x14ac:dyDescent="0.2">
      <c r="A136" s="163" t="s">
        <v>1501</v>
      </c>
      <c r="B136" s="178" t="s">
        <v>581</v>
      </c>
      <c r="C136" s="233"/>
      <c r="D136" s="233"/>
      <c r="E136" s="233"/>
      <c r="F136" s="233"/>
      <c r="G136" s="163"/>
    </row>
    <row r="137" spans="1:7" hidden="1" outlineLevel="1" x14ac:dyDescent="0.2">
      <c r="A137" s="163" t="s">
        <v>1502</v>
      </c>
      <c r="B137" s="178" t="s">
        <v>581</v>
      </c>
      <c r="C137" s="233"/>
      <c r="D137" s="233"/>
      <c r="E137" s="233"/>
      <c r="F137" s="233"/>
      <c r="G137" s="163"/>
    </row>
    <row r="138" spans="1:7" hidden="1" outlineLevel="1" x14ac:dyDescent="0.2">
      <c r="A138" s="163" t="s">
        <v>1503</v>
      </c>
      <c r="B138" s="178" t="s">
        <v>581</v>
      </c>
      <c r="C138" s="233"/>
      <c r="D138" s="233"/>
      <c r="E138" s="233"/>
      <c r="F138" s="233"/>
      <c r="G138" s="163"/>
    </row>
    <row r="139" spans="1:7" hidden="1" outlineLevel="1" x14ac:dyDescent="0.2">
      <c r="A139" s="163" t="s">
        <v>1504</v>
      </c>
      <c r="B139" s="178" t="s">
        <v>581</v>
      </c>
      <c r="C139" s="233"/>
      <c r="D139" s="233"/>
      <c r="E139" s="233"/>
      <c r="F139" s="233"/>
      <c r="G139" s="163"/>
    </row>
    <row r="140" spans="1:7" hidden="1" outlineLevel="1" x14ac:dyDescent="0.2">
      <c r="A140" s="163" t="s">
        <v>1505</v>
      </c>
      <c r="B140" s="178" t="s">
        <v>581</v>
      </c>
      <c r="C140" s="233"/>
      <c r="D140" s="233"/>
      <c r="E140" s="233"/>
      <c r="F140" s="233"/>
      <c r="G140" s="163"/>
    </row>
    <row r="141" spans="1:7" hidden="1" outlineLevel="1" x14ac:dyDescent="0.2">
      <c r="A141" s="163" t="s">
        <v>1506</v>
      </c>
      <c r="B141" s="178" t="s">
        <v>581</v>
      </c>
      <c r="C141" s="233"/>
      <c r="D141" s="233"/>
      <c r="E141" s="233"/>
      <c r="F141" s="233"/>
      <c r="G141" s="163"/>
    </row>
    <row r="142" spans="1:7" hidden="1" outlineLevel="1" x14ac:dyDescent="0.2">
      <c r="A142" s="163" t="s">
        <v>1507</v>
      </c>
      <c r="B142" s="178" t="s">
        <v>581</v>
      </c>
      <c r="C142" s="233"/>
      <c r="D142" s="233"/>
      <c r="E142" s="233"/>
      <c r="F142" s="233"/>
      <c r="G142" s="163"/>
    </row>
    <row r="143" spans="1:7" hidden="1" outlineLevel="1" x14ac:dyDescent="0.2">
      <c r="A143" s="163" t="s">
        <v>1508</v>
      </c>
      <c r="B143" s="178" t="s">
        <v>581</v>
      </c>
      <c r="C143" s="233"/>
      <c r="D143" s="233"/>
      <c r="E143" s="233"/>
      <c r="F143" s="233"/>
      <c r="G143" s="163"/>
    </row>
    <row r="144" spans="1:7" hidden="1" outlineLevel="1" x14ac:dyDescent="0.2">
      <c r="A144" s="163" t="s">
        <v>1509</v>
      </c>
      <c r="B144" s="178" t="s">
        <v>581</v>
      </c>
      <c r="C144" s="233"/>
      <c r="D144" s="233"/>
      <c r="E144" s="233"/>
      <c r="F144" s="233"/>
      <c r="G144" s="163"/>
    </row>
    <row r="145" spans="1:7" hidden="1" outlineLevel="1" x14ac:dyDescent="0.2">
      <c r="A145" s="163" t="s">
        <v>1510</v>
      </c>
      <c r="B145" s="178" t="s">
        <v>581</v>
      </c>
      <c r="C145" s="233"/>
      <c r="D145" s="233"/>
      <c r="E145" s="233"/>
      <c r="F145" s="233"/>
      <c r="G145" s="163"/>
    </row>
    <row r="146" spans="1:7" hidden="1" outlineLevel="1" x14ac:dyDescent="0.2">
      <c r="A146" s="163" t="s">
        <v>1511</v>
      </c>
      <c r="B146" s="178" t="s">
        <v>581</v>
      </c>
      <c r="C146" s="233"/>
      <c r="D146" s="233"/>
      <c r="E146" s="233"/>
      <c r="F146" s="233"/>
      <c r="G146" s="163"/>
    </row>
    <row r="147" spans="1:7" hidden="1" outlineLevel="1" x14ac:dyDescent="0.2">
      <c r="A147" s="163" t="s">
        <v>1512</v>
      </c>
      <c r="B147" s="178" t="s">
        <v>581</v>
      </c>
      <c r="C147" s="233"/>
      <c r="D147" s="233"/>
      <c r="E147" s="233"/>
      <c r="F147" s="233"/>
      <c r="G147" s="163"/>
    </row>
    <row r="148" spans="1:7" hidden="1" outlineLevel="1" x14ac:dyDescent="0.2">
      <c r="A148" s="163" t="s">
        <v>1513</v>
      </c>
      <c r="B148" s="178" t="s">
        <v>581</v>
      </c>
      <c r="C148" s="233"/>
      <c r="D148" s="233"/>
      <c r="E148" s="233"/>
      <c r="F148" s="233"/>
      <c r="G148" s="163"/>
    </row>
    <row r="149" spans="1:7" collapsed="1" x14ac:dyDescent="0.2">
      <c r="A149" s="180"/>
      <c r="B149" s="181" t="s">
        <v>600</v>
      </c>
      <c r="C149" s="180" t="s">
        <v>463</v>
      </c>
      <c r="D149" s="180" t="s">
        <v>464</v>
      </c>
      <c r="E149" s="182"/>
      <c r="F149" s="183" t="s">
        <v>429</v>
      </c>
      <c r="G149" s="183"/>
    </row>
    <row r="150" spans="1:7" x14ac:dyDescent="0.2">
      <c r="A150" s="163" t="s">
        <v>601</v>
      </c>
      <c r="B150" s="163" t="s">
        <v>602</v>
      </c>
      <c r="C150" s="235">
        <v>0.83112745653905495</v>
      </c>
      <c r="D150" s="235">
        <v>0</v>
      </c>
      <c r="E150" s="239"/>
      <c r="F150" s="233">
        <f>SUM(C150:D150)</f>
        <v>0.83112745653905495</v>
      </c>
    </row>
    <row r="151" spans="1:7" x14ac:dyDescent="0.2">
      <c r="A151" s="163" t="s">
        <v>603</v>
      </c>
      <c r="B151" s="163" t="s">
        <v>604</v>
      </c>
      <c r="C151" s="235">
        <v>0</v>
      </c>
      <c r="D151" s="235">
        <v>0</v>
      </c>
      <c r="E151" s="239"/>
      <c r="F151" s="233">
        <f t="shared" ref="F151:F152" si="3">SUM(C151:D151)</f>
        <v>0</v>
      </c>
    </row>
    <row r="152" spans="1:7" x14ac:dyDescent="0.2">
      <c r="A152" s="163" t="s">
        <v>605</v>
      </c>
      <c r="B152" s="163" t="s">
        <v>65</v>
      </c>
      <c r="C152" s="235">
        <v>0.168872543460932</v>
      </c>
      <c r="D152" s="235">
        <v>0</v>
      </c>
      <c r="E152" s="239"/>
      <c r="F152" s="233">
        <f t="shared" si="3"/>
        <v>0.168872543460932</v>
      </c>
    </row>
    <row r="153" spans="1:7" x14ac:dyDescent="0.2">
      <c r="A153" s="163" t="s">
        <v>606</v>
      </c>
      <c r="C153" s="233"/>
      <c r="D153" s="233"/>
      <c r="E153" s="239"/>
      <c r="F153" s="233"/>
    </row>
    <row r="154" spans="1:7" x14ac:dyDescent="0.2">
      <c r="A154" s="163" t="s">
        <v>607</v>
      </c>
      <c r="C154" s="233"/>
      <c r="D154" s="233"/>
      <c r="E154" s="239"/>
      <c r="F154" s="233"/>
    </row>
    <row r="155" spans="1:7" x14ac:dyDescent="0.2">
      <c r="A155" s="163" t="s">
        <v>608</v>
      </c>
      <c r="C155" s="233"/>
      <c r="D155" s="233"/>
      <c r="E155" s="239"/>
      <c r="F155" s="233"/>
    </row>
    <row r="156" spans="1:7" x14ac:dyDescent="0.2">
      <c r="A156" s="163" t="s">
        <v>609</v>
      </c>
      <c r="C156" s="233"/>
      <c r="D156" s="233"/>
      <c r="E156" s="239"/>
      <c r="F156" s="233"/>
    </row>
    <row r="157" spans="1:7" x14ac:dyDescent="0.2">
      <c r="A157" s="163" t="s">
        <v>610</v>
      </c>
      <c r="C157" s="233"/>
      <c r="D157" s="233"/>
      <c r="E157" s="239"/>
      <c r="F157" s="233"/>
    </row>
    <row r="158" spans="1:7" x14ac:dyDescent="0.2">
      <c r="A158" s="163" t="s">
        <v>611</v>
      </c>
      <c r="C158" s="233"/>
      <c r="D158" s="233"/>
      <c r="E158" s="239"/>
      <c r="F158" s="233"/>
    </row>
    <row r="159" spans="1:7" x14ac:dyDescent="0.2">
      <c r="A159" s="180"/>
      <c r="B159" s="181" t="s">
        <v>612</v>
      </c>
      <c r="C159" s="180" t="s">
        <v>463</v>
      </c>
      <c r="D159" s="180" t="s">
        <v>464</v>
      </c>
      <c r="E159" s="182"/>
      <c r="F159" s="183" t="s">
        <v>429</v>
      </c>
      <c r="G159" s="183"/>
    </row>
    <row r="160" spans="1:7" x14ac:dyDescent="0.2">
      <c r="A160" s="163" t="s">
        <v>613</v>
      </c>
      <c r="B160" s="163" t="s">
        <v>614</v>
      </c>
      <c r="C160" s="235">
        <v>4.51422692603443E-2</v>
      </c>
      <c r="D160" s="235">
        <v>0</v>
      </c>
      <c r="E160" s="239"/>
      <c r="F160" s="233">
        <f>SUM(C160:D160)</f>
        <v>4.51422692603443E-2</v>
      </c>
    </row>
    <row r="161" spans="1:7" x14ac:dyDescent="0.2">
      <c r="A161" s="163" t="s">
        <v>615</v>
      </c>
      <c r="B161" s="163" t="s">
        <v>616</v>
      </c>
      <c r="C161" s="235">
        <v>0.95485773073965596</v>
      </c>
      <c r="D161" s="235">
        <v>0</v>
      </c>
      <c r="E161" s="239"/>
      <c r="F161" s="233">
        <f t="shared" ref="F161:F162" si="4">SUM(C161:D161)</f>
        <v>0.95485773073965596</v>
      </c>
    </row>
    <row r="162" spans="1:7" x14ac:dyDescent="0.2">
      <c r="A162" s="163" t="s">
        <v>617</v>
      </c>
      <c r="B162" s="163" t="s">
        <v>65</v>
      </c>
      <c r="C162" s="235">
        <v>0</v>
      </c>
      <c r="D162" s="235">
        <v>0</v>
      </c>
      <c r="E162" s="239"/>
      <c r="F162" s="233">
        <f t="shared" si="4"/>
        <v>0</v>
      </c>
    </row>
    <row r="163" spans="1:7" x14ac:dyDescent="0.2">
      <c r="A163" s="163" t="s">
        <v>618</v>
      </c>
      <c r="E163" s="156"/>
    </row>
    <row r="164" spans="1:7" x14ac:dyDescent="0.2">
      <c r="A164" s="163" t="s">
        <v>619</v>
      </c>
      <c r="E164" s="156"/>
    </row>
    <row r="165" spans="1:7" x14ac:dyDescent="0.2">
      <c r="A165" s="163" t="s">
        <v>620</v>
      </c>
      <c r="E165" s="156"/>
    </row>
    <row r="166" spans="1:7" x14ac:dyDescent="0.2">
      <c r="A166" s="163" t="s">
        <v>621</v>
      </c>
      <c r="E166" s="156"/>
    </row>
    <row r="167" spans="1:7" x14ac:dyDescent="0.2">
      <c r="A167" s="163" t="s">
        <v>622</v>
      </c>
      <c r="E167" s="156"/>
    </row>
    <row r="168" spans="1:7" x14ac:dyDescent="0.2">
      <c r="A168" s="163" t="s">
        <v>623</v>
      </c>
      <c r="E168" s="156"/>
    </row>
    <row r="169" spans="1:7" x14ac:dyDescent="0.2">
      <c r="A169" s="180"/>
      <c r="B169" s="181" t="s">
        <v>624</v>
      </c>
      <c r="C169" s="180" t="s">
        <v>463</v>
      </c>
      <c r="D169" s="180" t="s">
        <v>464</v>
      </c>
      <c r="E169" s="182"/>
      <c r="F169" s="183" t="s">
        <v>429</v>
      </c>
      <c r="G169" s="183"/>
    </row>
    <row r="170" spans="1:7" x14ac:dyDescent="0.2">
      <c r="A170" s="163" t="s">
        <v>625</v>
      </c>
      <c r="B170" s="202" t="s">
        <v>626</v>
      </c>
      <c r="C170" s="235">
        <v>5.4831380342960701E-2</v>
      </c>
      <c r="D170" s="235">
        <v>0</v>
      </c>
      <c r="E170" s="239"/>
      <c r="F170" s="233">
        <f>SUM(C170:D170)</f>
        <v>5.4831380342960701E-2</v>
      </c>
    </row>
    <row r="171" spans="1:7" x14ac:dyDescent="0.2">
      <c r="A171" s="163" t="s">
        <v>627</v>
      </c>
      <c r="B171" s="202" t="s">
        <v>1514</v>
      </c>
      <c r="C171" s="235">
        <v>0.151676285907033</v>
      </c>
      <c r="D171" s="235">
        <v>0</v>
      </c>
      <c r="E171" s="239"/>
      <c r="F171" s="233">
        <f t="shared" ref="F171:F174" si="5">SUM(C171:D171)</f>
        <v>0.151676285907033</v>
      </c>
    </row>
    <row r="172" spans="1:7" x14ac:dyDescent="0.2">
      <c r="A172" s="163" t="s">
        <v>628</v>
      </c>
      <c r="B172" s="202" t="s">
        <v>1515</v>
      </c>
      <c r="C172" s="235">
        <v>0.302363080244065</v>
      </c>
      <c r="D172" s="235">
        <v>0</v>
      </c>
      <c r="E172" s="233"/>
      <c r="F172" s="233">
        <f t="shared" si="5"/>
        <v>0.302363080244065</v>
      </c>
    </row>
    <row r="173" spans="1:7" x14ac:dyDescent="0.2">
      <c r="A173" s="163" t="s">
        <v>629</v>
      </c>
      <c r="B173" s="202" t="s">
        <v>1516</v>
      </c>
      <c r="C173" s="235">
        <v>0.14164429832022499</v>
      </c>
      <c r="D173" s="235">
        <v>0</v>
      </c>
      <c r="E173" s="233"/>
      <c r="F173" s="233">
        <f t="shared" si="5"/>
        <v>0.14164429832022499</v>
      </c>
    </row>
    <row r="174" spans="1:7" x14ac:dyDescent="0.2">
      <c r="A174" s="163" t="s">
        <v>630</v>
      </c>
      <c r="B174" s="202" t="s">
        <v>1517</v>
      </c>
      <c r="C174" s="235">
        <v>0.34948495518571598</v>
      </c>
      <c r="D174" s="235">
        <v>0</v>
      </c>
      <c r="E174" s="233"/>
      <c r="F174" s="233">
        <f t="shared" si="5"/>
        <v>0.34948495518571598</v>
      </c>
    </row>
    <row r="175" spans="1:7" x14ac:dyDescent="0.2">
      <c r="A175" s="163" t="s">
        <v>631</v>
      </c>
      <c r="B175" s="176"/>
      <c r="C175" s="233"/>
      <c r="D175" s="233"/>
      <c r="E175" s="233"/>
      <c r="F175" s="233"/>
    </row>
    <row r="176" spans="1:7" x14ac:dyDescent="0.2">
      <c r="A176" s="163" t="s">
        <v>632</v>
      </c>
      <c r="B176" s="176"/>
      <c r="C176" s="233"/>
      <c r="D176" s="233"/>
      <c r="E176" s="233"/>
      <c r="F176" s="233"/>
    </row>
    <row r="177" spans="1:7" x14ac:dyDescent="0.2">
      <c r="A177" s="163" t="s">
        <v>633</v>
      </c>
      <c r="B177" s="202"/>
      <c r="C177" s="233"/>
      <c r="D177" s="233"/>
      <c r="E177" s="233"/>
      <c r="F177" s="233"/>
    </row>
    <row r="178" spans="1:7" x14ac:dyDescent="0.2">
      <c r="A178" s="163" t="s">
        <v>634</v>
      </c>
      <c r="B178" s="202"/>
      <c r="C178" s="233"/>
      <c r="D178" s="233"/>
      <c r="E178" s="233"/>
      <c r="F178" s="233"/>
    </row>
    <row r="179" spans="1:7" x14ac:dyDescent="0.2">
      <c r="A179" s="180"/>
      <c r="B179" s="181" t="s">
        <v>635</v>
      </c>
      <c r="C179" s="180" t="s">
        <v>463</v>
      </c>
      <c r="D179" s="180" t="s">
        <v>464</v>
      </c>
      <c r="E179" s="182"/>
      <c r="F179" s="183" t="s">
        <v>429</v>
      </c>
      <c r="G179" s="183"/>
    </row>
    <row r="180" spans="1:7" x14ac:dyDescent="0.2">
      <c r="A180" s="163" t="s">
        <v>636</v>
      </c>
      <c r="B180" s="163" t="s">
        <v>1518</v>
      </c>
      <c r="C180" s="235">
        <v>8.2814984070968193E-6</v>
      </c>
      <c r="D180" s="233">
        <v>0</v>
      </c>
      <c r="E180" s="239"/>
      <c r="F180" s="240">
        <f>SUM(C180:D180)</f>
        <v>8.2814984070968193E-6</v>
      </c>
    </row>
    <row r="181" spans="1:7" x14ac:dyDescent="0.2">
      <c r="A181" s="163" t="s">
        <v>637</v>
      </c>
      <c r="B181" s="241"/>
      <c r="C181" s="233"/>
      <c r="D181" s="233"/>
      <c r="E181" s="239"/>
      <c r="F181" s="233"/>
    </row>
    <row r="182" spans="1:7" x14ac:dyDescent="0.2">
      <c r="A182" s="163" t="s">
        <v>638</v>
      </c>
      <c r="B182" s="241"/>
      <c r="C182" s="233"/>
      <c r="D182" s="233"/>
      <c r="E182" s="239"/>
      <c r="F182" s="233"/>
    </row>
    <row r="183" spans="1:7" x14ac:dyDescent="0.2">
      <c r="A183" s="163" t="s">
        <v>639</v>
      </c>
      <c r="B183" s="241"/>
      <c r="C183" s="233"/>
      <c r="D183" s="233"/>
      <c r="E183" s="239"/>
      <c r="F183" s="233"/>
    </row>
    <row r="184" spans="1:7" x14ac:dyDescent="0.2">
      <c r="A184" s="163" t="s">
        <v>640</v>
      </c>
      <c r="B184" s="241"/>
      <c r="C184" s="233"/>
      <c r="D184" s="233"/>
      <c r="E184" s="239"/>
      <c r="F184" s="233"/>
    </row>
    <row r="185" spans="1:7" ht="18.75" x14ac:dyDescent="0.2">
      <c r="A185" s="242"/>
      <c r="B185" s="243" t="s">
        <v>426</v>
      </c>
      <c r="C185" s="242"/>
      <c r="D185" s="242"/>
      <c r="E185" s="242"/>
      <c r="F185" s="244"/>
      <c r="G185" s="244"/>
    </row>
    <row r="186" spans="1:7" x14ac:dyDescent="0.2">
      <c r="A186" s="180"/>
      <c r="B186" s="181" t="s">
        <v>641</v>
      </c>
      <c r="C186" s="180" t="s">
        <v>642</v>
      </c>
      <c r="D186" s="180" t="s">
        <v>643</v>
      </c>
      <c r="E186" s="182"/>
      <c r="F186" s="180" t="s">
        <v>463</v>
      </c>
      <c r="G186" s="180" t="s">
        <v>644</v>
      </c>
    </row>
    <row r="187" spans="1:7" x14ac:dyDescent="0.2">
      <c r="A187" s="163" t="s">
        <v>645</v>
      </c>
      <c r="B187" s="178" t="s">
        <v>646</v>
      </c>
      <c r="C187" s="184">
        <v>67.534287832116703</v>
      </c>
      <c r="E187" s="174"/>
      <c r="F187" s="201"/>
      <c r="G187" s="201"/>
    </row>
    <row r="188" spans="1:7" x14ac:dyDescent="0.2">
      <c r="A188" s="174"/>
      <c r="B188" s="245"/>
      <c r="C188" s="174"/>
      <c r="D188" s="174"/>
      <c r="E188" s="174"/>
      <c r="F188" s="201"/>
      <c r="G188" s="201"/>
    </row>
    <row r="189" spans="1:7" x14ac:dyDescent="0.2">
      <c r="B189" s="178" t="s">
        <v>647</v>
      </c>
      <c r="C189" s="174"/>
      <c r="D189" s="174"/>
      <c r="E189" s="174"/>
      <c r="F189" s="201"/>
      <c r="G189" s="201"/>
    </row>
    <row r="190" spans="1:7" x14ac:dyDescent="0.2">
      <c r="A190" s="163" t="s">
        <v>648</v>
      </c>
      <c r="B190" s="178" t="s">
        <v>649</v>
      </c>
      <c r="C190" s="184">
        <v>7140.3564666399698</v>
      </c>
      <c r="D190" s="184">
        <v>176642</v>
      </c>
      <c r="E190" s="174"/>
      <c r="F190" s="191">
        <f>IF($C$214=0,"",IF(C190="[for completion]","",IF(C190="","",C190/$C$214)))</f>
        <v>0.46849026568512941</v>
      </c>
      <c r="G190" s="191">
        <f>IF($D$214=0,"",IF(D190="[for completion]","",IF(D190="","",D190/$D$214)))</f>
        <v>0.78270656368945546</v>
      </c>
    </row>
    <row r="191" spans="1:7" x14ac:dyDescent="0.2">
      <c r="A191" s="163" t="s">
        <v>650</v>
      </c>
      <c r="B191" s="178" t="s">
        <v>651</v>
      </c>
      <c r="C191" s="184">
        <v>5454.8883094699604</v>
      </c>
      <c r="D191" s="184">
        <v>40069</v>
      </c>
      <c r="E191" s="174"/>
      <c r="F191" s="191">
        <f t="shared" ref="F191:F213" si="6">IF($C$214=0,"",IF(C191="[for completion]","",IF(C191="","",C191/$C$214)))</f>
        <v>0.3579039905536896</v>
      </c>
      <c r="G191" s="191">
        <f t="shared" ref="G191:G213" si="7">IF($D$214=0,"",IF(D191="[for completion]","",IF(D191="","",D191/$D$214)))</f>
        <v>0.17754706864999711</v>
      </c>
    </row>
    <row r="192" spans="1:7" x14ac:dyDescent="0.2">
      <c r="A192" s="163" t="s">
        <v>652</v>
      </c>
      <c r="B192" s="178" t="s">
        <v>653</v>
      </c>
      <c r="C192" s="184">
        <v>1556.7559566800001</v>
      </c>
      <c r="D192" s="184">
        <v>6541</v>
      </c>
      <c r="E192" s="174"/>
      <c r="F192" s="191">
        <f t="shared" si="6"/>
        <v>0.1021412607562881</v>
      </c>
      <c r="G192" s="191">
        <f t="shared" si="7"/>
        <v>2.8983388056593156E-2</v>
      </c>
    </row>
    <row r="193" spans="1:7" x14ac:dyDescent="0.2">
      <c r="A193" s="163" t="s">
        <v>654</v>
      </c>
      <c r="B193" s="178" t="s">
        <v>655</v>
      </c>
      <c r="C193" s="184">
        <v>501.85074489999897</v>
      </c>
      <c r="D193" s="184">
        <v>1473</v>
      </c>
      <c r="E193" s="174"/>
      <c r="F193" s="191">
        <f t="shared" si="6"/>
        <v>3.2927234082910865E-2</v>
      </c>
      <c r="G193" s="191">
        <f t="shared" si="7"/>
        <v>6.5269118800430695E-3</v>
      </c>
    </row>
    <row r="194" spans="1:7" x14ac:dyDescent="0.2">
      <c r="A194" s="163" t="s">
        <v>656</v>
      </c>
      <c r="B194" s="178" t="s">
        <v>657</v>
      </c>
      <c r="C194" s="184">
        <v>587.35413455000003</v>
      </c>
      <c r="D194" s="184">
        <v>956</v>
      </c>
      <c r="E194" s="174"/>
      <c r="F194" s="191">
        <f t="shared" si="6"/>
        <v>3.8537248921982056E-2</v>
      </c>
      <c r="G194" s="191">
        <f t="shared" si="7"/>
        <v>4.2360677239111841E-3</v>
      </c>
    </row>
    <row r="195" spans="1:7" hidden="1" outlineLevel="1" x14ac:dyDescent="0.2">
      <c r="A195" s="163" t="s">
        <v>658</v>
      </c>
      <c r="B195" s="178" t="s">
        <v>581</v>
      </c>
      <c r="C195" s="246"/>
      <c r="D195" s="246"/>
      <c r="E195" s="174"/>
      <c r="F195" s="191" t="str">
        <f t="shared" si="6"/>
        <v/>
      </c>
      <c r="G195" s="191" t="str">
        <f t="shared" si="7"/>
        <v/>
      </c>
    </row>
    <row r="196" spans="1:7" hidden="1" outlineLevel="1" x14ac:dyDescent="0.2">
      <c r="A196" s="163" t="s">
        <v>659</v>
      </c>
      <c r="B196" s="178" t="s">
        <v>581</v>
      </c>
      <c r="C196" s="246"/>
      <c r="D196" s="246"/>
      <c r="E196" s="174"/>
      <c r="F196" s="191" t="str">
        <f t="shared" si="6"/>
        <v/>
      </c>
      <c r="G196" s="191" t="str">
        <f t="shared" si="7"/>
        <v/>
      </c>
    </row>
    <row r="197" spans="1:7" hidden="1" outlineLevel="1" x14ac:dyDescent="0.2">
      <c r="A197" s="163" t="s">
        <v>660</v>
      </c>
      <c r="B197" s="178" t="s">
        <v>581</v>
      </c>
      <c r="C197" s="246"/>
      <c r="D197" s="246"/>
      <c r="E197" s="174"/>
      <c r="F197" s="191" t="str">
        <f t="shared" si="6"/>
        <v/>
      </c>
      <c r="G197" s="191" t="str">
        <f t="shared" si="7"/>
        <v/>
      </c>
    </row>
    <row r="198" spans="1:7" hidden="1" outlineLevel="1" x14ac:dyDescent="0.2">
      <c r="A198" s="163" t="s">
        <v>661</v>
      </c>
      <c r="B198" s="178" t="s">
        <v>581</v>
      </c>
      <c r="C198" s="246"/>
      <c r="D198" s="246"/>
      <c r="E198" s="174"/>
      <c r="F198" s="191" t="str">
        <f t="shared" si="6"/>
        <v/>
      </c>
      <c r="G198" s="191" t="str">
        <f t="shared" si="7"/>
        <v/>
      </c>
    </row>
    <row r="199" spans="1:7" hidden="1" outlineLevel="1" x14ac:dyDescent="0.2">
      <c r="A199" s="163" t="s">
        <v>662</v>
      </c>
      <c r="B199" s="178" t="s">
        <v>581</v>
      </c>
      <c r="C199" s="246"/>
      <c r="D199" s="246"/>
      <c r="E199" s="178"/>
      <c r="F199" s="191" t="str">
        <f t="shared" si="6"/>
        <v/>
      </c>
      <c r="G199" s="191" t="str">
        <f t="shared" si="7"/>
        <v/>
      </c>
    </row>
    <row r="200" spans="1:7" hidden="1" outlineLevel="1" x14ac:dyDescent="0.2">
      <c r="A200" s="163" t="s">
        <v>663</v>
      </c>
      <c r="B200" s="178" t="s">
        <v>581</v>
      </c>
      <c r="C200" s="246"/>
      <c r="D200" s="246"/>
      <c r="E200" s="178"/>
      <c r="F200" s="191" t="str">
        <f t="shared" si="6"/>
        <v/>
      </c>
      <c r="G200" s="191" t="str">
        <f t="shared" si="7"/>
        <v/>
      </c>
    </row>
    <row r="201" spans="1:7" hidden="1" outlineLevel="1" x14ac:dyDescent="0.2">
      <c r="A201" s="163" t="s">
        <v>664</v>
      </c>
      <c r="B201" s="178" t="s">
        <v>581</v>
      </c>
      <c r="C201" s="246"/>
      <c r="D201" s="246"/>
      <c r="E201" s="178"/>
      <c r="F201" s="191" t="str">
        <f t="shared" si="6"/>
        <v/>
      </c>
      <c r="G201" s="191" t="str">
        <f t="shared" si="7"/>
        <v/>
      </c>
    </row>
    <row r="202" spans="1:7" hidden="1" outlineLevel="1" x14ac:dyDescent="0.2">
      <c r="A202" s="163" t="s">
        <v>665</v>
      </c>
      <c r="B202" s="178" t="s">
        <v>581</v>
      </c>
      <c r="C202" s="246"/>
      <c r="D202" s="246"/>
      <c r="E202" s="178"/>
      <c r="F202" s="191" t="str">
        <f t="shared" si="6"/>
        <v/>
      </c>
      <c r="G202" s="191" t="str">
        <f t="shared" si="7"/>
        <v/>
      </c>
    </row>
    <row r="203" spans="1:7" hidden="1" outlineLevel="1" x14ac:dyDescent="0.2">
      <c r="A203" s="163" t="s">
        <v>666</v>
      </c>
      <c r="B203" s="178" t="s">
        <v>581</v>
      </c>
      <c r="C203" s="246"/>
      <c r="D203" s="246"/>
      <c r="E203" s="178"/>
      <c r="F203" s="191" t="str">
        <f t="shared" si="6"/>
        <v/>
      </c>
      <c r="G203" s="191" t="str">
        <f t="shared" si="7"/>
        <v/>
      </c>
    </row>
    <row r="204" spans="1:7" hidden="1" outlineLevel="1" x14ac:dyDescent="0.2">
      <c r="A204" s="163" t="s">
        <v>667</v>
      </c>
      <c r="B204" s="178" t="s">
        <v>581</v>
      </c>
      <c r="C204" s="246"/>
      <c r="D204" s="246"/>
      <c r="E204" s="178"/>
      <c r="F204" s="191" t="str">
        <f t="shared" si="6"/>
        <v/>
      </c>
      <c r="G204" s="191" t="str">
        <f t="shared" si="7"/>
        <v/>
      </c>
    </row>
    <row r="205" spans="1:7" hidden="1" outlineLevel="1" x14ac:dyDescent="0.2">
      <c r="A205" s="163" t="s">
        <v>668</v>
      </c>
      <c r="B205" s="178" t="s">
        <v>581</v>
      </c>
      <c r="C205" s="246"/>
      <c r="D205" s="246"/>
      <c r="F205" s="191" t="str">
        <f t="shared" si="6"/>
        <v/>
      </c>
      <c r="G205" s="191" t="str">
        <f t="shared" si="7"/>
        <v/>
      </c>
    </row>
    <row r="206" spans="1:7" hidden="1" outlineLevel="1" x14ac:dyDescent="0.2">
      <c r="A206" s="163" t="s">
        <v>669</v>
      </c>
      <c r="B206" s="178" t="s">
        <v>581</v>
      </c>
      <c r="C206" s="246"/>
      <c r="D206" s="246"/>
      <c r="E206" s="247"/>
      <c r="F206" s="191" t="str">
        <f t="shared" si="6"/>
        <v/>
      </c>
      <c r="G206" s="191" t="str">
        <f t="shared" si="7"/>
        <v/>
      </c>
    </row>
    <row r="207" spans="1:7" hidden="1" outlineLevel="1" x14ac:dyDescent="0.2">
      <c r="A207" s="163" t="s">
        <v>670</v>
      </c>
      <c r="B207" s="178" t="s">
        <v>581</v>
      </c>
      <c r="C207" s="246"/>
      <c r="D207" s="246"/>
      <c r="E207" s="247"/>
      <c r="F207" s="191" t="str">
        <f t="shared" si="6"/>
        <v/>
      </c>
      <c r="G207" s="191" t="str">
        <f t="shared" si="7"/>
        <v/>
      </c>
    </row>
    <row r="208" spans="1:7" hidden="1" outlineLevel="1" x14ac:dyDescent="0.2">
      <c r="A208" s="163" t="s">
        <v>671</v>
      </c>
      <c r="B208" s="178" t="s">
        <v>581</v>
      </c>
      <c r="C208" s="246"/>
      <c r="D208" s="246"/>
      <c r="E208" s="247"/>
      <c r="F208" s="191" t="str">
        <f t="shared" si="6"/>
        <v/>
      </c>
      <c r="G208" s="191" t="str">
        <f t="shared" si="7"/>
        <v/>
      </c>
    </row>
    <row r="209" spans="1:7" hidden="1" outlineLevel="1" x14ac:dyDescent="0.2">
      <c r="A209" s="163" t="s">
        <v>672</v>
      </c>
      <c r="B209" s="178" t="s">
        <v>581</v>
      </c>
      <c r="C209" s="246"/>
      <c r="D209" s="246"/>
      <c r="E209" s="247"/>
      <c r="F209" s="191" t="str">
        <f t="shared" si="6"/>
        <v/>
      </c>
      <c r="G209" s="191" t="str">
        <f t="shared" si="7"/>
        <v/>
      </c>
    </row>
    <row r="210" spans="1:7" hidden="1" outlineLevel="1" x14ac:dyDescent="0.2">
      <c r="A210" s="163" t="s">
        <v>673</v>
      </c>
      <c r="B210" s="178" t="s">
        <v>581</v>
      </c>
      <c r="C210" s="246"/>
      <c r="D210" s="246"/>
      <c r="E210" s="247"/>
      <c r="F210" s="191" t="str">
        <f t="shared" si="6"/>
        <v/>
      </c>
      <c r="G210" s="191" t="str">
        <f t="shared" si="7"/>
        <v/>
      </c>
    </row>
    <row r="211" spans="1:7" hidden="1" outlineLevel="1" x14ac:dyDescent="0.2">
      <c r="A211" s="163" t="s">
        <v>674</v>
      </c>
      <c r="B211" s="178" t="s">
        <v>581</v>
      </c>
      <c r="C211" s="246"/>
      <c r="D211" s="246"/>
      <c r="E211" s="247"/>
      <c r="F211" s="191" t="str">
        <f t="shared" si="6"/>
        <v/>
      </c>
      <c r="G211" s="191" t="str">
        <f t="shared" si="7"/>
        <v/>
      </c>
    </row>
    <row r="212" spans="1:7" hidden="1" outlineLevel="1" x14ac:dyDescent="0.2">
      <c r="A212" s="163" t="s">
        <v>675</v>
      </c>
      <c r="B212" s="178" t="s">
        <v>581</v>
      </c>
      <c r="C212" s="246"/>
      <c r="D212" s="246"/>
      <c r="E212" s="247"/>
      <c r="F212" s="191" t="str">
        <f t="shared" si="6"/>
        <v/>
      </c>
      <c r="G212" s="191" t="str">
        <f t="shared" si="7"/>
        <v/>
      </c>
    </row>
    <row r="213" spans="1:7" hidden="1" outlineLevel="1" x14ac:dyDescent="0.2">
      <c r="A213" s="163" t="s">
        <v>676</v>
      </c>
      <c r="B213" s="178" t="s">
        <v>581</v>
      </c>
      <c r="C213" s="246"/>
      <c r="D213" s="246"/>
      <c r="E213" s="247"/>
      <c r="F213" s="191" t="str">
        <f t="shared" si="6"/>
        <v/>
      </c>
      <c r="G213" s="191" t="str">
        <f t="shared" si="7"/>
        <v/>
      </c>
    </row>
    <row r="214" spans="1:7" collapsed="1" x14ac:dyDescent="0.2">
      <c r="A214" s="163" t="s">
        <v>677</v>
      </c>
      <c r="B214" s="193" t="s">
        <v>67</v>
      </c>
      <c r="C214" s="194">
        <f>SUM(C190:C213)</f>
        <v>15241.205612239928</v>
      </c>
      <c r="D214" s="190">
        <f>SUM(D190:D213)</f>
        <v>225681</v>
      </c>
      <c r="E214" s="247"/>
      <c r="F214" s="248">
        <f>SUM(F190:F213)</f>
        <v>1</v>
      </c>
      <c r="G214" s="248">
        <f>SUM(G190:G213)</f>
        <v>1</v>
      </c>
    </row>
    <row r="215" spans="1:7" x14ac:dyDescent="0.2">
      <c r="A215" s="180"/>
      <c r="B215" s="187" t="s">
        <v>678</v>
      </c>
      <c r="C215" s="180" t="s">
        <v>642</v>
      </c>
      <c r="D215" s="180" t="s">
        <v>643</v>
      </c>
      <c r="E215" s="182"/>
      <c r="F215" s="180" t="s">
        <v>463</v>
      </c>
      <c r="G215" s="180" t="s">
        <v>644</v>
      </c>
    </row>
    <row r="216" spans="1:7" x14ac:dyDescent="0.2">
      <c r="A216" s="163" t="s">
        <v>679</v>
      </c>
      <c r="B216" s="163" t="s">
        <v>680</v>
      </c>
      <c r="C216" s="233">
        <v>0.58171535507996597</v>
      </c>
      <c r="F216" s="188"/>
      <c r="G216" s="188"/>
    </row>
    <row r="217" spans="1:7" x14ac:dyDescent="0.2">
      <c r="F217" s="188"/>
      <c r="G217" s="188"/>
    </row>
    <row r="218" spans="1:7" x14ac:dyDescent="0.2">
      <c r="B218" s="178" t="s">
        <v>681</v>
      </c>
      <c r="F218" s="188"/>
      <c r="G218" s="188"/>
    </row>
    <row r="219" spans="1:7" x14ac:dyDescent="0.2">
      <c r="A219" s="163" t="s">
        <v>682</v>
      </c>
      <c r="B219" s="163" t="s">
        <v>683</v>
      </c>
      <c r="C219" s="184">
        <v>4621.8561438899796</v>
      </c>
      <c r="D219" s="184">
        <v>99804</v>
      </c>
      <c r="F219" s="191">
        <f t="shared" ref="F219:F233" si="8">IF($C$227=0,"",IF(C219="[for completion]","",C219/$C$227))</f>
        <v>0.30324741109576248</v>
      </c>
      <c r="G219" s="191">
        <f t="shared" ref="G219:G233" si="9">IF($D$227=0,"",IF(D219="[for completion]","",D219/$D$227))</f>
        <v>0.44223483589668605</v>
      </c>
    </row>
    <row r="220" spans="1:7" x14ac:dyDescent="0.2">
      <c r="A220" s="163" t="s">
        <v>684</v>
      </c>
      <c r="B220" s="163" t="s">
        <v>685</v>
      </c>
      <c r="C220" s="184">
        <v>1593.1612075099899</v>
      </c>
      <c r="D220" s="184">
        <v>25179</v>
      </c>
      <c r="F220" s="191">
        <f t="shared" si="8"/>
        <v>0.10452986778359229</v>
      </c>
      <c r="G220" s="191">
        <f t="shared" si="9"/>
        <v>0.11156898454012522</v>
      </c>
    </row>
    <row r="221" spans="1:7" x14ac:dyDescent="0.2">
      <c r="A221" s="163" t="s">
        <v>686</v>
      </c>
      <c r="B221" s="163" t="s">
        <v>687</v>
      </c>
      <c r="C221" s="184">
        <v>1726.45310124001</v>
      </c>
      <c r="D221" s="184">
        <v>24394</v>
      </c>
      <c r="F221" s="191">
        <f t="shared" si="8"/>
        <v>0.11327536319394063</v>
      </c>
      <c r="G221" s="191">
        <f t="shared" si="9"/>
        <v>0.10809062349067933</v>
      </c>
    </row>
    <row r="222" spans="1:7" x14ac:dyDescent="0.2">
      <c r="A222" s="163" t="s">
        <v>688</v>
      </c>
      <c r="B222" s="163" t="s">
        <v>689</v>
      </c>
      <c r="C222" s="184">
        <v>1869.55645392001</v>
      </c>
      <c r="D222" s="184">
        <v>23251</v>
      </c>
      <c r="F222" s="191">
        <f t="shared" si="8"/>
        <v>0.12266460419762315</v>
      </c>
      <c r="G222" s="191">
        <f t="shared" si="9"/>
        <v>0.10302595256135873</v>
      </c>
    </row>
    <row r="223" spans="1:7" x14ac:dyDescent="0.2">
      <c r="A223" s="163" t="s">
        <v>690</v>
      </c>
      <c r="B223" s="163" t="s">
        <v>691</v>
      </c>
      <c r="C223" s="184">
        <v>2035.30212303999</v>
      </c>
      <c r="D223" s="184">
        <v>22506</v>
      </c>
      <c r="F223" s="191">
        <f t="shared" si="8"/>
        <v>0.13353944397977741</v>
      </c>
      <c r="G223" s="191">
        <f t="shared" si="9"/>
        <v>9.9724832839273136E-2</v>
      </c>
    </row>
    <row r="224" spans="1:7" x14ac:dyDescent="0.2">
      <c r="A224" s="163" t="s">
        <v>692</v>
      </c>
      <c r="B224" s="163" t="s">
        <v>693</v>
      </c>
      <c r="C224" s="184">
        <v>2000.61119945</v>
      </c>
      <c r="D224" s="184">
        <v>18961</v>
      </c>
      <c r="F224" s="191">
        <f t="shared" si="8"/>
        <v>0.13126331671841887</v>
      </c>
      <c r="G224" s="191">
        <f t="shared" si="9"/>
        <v>8.4016820201966491E-2</v>
      </c>
    </row>
    <row r="225" spans="1:7" x14ac:dyDescent="0.2">
      <c r="A225" s="163" t="s">
        <v>694</v>
      </c>
      <c r="B225" s="163" t="s">
        <v>695</v>
      </c>
      <c r="C225" s="184">
        <v>1020.52316658</v>
      </c>
      <c r="D225" s="184">
        <v>7932</v>
      </c>
      <c r="F225" s="191">
        <f t="shared" si="8"/>
        <v>6.6958165419698373E-2</v>
      </c>
      <c r="G225" s="191">
        <f t="shared" si="9"/>
        <v>3.5146955215547608E-2</v>
      </c>
    </row>
    <row r="226" spans="1:7" x14ac:dyDescent="0.2">
      <c r="A226" s="163" t="s">
        <v>696</v>
      </c>
      <c r="B226" s="163" t="s">
        <v>697</v>
      </c>
      <c r="C226" s="184">
        <v>373.74221661000001</v>
      </c>
      <c r="D226" s="184">
        <v>3654</v>
      </c>
      <c r="F226" s="191">
        <f t="shared" si="8"/>
        <v>2.4521827611186698E-2</v>
      </c>
      <c r="G226" s="191">
        <f t="shared" si="9"/>
        <v>1.6190995254363461E-2</v>
      </c>
    </row>
    <row r="227" spans="1:7" x14ac:dyDescent="0.2">
      <c r="A227" s="163" t="s">
        <v>698</v>
      </c>
      <c r="B227" s="193" t="s">
        <v>67</v>
      </c>
      <c r="C227" s="184">
        <f>SUM(C219:C226)</f>
        <v>15241.205612239981</v>
      </c>
      <c r="D227" s="246">
        <f>SUM(D219:D226)</f>
        <v>225681</v>
      </c>
      <c r="F227" s="233">
        <f>SUM(F219:F226)</f>
        <v>0.99999999999999978</v>
      </c>
      <c r="G227" s="233">
        <f>SUM(G219:G226)</f>
        <v>1</v>
      </c>
    </row>
    <row r="228" spans="1:7" hidden="1" outlineLevel="1" x14ac:dyDescent="0.2">
      <c r="A228" s="163" t="s">
        <v>699</v>
      </c>
      <c r="B228" s="196" t="s">
        <v>700</v>
      </c>
      <c r="C228" s="184"/>
      <c r="D228" s="246"/>
      <c r="F228" s="191">
        <f t="shared" si="8"/>
        <v>0</v>
      </c>
      <c r="G228" s="191">
        <f t="shared" si="9"/>
        <v>0</v>
      </c>
    </row>
    <row r="229" spans="1:7" hidden="1" outlineLevel="1" x14ac:dyDescent="0.2">
      <c r="A229" s="163" t="s">
        <v>701</v>
      </c>
      <c r="B229" s="196" t="s">
        <v>702</v>
      </c>
      <c r="C229" s="184"/>
      <c r="D229" s="246"/>
      <c r="F229" s="191">
        <f t="shared" si="8"/>
        <v>0</v>
      </c>
      <c r="G229" s="191">
        <f t="shared" si="9"/>
        <v>0</v>
      </c>
    </row>
    <row r="230" spans="1:7" hidden="1" outlineLevel="1" x14ac:dyDescent="0.2">
      <c r="A230" s="163" t="s">
        <v>703</v>
      </c>
      <c r="B230" s="196" t="s">
        <v>704</v>
      </c>
      <c r="C230" s="184"/>
      <c r="D230" s="246"/>
      <c r="F230" s="191">
        <f t="shared" si="8"/>
        <v>0</v>
      </c>
      <c r="G230" s="191">
        <f t="shared" si="9"/>
        <v>0</v>
      </c>
    </row>
    <row r="231" spans="1:7" hidden="1" outlineLevel="1" x14ac:dyDescent="0.2">
      <c r="A231" s="163" t="s">
        <v>705</v>
      </c>
      <c r="B231" s="196" t="s">
        <v>706</v>
      </c>
      <c r="C231" s="184"/>
      <c r="D231" s="246"/>
      <c r="F231" s="191">
        <f t="shared" si="8"/>
        <v>0</v>
      </c>
      <c r="G231" s="191">
        <f t="shared" si="9"/>
        <v>0</v>
      </c>
    </row>
    <row r="232" spans="1:7" hidden="1" outlineLevel="1" x14ac:dyDescent="0.2">
      <c r="A232" s="163" t="s">
        <v>707</v>
      </c>
      <c r="B232" s="196" t="s">
        <v>708</v>
      </c>
      <c r="C232" s="184"/>
      <c r="D232" s="246"/>
      <c r="F232" s="191">
        <f t="shared" si="8"/>
        <v>0</v>
      </c>
      <c r="G232" s="191">
        <f t="shared" si="9"/>
        <v>0</v>
      </c>
    </row>
    <row r="233" spans="1:7" hidden="1" outlineLevel="1" x14ac:dyDescent="0.2">
      <c r="A233" s="163" t="s">
        <v>709</v>
      </c>
      <c r="B233" s="196" t="s">
        <v>710</v>
      </c>
      <c r="C233" s="184"/>
      <c r="D233" s="246"/>
      <c r="F233" s="191">
        <f t="shared" si="8"/>
        <v>0</v>
      </c>
      <c r="G233" s="191">
        <f t="shared" si="9"/>
        <v>0</v>
      </c>
    </row>
    <row r="234" spans="1:7" hidden="1" outlineLevel="1" x14ac:dyDescent="0.2">
      <c r="A234" s="163" t="s">
        <v>711</v>
      </c>
      <c r="B234" s="196"/>
      <c r="F234" s="191"/>
      <c r="G234" s="191"/>
    </row>
    <row r="235" spans="1:7" hidden="1" outlineLevel="1" x14ac:dyDescent="0.2">
      <c r="A235" s="163" t="s">
        <v>712</v>
      </c>
      <c r="B235" s="196"/>
      <c r="F235" s="191"/>
      <c r="G235" s="191"/>
    </row>
    <row r="236" spans="1:7" hidden="1" outlineLevel="1" x14ac:dyDescent="0.2">
      <c r="A236" s="163" t="s">
        <v>713</v>
      </c>
      <c r="B236" s="196"/>
      <c r="F236" s="191"/>
      <c r="G236" s="191"/>
    </row>
    <row r="237" spans="1:7" collapsed="1" x14ac:dyDescent="0.2">
      <c r="A237" s="180"/>
      <c r="B237" s="187" t="s">
        <v>714</v>
      </c>
      <c r="C237" s="180" t="s">
        <v>642</v>
      </c>
      <c r="D237" s="180" t="s">
        <v>643</v>
      </c>
      <c r="E237" s="182"/>
      <c r="F237" s="180" t="s">
        <v>463</v>
      </c>
      <c r="G237" s="180" t="s">
        <v>644</v>
      </c>
    </row>
    <row r="238" spans="1:7" x14ac:dyDescent="0.2">
      <c r="A238" s="163" t="s">
        <v>715</v>
      </c>
      <c r="B238" s="163" t="s">
        <v>680</v>
      </c>
      <c r="C238" s="233">
        <v>0.52289696674028696</v>
      </c>
      <c r="F238" s="188"/>
      <c r="G238" s="188"/>
    </row>
    <row r="239" spans="1:7" x14ac:dyDescent="0.2">
      <c r="F239" s="188"/>
      <c r="G239" s="188"/>
    </row>
    <row r="240" spans="1:7" x14ac:dyDescent="0.2">
      <c r="B240" s="178" t="s">
        <v>681</v>
      </c>
      <c r="F240" s="188"/>
      <c r="G240" s="188"/>
    </row>
    <row r="241" spans="1:7" x14ac:dyDescent="0.2">
      <c r="A241" s="163" t="s">
        <v>716</v>
      </c>
      <c r="B241" s="163" t="s">
        <v>683</v>
      </c>
      <c r="C241" s="184">
        <v>5657.2408749698998</v>
      </c>
      <c r="D241" s="184">
        <v>119467</v>
      </c>
      <c r="F241" s="191">
        <f>IF($C$249=0,"",IF(C241="[Mark as ND1 if not relevant]","",C241/$C$249))</f>
        <v>0.37118066765182206</v>
      </c>
      <c r="G241" s="191">
        <f>IF($D$249=0,"",IF(D241="[Mark as ND1 if not relevant]","",D241/$D$249))</f>
        <v>0.52936224139382582</v>
      </c>
    </row>
    <row r="242" spans="1:7" x14ac:dyDescent="0.2">
      <c r="A242" s="163" t="s">
        <v>717</v>
      </c>
      <c r="B242" s="163" t="s">
        <v>685</v>
      </c>
      <c r="C242" s="184">
        <v>1671.2886059299999</v>
      </c>
      <c r="D242" s="184">
        <v>23833</v>
      </c>
      <c r="F242" s="191">
        <f t="shared" ref="F242:F248" si="10">IF($C$249=0,"",IF(C242="[Mark as ND1 if not relevant]","",C242/$C$249))</f>
        <v>0.1096559319813797</v>
      </c>
      <c r="G242" s="191">
        <f t="shared" ref="G242:G248" si="11">IF($D$249=0,"",IF(D242="[Mark as ND1 if not relevant]","",D242/$D$249))</f>
        <v>0.1056048138744511</v>
      </c>
    </row>
    <row r="243" spans="1:7" x14ac:dyDescent="0.2">
      <c r="A243" s="163" t="s">
        <v>718</v>
      </c>
      <c r="B243" s="163" t="s">
        <v>687</v>
      </c>
      <c r="C243" s="184">
        <v>1762.3295284800099</v>
      </c>
      <c r="D243" s="184">
        <v>22487</v>
      </c>
      <c r="F243" s="191">
        <f t="shared" si="10"/>
        <v>0.11562927325543855</v>
      </c>
      <c r="G243" s="191">
        <f t="shared" si="11"/>
        <v>9.9640643208776997E-2</v>
      </c>
    </row>
    <row r="244" spans="1:7" x14ac:dyDescent="0.2">
      <c r="A244" s="163" t="s">
        <v>719</v>
      </c>
      <c r="B244" s="163" t="s">
        <v>689</v>
      </c>
      <c r="C244" s="184">
        <v>1773.66910677999</v>
      </c>
      <c r="D244" s="184">
        <v>20285</v>
      </c>
      <c r="F244" s="191">
        <f t="shared" si="10"/>
        <v>0.11637328121573229</v>
      </c>
      <c r="G244" s="191">
        <f t="shared" si="11"/>
        <v>8.9883508137592438E-2</v>
      </c>
    </row>
    <row r="245" spans="1:7" x14ac:dyDescent="0.2">
      <c r="A245" s="163" t="s">
        <v>720</v>
      </c>
      <c r="B245" s="163" t="s">
        <v>691</v>
      </c>
      <c r="C245" s="184">
        <v>1755.4356502200001</v>
      </c>
      <c r="D245" s="184">
        <v>18049</v>
      </c>
      <c r="F245" s="191">
        <f t="shared" si="10"/>
        <v>0.11517695482109676</v>
      </c>
      <c r="G245" s="191">
        <f t="shared" si="11"/>
        <v>7.9975717938151641E-2</v>
      </c>
    </row>
    <row r="246" spans="1:7" x14ac:dyDescent="0.2">
      <c r="A246" s="163" t="s">
        <v>721</v>
      </c>
      <c r="B246" s="163" t="s">
        <v>693</v>
      </c>
      <c r="C246" s="184">
        <v>1461.4853439399899</v>
      </c>
      <c r="D246" s="184">
        <v>12654</v>
      </c>
      <c r="F246" s="191">
        <f t="shared" si="10"/>
        <v>9.5890402709763456E-2</v>
      </c>
      <c r="G246" s="191">
        <f t="shared" si="11"/>
        <v>5.6070293910431092E-2</v>
      </c>
    </row>
    <row r="247" spans="1:7" x14ac:dyDescent="0.2">
      <c r="A247" s="163" t="s">
        <v>722</v>
      </c>
      <c r="B247" s="163" t="s">
        <v>695</v>
      </c>
      <c r="C247" s="184">
        <v>893.05791453999905</v>
      </c>
      <c r="D247" s="184">
        <v>6501</v>
      </c>
      <c r="F247" s="191">
        <f t="shared" si="10"/>
        <v>5.8594965336784322E-2</v>
      </c>
      <c r="G247" s="191">
        <f t="shared" si="11"/>
        <v>2.8806146729232856E-2</v>
      </c>
    </row>
    <row r="248" spans="1:7" x14ac:dyDescent="0.2">
      <c r="A248" s="163" t="s">
        <v>723</v>
      </c>
      <c r="B248" s="163" t="s">
        <v>697</v>
      </c>
      <c r="C248" s="184">
        <v>266.69858737999999</v>
      </c>
      <c r="D248" s="184">
        <v>2405</v>
      </c>
      <c r="F248" s="191">
        <f t="shared" si="10"/>
        <v>1.7498523027982774E-2</v>
      </c>
      <c r="G248" s="191">
        <f t="shared" si="11"/>
        <v>1.0656634807538075E-2</v>
      </c>
    </row>
    <row r="249" spans="1:7" x14ac:dyDescent="0.2">
      <c r="A249" s="163" t="s">
        <v>724</v>
      </c>
      <c r="B249" s="193" t="s">
        <v>67</v>
      </c>
      <c r="C249" s="184">
        <f>SUM(C241:C248)</f>
        <v>15241.20561223989</v>
      </c>
      <c r="D249" s="246">
        <f>SUM(D241:D248)</f>
        <v>225681</v>
      </c>
      <c r="F249" s="233">
        <f>SUM(F241:F248)</f>
        <v>1</v>
      </c>
      <c r="G249" s="233">
        <f>SUM(G241:G248)</f>
        <v>1</v>
      </c>
    </row>
    <row r="250" spans="1:7" x14ac:dyDescent="0.2">
      <c r="A250" s="163" t="s">
        <v>725</v>
      </c>
      <c r="B250" s="196" t="s">
        <v>700</v>
      </c>
      <c r="C250" s="184"/>
      <c r="D250" s="246"/>
      <c r="F250" s="191">
        <f t="shared" ref="F250:F255" si="12">IF($C$249=0,"",IF(C250="[for completion]","",C250/$C$249))</f>
        <v>0</v>
      </c>
      <c r="G250" s="191">
        <f t="shared" ref="G250:G255" si="13">IF($D$249=0,"",IF(D250="[for completion]","",D250/$D$249))</f>
        <v>0</v>
      </c>
    </row>
    <row r="251" spans="1:7" x14ac:dyDescent="0.2">
      <c r="A251" s="163" t="s">
        <v>726</v>
      </c>
      <c r="B251" s="196" t="s">
        <v>702</v>
      </c>
      <c r="C251" s="184"/>
      <c r="D251" s="246"/>
      <c r="F251" s="191">
        <f t="shared" si="12"/>
        <v>0</v>
      </c>
      <c r="G251" s="191">
        <f t="shared" si="13"/>
        <v>0</v>
      </c>
    </row>
    <row r="252" spans="1:7" x14ac:dyDescent="0.2">
      <c r="A252" s="163" t="s">
        <v>727</v>
      </c>
      <c r="B252" s="196" t="s">
        <v>704</v>
      </c>
      <c r="C252" s="184"/>
      <c r="D252" s="246"/>
      <c r="F252" s="191">
        <f t="shared" si="12"/>
        <v>0</v>
      </c>
      <c r="G252" s="191">
        <f t="shared" si="13"/>
        <v>0</v>
      </c>
    </row>
    <row r="253" spans="1:7" x14ac:dyDescent="0.2">
      <c r="A253" s="163" t="s">
        <v>728</v>
      </c>
      <c r="B253" s="196" t="s">
        <v>706</v>
      </c>
      <c r="C253" s="184"/>
      <c r="D253" s="246"/>
      <c r="F253" s="191">
        <f t="shared" si="12"/>
        <v>0</v>
      </c>
      <c r="G253" s="191">
        <f t="shared" si="13"/>
        <v>0</v>
      </c>
    </row>
    <row r="254" spans="1:7" x14ac:dyDescent="0.2">
      <c r="A254" s="163" t="s">
        <v>729</v>
      </c>
      <c r="B254" s="196" t="s">
        <v>708</v>
      </c>
      <c r="C254" s="184"/>
      <c r="D254" s="246"/>
      <c r="F254" s="191">
        <f t="shared" si="12"/>
        <v>0</v>
      </c>
      <c r="G254" s="191">
        <f t="shared" si="13"/>
        <v>0</v>
      </c>
    </row>
    <row r="255" spans="1:7" x14ac:dyDescent="0.2">
      <c r="A255" s="163" t="s">
        <v>730</v>
      </c>
      <c r="B255" s="196" t="s">
        <v>710</v>
      </c>
      <c r="C255" s="184"/>
      <c r="D255" s="246"/>
      <c r="F255" s="191">
        <f t="shared" si="12"/>
        <v>0</v>
      </c>
      <c r="G255" s="191">
        <f t="shared" si="13"/>
        <v>0</v>
      </c>
    </row>
    <row r="256" spans="1:7" x14ac:dyDescent="0.2">
      <c r="A256" s="163" t="s">
        <v>731</v>
      </c>
      <c r="B256" s="196"/>
      <c r="F256" s="192"/>
      <c r="G256" s="192"/>
    </row>
    <row r="257" spans="1:7" x14ac:dyDescent="0.2">
      <c r="A257" s="163" t="s">
        <v>732</v>
      </c>
      <c r="B257" s="196"/>
      <c r="F257" s="192"/>
      <c r="G257" s="192"/>
    </row>
    <row r="258" spans="1:7" x14ac:dyDescent="0.2">
      <c r="A258" s="163" t="s">
        <v>733</v>
      </c>
      <c r="B258" s="196"/>
      <c r="F258" s="192"/>
      <c r="G258" s="192"/>
    </row>
    <row r="259" spans="1:7" x14ac:dyDescent="0.2">
      <c r="A259" s="180"/>
      <c r="B259" s="187" t="s">
        <v>734</v>
      </c>
      <c r="C259" s="180" t="s">
        <v>463</v>
      </c>
      <c r="D259" s="180"/>
      <c r="E259" s="182"/>
      <c r="F259" s="180"/>
      <c r="G259" s="180"/>
    </row>
    <row r="260" spans="1:7" x14ac:dyDescent="0.2">
      <c r="A260" s="163" t="s">
        <v>735</v>
      </c>
      <c r="B260" s="163" t="s">
        <v>1519</v>
      </c>
      <c r="C260" s="233">
        <v>0</v>
      </c>
      <c r="E260" s="247"/>
      <c r="F260" s="247"/>
      <c r="G260" s="247"/>
    </row>
    <row r="261" spans="1:7" x14ac:dyDescent="0.2">
      <c r="A261" s="163" t="s">
        <v>736</v>
      </c>
      <c r="B261" s="163" t="s">
        <v>737</v>
      </c>
      <c r="C261" s="233">
        <v>0</v>
      </c>
      <c r="E261" s="247"/>
      <c r="F261" s="247"/>
    </row>
    <row r="262" spans="1:7" x14ac:dyDescent="0.2">
      <c r="A262" s="163" t="s">
        <v>738</v>
      </c>
      <c r="B262" s="163" t="s">
        <v>739</v>
      </c>
      <c r="C262" s="233">
        <v>0</v>
      </c>
      <c r="E262" s="247"/>
      <c r="F262" s="247"/>
    </row>
    <row r="263" spans="1:7" x14ac:dyDescent="0.2">
      <c r="A263" s="163" t="s">
        <v>740</v>
      </c>
      <c r="B263" s="163" t="s">
        <v>741</v>
      </c>
      <c r="C263" s="233">
        <v>0</v>
      </c>
      <c r="E263" s="247"/>
      <c r="F263" s="247"/>
    </row>
    <row r="264" spans="1:7" x14ac:dyDescent="0.2">
      <c r="A264" s="163" t="s">
        <v>742</v>
      </c>
      <c r="B264" s="178" t="s">
        <v>743</v>
      </c>
      <c r="C264" s="233">
        <v>0</v>
      </c>
      <c r="D264" s="174"/>
      <c r="E264" s="174"/>
      <c r="F264" s="201"/>
      <c r="G264" s="201"/>
    </row>
    <row r="265" spans="1:7" x14ac:dyDescent="0.2">
      <c r="A265" s="163" t="s">
        <v>744</v>
      </c>
      <c r="B265" s="163" t="s">
        <v>65</v>
      </c>
      <c r="C265" s="233">
        <v>1</v>
      </c>
      <c r="E265" s="247"/>
      <c r="F265" s="247"/>
    </row>
    <row r="266" spans="1:7" x14ac:dyDescent="0.2">
      <c r="A266" s="163" t="s">
        <v>745</v>
      </c>
      <c r="B266" s="196" t="s">
        <v>747</v>
      </c>
      <c r="C266" s="249"/>
      <c r="E266" s="247"/>
      <c r="F266" s="247"/>
    </row>
    <row r="267" spans="1:7" x14ac:dyDescent="0.2">
      <c r="A267" s="163" t="s">
        <v>746</v>
      </c>
      <c r="B267" s="196" t="s">
        <v>749</v>
      </c>
      <c r="C267" s="233"/>
      <c r="E267" s="247"/>
      <c r="F267" s="247"/>
    </row>
    <row r="268" spans="1:7" x14ac:dyDescent="0.2">
      <c r="A268" s="163" t="s">
        <v>748</v>
      </c>
      <c r="B268" s="196" t="s">
        <v>751</v>
      </c>
      <c r="C268" s="233"/>
      <c r="E268" s="247"/>
      <c r="F268" s="247"/>
    </row>
    <row r="269" spans="1:7" x14ac:dyDescent="0.2">
      <c r="A269" s="163" t="s">
        <v>750</v>
      </c>
      <c r="B269" s="196" t="s">
        <v>753</v>
      </c>
      <c r="C269" s="233"/>
      <c r="E269" s="247"/>
      <c r="F269" s="247"/>
    </row>
    <row r="270" spans="1:7" x14ac:dyDescent="0.2">
      <c r="A270" s="163" t="s">
        <v>752</v>
      </c>
      <c r="B270" s="196" t="s">
        <v>171</v>
      </c>
      <c r="C270" s="233"/>
      <c r="E270" s="247"/>
      <c r="F270" s="247"/>
    </row>
    <row r="271" spans="1:7" x14ac:dyDescent="0.2">
      <c r="A271" s="163" t="s">
        <v>754</v>
      </c>
      <c r="B271" s="196" t="s">
        <v>171</v>
      </c>
      <c r="C271" s="233"/>
      <c r="E271" s="247"/>
      <c r="F271" s="247"/>
    </row>
    <row r="272" spans="1:7" x14ac:dyDescent="0.2">
      <c r="A272" s="163" t="s">
        <v>755</v>
      </c>
      <c r="B272" s="196" t="s">
        <v>171</v>
      </c>
      <c r="C272" s="233"/>
      <c r="E272" s="247"/>
      <c r="F272" s="247"/>
    </row>
    <row r="273" spans="1:7" x14ac:dyDescent="0.2">
      <c r="A273" s="163" t="s">
        <v>756</v>
      </c>
      <c r="B273" s="196" t="s">
        <v>171</v>
      </c>
      <c r="C273" s="233"/>
      <c r="E273" s="247"/>
      <c r="F273" s="247"/>
    </row>
    <row r="274" spans="1:7" x14ac:dyDescent="0.2">
      <c r="A274" s="163" t="s">
        <v>757</v>
      </c>
      <c r="B274" s="196" t="s">
        <v>171</v>
      </c>
      <c r="C274" s="233"/>
      <c r="E274" s="247"/>
      <c r="F274" s="247"/>
    </row>
    <row r="275" spans="1:7" x14ac:dyDescent="0.2">
      <c r="A275" s="163" t="s">
        <v>758</v>
      </c>
      <c r="B275" s="196" t="s">
        <v>171</v>
      </c>
      <c r="C275" s="233"/>
      <c r="E275" s="247"/>
      <c r="F275" s="247"/>
    </row>
    <row r="276" spans="1:7" x14ac:dyDescent="0.2">
      <c r="A276" s="180"/>
      <c r="B276" s="187" t="s">
        <v>759</v>
      </c>
      <c r="C276" s="180" t="s">
        <v>463</v>
      </c>
      <c r="D276" s="180"/>
      <c r="E276" s="182"/>
      <c r="F276" s="180"/>
      <c r="G276" s="183"/>
    </row>
    <row r="277" spans="1:7" x14ac:dyDescent="0.2">
      <c r="A277" s="163" t="s">
        <v>760</v>
      </c>
      <c r="B277" s="163" t="s">
        <v>761</v>
      </c>
      <c r="C277" s="233">
        <v>1</v>
      </c>
      <c r="E277" s="156"/>
      <c r="F277" s="156"/>
    </row>
    <row r="278" spans="1:7" x14ac:dyDescent="0.2">
      <c r="A278" s="163" t="s">
        <v>762</v>
      </c>
      <c r="B278" s="163" t="s">
        <v>763</v>
      </c>
      <c r="C278" s="233">
        <v>0</v>
      </c>
      <c r="E278" s="156"/>
      <c r="F278" s="156"/>
    </row>
    <row r="279" spans="1:7" x14ac:dyDescent="0.2">
      <c r="A279" s="163" t="s">
        <v>764</v>
      </c>
      <c r="B279" s="163" t="s">
        <v>65</v>
      </c>
      <c r="C279" s="233">
        <v>0</v>
      </c>
      <c r="E279" s="156"/>
      <c r="F279" s="156"/>
    </row>
    <row r="280" spans="1:7" x14ac:dyDescent="0.2">
      <c r="A280" s="163" t="s">
        <v>765</v>
      </c>
      <c r="C280" s="233"/>
      <c r="E280" s="156"/>
      <c r="F280" s="156"/>
    </row>
    <row r="281" spans="1:7" x14ac:dyDescent="0.2">
      <c r="A281" s="163" t="s">
        <v>766</v>
      </c>
      <c r="C281" s="233"/>
      <c r="E281" s="156"/>
      <c r="F281" s="156"/>
    </row>
    <row r="282" spans="1:7" x14ac:dyDescent="0.2">
      <c r="A282" s="163" t="s">
        <v>767</v>
      </c>
      <c r="C282" s="233"/>
      <c r="E282" s="156"/>
      <c r="F282" s="156"/>
    </row>
    <row r="283" spans="1:7" x14ac:dyDescent="0.2">
      <c r="A283" s="163" t="s">
        <v>768</v>
      </c>
      <c r="C283" s="233"/>
      <c r="E283" s="156"/>
      <c r="F283" s="156"/>
    </row>
    <row r="284" spans="1:7" x14ac:dyDescent="0.2">
      <c r="A284" s="163" t="s">
        <v>769</v>
      </c>
      <c r="C284" s="233"/>
      <c r="E284" s="156"/>
      <c r="F284" s="156"/>
    </row>
    <row r="285" spans="1:7" x14ac:dyDescent="0.2">
      <c r="A285" s="163" t="s">
        <v>770</v>
      </c>
      <c r="C285" s="233"/>
      <c r="E285" s="156"/>
      <c r="F285" s="156"/>
    </row>
    <row r="286" spans="1:7" x14ac:dyDescent="0.2">
      <c r="A286" s="181"/>
      <c r="B286" s="181" t="s">
        <v>1520</v>
      </c>
      <c r="C286" s="181" t="s">
        <v>53</v>
      </c>
      <c r="D286" s="181" t="s">
        <v>1521</v>
      </c>
      <c r="E286" s="181"/>
      <c r="F286" s="181" t="s">
        <v>463</v>
      </c>
      <c r="G286" s="181" t="s">
        <v>1522</v>
      </c>
    </row>
    <row r="287" spans="1:7" x14ac:dyDescent="0.2">
      <c r="A287" s="163" t="s">
        <v>1523</v>
      </c>
      <c r="B287" s="178" t="s">
        <v>581</v>
      </c>
      <c r="C287" s="184"/>
      <c r="E287" s="166"/>
      <c r="F287" s="191" t="str">
        <f>IF($C$305=0,"",IF(C287="[For completion]","",C287/$C$305))</f>
        <v/>
      </c>
      <c r="G287" s="191" t="str">
        <f>IF($D$305=0,"",IF(D287="[For completion]","",D287/$D$305))</f>
        <v/>
      </c>
    </row>
    <row r="288" spans="1:7" x14ac:dyDescent="0.2">
      <c r="A288" s="163" t="s">
        <v>1524</v>
      </c>
      <c r="B288" s="178" t="s">
        <v>581</v>
      </c>
      <c r="C288" s="184"/>
      <c r="E288" s="166"/>
      <c r="F288" s="191" t="str">
        <f t="shared" ref="F288:F304" si="14">IF($C$305=0,"",IF(C288="[For completion]","",C288/$C$305))</f>
        <v/>
      </c>
      <c r="G288" s="191" t="str">
        <f t="shared" ref="G288:G304" si="15">IF($D$305=0,"",IF(D288="[For completion]","",D288/$D$305))</f>
        <v/>
      </c>
    </row>
    <row r="289" spans="1:7" x14ac:dyDescent="0.2">
      <c r="A289" s="163" t="s">
        <v>1525</v>
      </c>
      <c r="B289" s="178" t="s">
        <v>581</v>
      </c>
      <c r="C289" s="184"/>
      <c r="E289" s="166"/>
      <c r="F289" s="191" t="str">
        <f t="shared" si="14"/>
        <v/>
      </c>
      <c r="G289" s="191" t="str">
        <f t="shared" si="15"/>
        <v/>
      </c>
    </row>
    <row r="290" spans="1:7" x14ac:dyDescent="0.2">
      <c r="A290" s="163" t="s">
        <v>1526</v>
      </c>
      <c r="B290" s="178" t="s">
        <v>581</v>
      </c>
      <c r="C290" s="184"/>
      <c r="E290" s="166"/>
      <c r="F290" s="191" t="str">
        <f t="shared" si="14"/>
        <v/>
      </c>
      <c r="G290" s="191" t="str">
        <f t="shared" si="15"/>
        <v/>
      </c>
    </row>
    <row r="291" spans="1:7" x14ac:dyDescent="0.2">
      <c r="A291" s="163" t="s">
        <v>1527</v>
      </c>
      <c r="B291" s="178" t="s">
        <v>581</v>
      </c>
      <c r="C291" s="184"/>
      <c r="E291" s="166"/>
      <c r="F291" s="191" t="str">
        <f t="shared" si="14"/>
        <v/>
      </c>
      <c r="G291" s="191" t="str">
        <f t="shared" si="15"/>
        <v/>
      </c>
    </row>
    <row r="292" spans="1:7" x14ac:dyDescent="0.2">
      <c r="A292" s="163" t="s">
        <v>1528</v>
      </c>
      <c r="B292" s="178" t="s">
        <v>581</v>
      </c>
      <c r="C292" s="184"/>
      <c r="E292" s="166"/>
      <c r="F292" s="191" t="str">
        <f t="shared" si="14"/>
        <v/>
      </c>
      <c r="G292" s="191" t="str">
        <f t="shared" si="15"/>
        <v/>
      </c>
    </row>
    <row r="293" spans="1:7" x14ac:dyDescent="0.2">
      <c r="A293" s="163" t="s">
        <v>1529</v>
      </c>
      <c r="B293" s="178" t="s">
        <v>581</v>
      </c>
      <c r="C293" s="184"/>
      <c r="E293" s="166"/>
      <c r="F293" s="191" t="str">
        <f t="shared" si="14"/>
        <v/>
      </c>
      <c r="G293" s="191" t="str">
        <f t="shared" si="15"/>
        <v/>
      </c>
    </row>
    <row r="294" spans="1:7" x14ac:dyDescent="0.2">
      <c r="A294" s="163" t="s">
        <v>1530</v>
      </c>
      <c r="B294" s="178" t="s">
        <v>581</v>
      </c>
      <c r="C294" s="184"/>
      <c r="E294" s="166"/>
      <c r="F294" s="191" t="str">
        <f t="shared" si="14"/>
        <v/>
      </c>
      <c r="G294" s="191" t="str">
        <f t="shared" si="15"/>
        <v/>
      </c>
    </row>
    <row r="295" spans="1:7" x14ac:dyDescent="0.2">
      <c r="A295" s="163" t="s">
        <v>1531</v>
      </c>
      <c r="B295" s="178" t="s">
        <v>581</v>
      </c>
      <c r="C295" s="184"/>
      <c r="E295" s="166"/>
      <c r="F295" s="191" t="str">
        <f t="shared" si="14"/>
        <v/>
      </c>
      <c r="G295" s="191" t="str">
        <f t="shared" si="15"/>
        <v/>
      </c>
    </row>
    <row r="296" spans="1:7" x14ac:dyDescent="0.2">
      <c r="A296" s="163" t="s">
        <v>1532</v>
      </c>
      <c r="B296" s="178" t="s">
        <v>581</v>
      </c>
      <c r="C296" s="184"/>
      <c r="E296" s="166"/>
      <c r="F296" s="191" t="str">
        <f t="shared" si="14"/>
        <v/>
      </c>
      <c r="G296" s="191" t="str">
        <f t="shared" si="15"/>
        <v/>
      </c>
    </row>
    <row r="297" spans="1:7" x14ac:dyDescent="0.2">
      <c r="A297" s="163" t="s">
        <v>1533</v>
      </c>
      <c r="B297" s="178" t="s">
        <v>581</v>
      </c>
      <c r="C297" s="184"/>
      <c r="E297" s="166"/>
      <c r="F297" s="191" t="str">
        <f t="shared" si="14"/>
        <v/>
      </c>
      <c r="G297" s="191" t="str">
        <f t="shared" si="15"/>
        <v/>
      </c>
    </row>
    <row r="298" spans="1:7" x14ac:dyDescent="0.2">
      <c r="A298" s="163" t="s">
        <v>1534</v>
      </c>
      <c r="B298" s="178" t="s">
        <v>581</v>
      </c>
      <c r="C298" s="184"/>
      <c r="E298" s="166"/>
      <c r="F298" s="191" t="str">
        <f t="shared" si="14"/>
        <v/>
      </c>
      <c r="G298" s="191" t="str">
        <f t="shared" si="15"/>
        <v/>
      </c>
    </row>
    <row r="299" spans="1:7" x14ac:dyDescent="0.2">
      <c r="A299" s="163" t="s">
        <v>1535</v>
      </c>
      <c r="B299" s="178" t="s">
        <v>581</v>
      </c>
      <c r="C299" s="184"/>
      <c r="E299" s="166"/>
      <c r="F299" s="191" t="str">
        <f t="shared" si="14"/>
        <v/>
      </c>
      <c r="G299" s="191" t="str">
        <f t="shared" si="15"/>
        <v/>
      </c>
    </row>
    <row r="300" spans="1:7" x14ac:dyDescent="0.2">
      <c r="A300" s="163" t="s">
        <v>1536</v>
      </c>
      <c r="B300" s="178" t="s">
        <v>581</v>
      </c>
      <c r="C300" s="184"/>
      <c r="E300" s="166"/>
      <c r="F300" s="191" t="str">
        <f t="shared" si="14"/>
        <v/>
      </c>
      <c r="G300" s="191" t="str">
        <f t="shared" si="15"/>
        <v/>
      </c>
    </row>
    <row r="301" spans="1:7" x14ac:dyDescent="0.2">
      <c r="A301" s="163" t="s">
        <v>1537</v>
      </c>
      <c r="B301" s="178" t="s">
        <v>581</v>
      </c>
      <c r="C301" s="184"/>
      <c r="E301" s="166"/>
      <c r="F301" s="191" t="str">
        <f t="shared" si="14"/>
        <v/>
      </c>
      <c r="G301" s="191" t="str">
        <f t="shared" si="15"/>
        <v/>
      </c>
    </row>
    <row r="302" spans="1:7" x14ac:dyDescent="0.2">
      <c r="A302" s="163" t="s">
        <v>1538</v>
      </c>
      <c r="B302" s="178" t="s">
        <v>581</v>
      </c>
      <c r="C302" s="184"/>
      <c r="E302" s="166"/>
      <c r="F302" s="191" t="str">
        <f t="shared" si="14"/>
        <v/>
      </c>
      <c r="G302" s="191" t="str">
        <f t="shared" si="15"/>
        <v/>
      </c>
    </row>
    <row r="303" spans="1:7" x14ac:dyDescent="0.2">
      <c r="A303" s="163" t="s">
        <v>1539</v>
      </c>
      <c r="B303" s="178" t="s">
        <v>581</v>
      </c>
      <c r="C303" s="184"/>
      <c r="E303" s="166"/>
      <c r="F303" s="191" t="str">
        <f t="shared" si="14"/>
        <v/>
      </c>
      <c r="G303" s="191" t="str">
        <f t="shared" si="15"/>
        <v/>
      </c>
    </row>
    <row r="304" spans="1:7" x14ac:dyDescent="0.2">
      <c r="A304" s="163" t="s">
        <v>1540</v>
      </c>
      <c r="B304" s="178" t="s">
        <v>1541</v>
      </c>
      <c r="C304" s="184"/>
      <c r="E304" s="166"/>
      <c r="F304" s="191" t="str">
        <f t="shared" si="14"/>
        <v/>
      </c>
      <c r="G304" s="191" t="str">
        <f t="shared" si="15"/>
        <v/>
      </c>
    </row>
    <row r="305" spans="1:7" x14ac:dyDescent="0.2">
      <c r="A305" s="163" t="s">
        <v>1542</v>
      </c>
      <c r="B305" s="178" t="s">
        <v>67</v>
      </c>
      <c r="C305" s="184">
        <f>SUM(C287:C304)</f>
        <v>0</v>
      </c>
      <c r="D305" s="163">
        <f>SUM(D287:D304)</f>
        <v>0</v>
      </c>
      <c r="E305" s="166"/>
      <c r="F305" s="188">
        <f>SUM(F287:F304)</f>
        <v>0</v>
      </c>
      <c r="G305" s="188">
        <f>SUM(G287:G304)</f>
        <v>0</v>
      </c>
    </row>
    <row r="306" spans="1:7" x14ac:dyDescent="0.2">
      <c r="A306" s="163" t="s">
        <v>1543</v>
      </c>
      <c r="B306" s="178"/>
      <c r="E306" s="166"/>
      <c r="F306" s="166"/>
      <c r="G306" s="166"/>
    </row>
    <row r="307" spans="1:7" x14ac:dyDescent="0.2">
      <c r="A307" s="163" t="s">
        <v>1544</v>
      </c>
      <c r="B307" s="178"/>
      <c r="E307" s="166"/>
      <c r="F307" s="166"/>
      <c r="G307" s="166"/>
    </row>
    <row r="308" spans="1:7" x14ac:dyDescent="0.2">
      <c r="A308" s="163" t="s">
        <v>1545</v>
      </c>
      <c r="B308" s="178"/>
      <c r="E308" s="166"/>
      <c r="F308" s="166"/>
      <c r="G308" s="166"/>
    </row>
    <row r="309" spans="1:7" x14ac:dyDescent="0.2">
      <c r="A309" s="181"/>
      <c r="B309" s="181" t="s">
        <v>1546</v>
      </c>
      <c r="C309" s="181" t="s">
        <v>53</v>
      </c>
      <c r="D309" s="181" t="s">
        <v>1521</v>
      </c>
      <c r="E309" s="181"/>
      <c r="F309" s="181" t="s">
        <v>463</v>
      </c>
      <c r="G309" s="181" t="s">
        <v>1522</v>
      </c>
    </row>
    <row r="310" spans="1:7" x14ac:dyDescent="0.2">
      <c r="A310" s="163" t="s">
        <v>1547</v>
      </c>
      <c r="B310" s="178" t="s">
        <v>581</v>
      </c>
      <c r="C310" s="184"/>
      <c r="E310" s="166"/>
      <c r="F310" s="191" t="str">
        <f>IF($C$328=0,"",IF(C310="[For completion]","",C310/$C$328))</f>
        <v/>
      </c>
      <c r="G310" s="191" t="str">
        <f>IF($D$328=0,"",IF(D310="[For completion]","",D310/$D$328))</f>
        <v/>
      </c>
    </row>
    <row r="311" spans="1:7" x14ac:dyDescent="0.2">
      <c r="A311" s="163" t="s">
        <v>1548</v>
      </c>
      <c r="B311" s="178" t="s">
        <v>581</v>
      </c>
      <c r="C311" s="184"/>
      <c r="E311" s="166"/>
      <c r="F311" s="166"/>
      <c r="G311" s="166"/>
    </row>
    <row r="312" spans="1:7" x14ac:dyDescent="0.2">
      <c r="A312" s="163" t="s">
        <v>1549</v>
      </c>
      <c r="B312" s="178" t="s">
        <v>581</v>
      </c>
      <c r="C312" s="184"/>
      <c r="E312" s="166"/>
      <c r="F312" s="166"/>
      <c r="G312" s="166"/>
    </row>
    <row r="313" spans="1:7" x14ac:dyDescent="0.2">
      <c r="A313" s="163" t="s">
        <v>1550</v>
      </c>
      <c r="B313" s="178" t="s">
        <v>581</v>
      </c>
      <c r="C313" s="184"/>
      <c r="E313" s="166"/>
      <c r="F313" s="166"/>
      <c r="G313" s="166"/>
    </row>
    <row r="314" spans="1:7" x14ac:dyDescent="0.2">
      <c r="A314" s="163" t="s">
        <v>1551</v>
      </c>
      <c r="B314" s="178" t="s">
        <v>581</v>
      </c>
      <c r="C314" s="184"/>
      <c r="E314" s="166"/>
      <c r="F314" s="166"/>
      <c r="G314" s="166"/>
    </row>
    <row r="315" spans="1:7" x14ac:dyDescent="0.2">
      <c r="A315" s="163" t="s">
        <v>1552</v>
      </c>
      <c r="B315" s="178" t="s">
        <v>581</v>
      </c>
      <c r="C315" s="184"/>
      <c r="E315" s="166"/>
      <c r="F315" s="166"/>
      <c r="G315" s="166"/>
    </row>
    <row r="316" spans="1:7" x14ac:dyDescent="0.2">
      <c r="A316" s="163" t="s">
        <v>1553</v>
      </c>
      <c r="B316" s="178" t="s">
        <v>581</v>
      </c>
      <c r="C316" s="184"/>
      <c r="E316" s="166"/>
      <c r="F316" s="166"/>
      <c r="G316" s="166"/>
    </row>
    <row r="317" spans="1:7" x14ac:dyDescent="0.2">
      <c r="A317" s="163" t="s">
        <v>1554</v>
      </c>
      <c r="B317" s="178" t="s">
        <v>581</v>
      </c>
      <c r="C317" s="184"/>
      <c r="E317" s="166"/>
      <c r="F317" s="166"/>
      <c r="G317" s="166"/>
    </row>
    <row r="318" spans="1:7" x14ac:dyDescent="0.2">
      <c r="A318" s="163" t="s">
        <v>1555</v>
      </c>
      <c r="B318" s="178" t="s">
        <v>581</v>
      </c>
      <c r="C318" s="184"/>
      <c r="E318" s="166"/>
      <c r="F318" s="166"/>
      <c r="G318" s="166"/>
    </row>
    <row r="319" spans="1:7" x14ac:dyDescent="0.2">
      <c r="A319" s="163" t="s">
        <v>1556</v>
      </c>
      <c r="B319" s="178" t="s">
        <v>581</v>
      </c>
      <c r="C319" s="184"/>
      <c r="E319" s="166"/>
      <c r="F319" s="166"/>
      <c r="G319" s="166"/>
    </row>
    <row r="320" spans="1:7" x14ac:dyDescent="0.2">
      <c r="A320" s="163" t="s">
        <v>1557</v>
      </c>
      <c r="B320" s="178" t="s">
        <v>581</v>
      </c>
      <c r="C320" s="184"/>
      <c r="E320" s="166"/>
      <c r="F320" s="166"/>
      <c r="G320" s="166"/>
    </row>
    <row r="321" spans="1:7" x14ac:dyDescent="0.2">
      <c r="A321" s="163" t="s">
        <v>1558</v>
      </c>
      <c r="B321" s="178" t="s">
        <v>581</v>
      </c>
      <c r="C321" s="184"/>
      <c r="E321" s="166"/>
      <c r="F321" s="166"/>
      <c r="G321" s="166"/>
    </row>
    <row r="322" spans="1:7" x14ac:dyDescent="0.2">
      <c r="A322" s="163" t="s">
        <v>1559</v>
      </c>
      <c r="B322" s="178" t="s">
        <v>581</v>
      </c>
      <c r="C322" s="184"/>
      <c r="E322" s="166"/>
      <c r="F322" s="166"/>
      <c r="G322" s="166"/>
    </row>
    <row r="323" spans="1:7" x14ac:dyDescent="0.2">
      <c r="A323" s="163" t="s">
        <v>1560</v>
      </c>
      <c r="B323" s="178" t="s">
        <v>581</v>
      </c>
      <c r="C323" s="184"/>
      <c r="E323" s="166"/>
      <c r="F323" s="166"/>
      <c r="G323" s="166"/>
    </row>
    <row r="324" spans="1:7" x14ac:dyDescent="0.2">
      <c r="A324" s="163" t="s">
        <v>1561</v>
      </c>
      <c r="B324" s="178" t="s">
        <v>581</v>
      </c>
      <c r="C324" s="184"/>
      <c r="E324" s="166"/>
      <c r="F324" s="166"/>
      <c r="G324" s="166"/>
    </row>
    <row r="325" spans="1:7" x14ac:dyDescent="0.2">
      <c r="A325" s="163" t="s">
        <v>1562</v>
      </c>
      <c r="B325" s="178" t="s">
        <v>581</v>
      </c>
      <c r="C325" s="184"/>
      <c r="E325" s="166"/>
      <c r="F325" s="166"/>
      <c r="G325" s="166"/>
    </row>
    <row r="326" spans="1:7" x14ac:dyDescent="0.2">
      <c r="A326" s="163" t="s">
        <v>1563</v>
      </c>
      <c r="B326" s="178" t="s">
        <v>581</v>
      </c>
      <c r="C326" s="184"/>
      <c r="E326" s="166"/>
      <c r="F326" s="166"/>
      <c r="G326" s="166"/>
    </row>
    <row r="327" spans="1:7" x14ac:dyDescent="0.2">
      <c r="A327" s="163" t="s">
        <v>1564</v>
      </c>
      <c r="B327" s="178" t="s">
        <v>1541</v>
      </c>
      <c r="C327" s="184"/>
      <c r="E327" s="166"/>
      <c r="F327" s="166"/>
      <c r="G327" s="166"/>
    </row>
    <row r="328" spans="1:7" x14ac:dyDescent="0.2">
      <c r="A328" s="163" t="s">
        <v>1565</v>
      </c>
      <c r="B328" s="178" t="s">
        <v>67</v>
      </c>
      <c r="C328" s="184">
        <f>SUM(C310:C327)</f>
        <v>0</v>
      </c>
      <c r="D328" s="163">
        <f>SUM(D310:D327)</f>
        <v>0</v>
      </c>
      <c r="E328" s="166"/>
      <c r="F328" s="188">
        <f>SUM(F310:F327)</f>
        <v>0</v>
      </c>
      <c r="G328" s="188">
        <f>SUM(G310:G327)</f>
        <v>0</v>
      </c>
    </row>
    <row r="329" spans="1:7" x14ac:dyDescent="0.2">
      <c r="A329" s="163" t="s">
        <v>1566</v>
      </c>
      <c r="B329" s="178"/>
      <c r="E329" s="166"/>
      <c r="F329" s="166"/>
      <c r="G329" s="166"/>
    </row>
    <row r="330" spans="1:7" x14ac:dyDescent="0.2">
      <c r="A330" s="163" t="s">
        <v>1567</v>
      </c>
      <c r="B330" s="178"/>
      <c r="E330" s="166"/>
      <c r="F330" s="166"/>
      <c r="G330" s="166"/>
    </row>
    <row r="331" spans="1:7" x14ac:dyDescent="0.2">
      <c r="A331" s="163" t="s">
        <v>1568</v>
      </c>
      <c r="B331" s="178"/>
      <c r="E331" s="166"/>
      <c r="F331" s="166"/>
      <c r="G331" s="166"/>
    </row>
    <row r="332" spans="1:7" x14ac:dyDescent="0.2">
      <c r="A332" s="181"/>
      <c r="B332" s="181" t="s">
        <v>1569</v>
      </c>
      <c r="C332" s="181" t="s">
        <v>53</v>
      </c>
      <c r="D332" s="181" t="s">
        <v>1521</v>
      </c>
      <c r="E332" s="181"/>
      <c r="F332" s="181" t="s">
        <v>463</v>
      </c>
      <c r="G332" s="181" t="s">
        <v>1522</v>
      </c>
    </row>
    <row r="333" spans="1:7" x14ac:dyDescent="0.2">
      <c r="A333" s="163" t="s">
        <v>1570</v>
      </c>
      <c r="B333" s="178" t="s">
        <v>1571</v>
      </c>
      <c r="C333" s="184"/>
      <c r="E333" s="166"/>
      <c r="F333" s="191" t="str">
        <f>IF($C$343=0,"",IF(C333="[For completion]","",C333/$C$343))</f>
        <v/>
      </c>
      <c r="G333" s="191" t="str">
        <f>IF($D$343=0,"",IF(D333="[For completion]","",D333/$D$343))</f>
        <v/>
      </c>
    </row>
    <row r="334" spans="1:7" x14ac:dyDescent="0.2">
      <c r="A334" s="163" t="s">
        <v>1572</v>
      </c>
      <c r="B334" s="178" t="s">
        <v>1573</v>
      </c>
      <c r="C334" s="184"/>
      <c r="E334" s="166"/>
      <c r="F334" s="191" t="str">
        <f t="shared" ref="F334:F342" si="16">IF($C$343=0,"",IF(C334="[For completion]","",C334/$C$343))</f>
        <v/>
      </c>
      <c r="G334" s="191" t="str">
        <f t="shared" ref="G334:G342" si="17">IF($D$343=0,"",IF(D334="[For completion]","",D334/$D$343))</f>
        <v/>
      </c>
    </row>
    <row r="335" spans="1:7" x14ac:dyDescent="0.2">
      <c r="A335" s="163" t="s">
        <v>1574</v>
      </c>
      <c r="B335" s="178" t="s">
        <v>1575</v>
      </c>
      <c r="C335" s="184"/>
      <c r="E335" s="166"/>
      <c r="F335" s="191" t="str">
        <f t="shared" si="16"/>
        <v/>
      </c>
      <c r="G335" s="191" t="str">
        <f t="shared" si="17"/>
        <v/>
      </c>
    </row>
    <row r="336" spans="1:7" x14ac:dyDescent="0.2">
      <c r="A336" s="163" t="s">
        <v>1576</v>
      </c>
      <c r="B336" s="178" t="s">
        <v>1577</v>
      </c>
      <c r="C336" s="184"/>
      <c r="E336" s="166"/>
      <c r="F336" s="191" t="str">
        <f t="shared" si="16"/>
        <v/>
      </c>
      <c r="G336" s="191" t="str">
        <f t="shared" si="17"/>
        <v/>
      </c>
    </row>
    <row r="337" spans="1:7" x14ac:dyDescent="0.2">
      <c r="A337" s="163" t="s">
        <v>1578</v>
      </c>
      <c r="B337" s="178" t="s">
        <v>1579</v>
      </c>
      <c r="C337" s="184"/>
      <c r="E337" s="166"/>
      <c r="F337" s="191" t="str">
        <f t="shared" si="16"/>
        <v/>
      </c>
      <c r="G337" s="191" t="str">
        <f t="shared" si="17"/>
        <v/>
      </c>
    </row>
    <row r="338" spans="1:7" x14ac:dyDescent="0.2">
      <c r="A338" s="163" t="s">
        <v>1580</v>
      </c>
      <c r="B338" s="178" t="s">
        <v>1581</v>
      </c>
      <c r="C338" s="184"/>
      <c r="E338" s="166"/>
      <c r="F338" s="191" t="str">
        <f t="shared" si="16"/>
        <v/>
      </c>
      <c r="G338" s="191" t="str">
        <f t="shared" si="17"/>
        <v/>
      </c>
    </row>
    <row r="339" spans="1:7" x14ac:dyDescent="0.2">
      <c r="A339" s="163" t="s">
        <v>1582</v>
      </c>
      <c r="B339" s="178" t="s">
        <v>1583</v>
      </c>
      <c r="C339" s="184"/>
      <c r="E339" s="166"/>
      <c r="F339" s="191" t="str">
        <f t="shared" si="16"/>
        <v/>
      </c>
      <c r="G339" s="191" t="str">
        <f t="shared" si="17"/>
        <v/>
      </c>
    </row>
    <row r="340" spans="1:7" x14ac:dyDescent="0.2">
      <c r="A340" s="163" t="s">
        <v>1584</v>
      </c>
      <c r="B340" s="178" t="s">
        <v>1585</v>
      </c>
      <c r="C340" s="184"/>
      <c r="E340" s="166"/>
      <c r="F340" s="191" t="str">
        <f t="shared" si="16"/>
        <v/>
      </c>
      <c r="G340" s="191" t="str">
        <f t="shared" si="17"/>
        <v/>
      </c>
    </row>
    <row r="341" spans="1:7" x14ac:dyDescent="0.2">
      <c r="A341" s="163" t="s">
        <v>1586</v>
      </c>
      <c r="B341" s="178" t="s">
        <v>1587</v>
      </c>
      <c r="C341" s="184"/>
      <c r="E341" s="166"/>
      <c r="F341" s="191" t="str">
        <f t="shared" si="16"/>
        <v/>
      </c>
      <c r="G341" s="191" t="str">
        <f t="shared" si="17"/>
        <v/>
      </c>
    </row>
    <row r="342" spans="1:7" x14ac:dyDescent="0.2">
      <c r="A342" s="163" t="s">
        <v>1588</v>
      </c>
      <c r="B342" s="163" t="s">
        <v>1541</v>
      </c>
      <c r="C342" s="184"/>
      <c r="E342" s="158"/>
      <c r="F342" s="191" t="str">
        <f t="shared" si="16"/>
        <v/>
      </c>
      <c r="G342" s="191" t="str">
        <f t="shared" si="17"/>
        <v/>
      </c>
    </row>
    <row r="343" spans="1:7" x14ac:dyDescent="0.2">
      <c r="A343" s="163" t="s">
        <v>1589</v>
      </c>
      <c r="B343" s="178" t="s">
        <v>67</v>
      </c>
      <c r="C343" s="184">
        <f>SUM(C333:C341)</f>
        <v>0</v>
      </c>
      <c r="D343" s="163">
        <f>SUM(D333:D341)</f>
        <v>0</v>
      </c>
      <c r="E343" s="166"/>
      <c r="F343" s="188">
        <f>SUM(F333:F342)</f>
        <v>0</v>
      </c>
      <c r="G343" s="188">
        <f>SUM(G333:G342)</f>
        <v>0</v>
      </c>
    </row>
    <row r="344" spans="1:7" x14ac:dyDescent="0.2">
      <c r="A344" s="163" t="s">
        <v>1590</v>
      </c>
      <c r="B344" s="178"/>
      <c r="E344" s="166"/>
      <c r="F344" s="166"/>
      <c r="G344" s="166"/>
    </row>
    <row r="345" spans="1:7" x14ac:dyDescent="0.2">
      <c r="A345" s="181"/>
      <c r="B345" s="181" t="s">
        <v>1591</v>
      </c>
      <c r="C345" s="181" t="s">
        <v>53</v>
      </c>
      <c r="D345" s="181" t="s">
        <v>1521</v>
      </c>
      <c r="E345" s="181"/>
      <c r="F345" s="181" t="s">
        <v>463</v>
      </c>
      <c r="G345" s="181" t="s">
        <v>1522</v>
      </c>
    </row>
    <row r="346" spans="1:7" x14ac:dyDescent="0.2">
      <c r="A346" s="163" t="s">
        <v>1592</v>
      </c>
      <c r="B346" s="178" t="s">
        <v>1593</v>
      </c>
      <c r="C346" s="184"/>
      <c r="E346" s="166"/>
      <c r="F346" s="191" t="str">
        <f>IF($C$353=0,"",IF(C346="[For completion]","",C346/$C$353))</f>
        <v/>
      </c>
      <c r="G346" s="191" t="str">
        <f>IF($D$353=0,"",IF(D346="[For completion]","",D346/$D$353))</f>
        <v/>
      </c>
    </row>
    <row r="347" spans="1:7" x14ac:dyDescent="0.2">
      <c r="A347" s="163" t="s">
        <v>1594</v>
      </c>
      <c r="B347" s="250" t="s">
        <v>1595</v>
      </c>
      <c r="C347" s="184"/>
      <c r="E347" s="166"/>
      <c r="F347" s="191" t="str">
        <f t="shared" ref="F347:F352" si="18">IF($C$353=0,"",IF(C347="[For completion]","",C347/$C$353))</f>
        <v/>
      </c>
      <c r="G347" s="191" t="str">
        <f t="shared" ref="G347:G352" si="19">IF($D$353=0,"",IF(D347="[For completion]","",D347/$D$353))</f>
        <v/>
      </c>
    </row>
    <row r="348" spans="1:7" x14ac:dyDescent="0.2">
      <c r="A348" s="163" t="s">
        <v>1596</v>
      </c>
      <c r="B348" s="178" t="s">
        <v>1597</v>
      </c>
      <c r="C348" s="184"/>
      <c r="E348" s="166"/>
      <c r="F348" s="191" t="str">
        <f t="shared" si="18"/>
        <v/>
      </c>
      <c r="G348" s="191" t="str">
        <f t="shared" si="19"/>
        <v/>
      </c>
    </row>
    <row r="349" spans="1:7" x14ac:dyDescent="0.2">
      <c r="A349" s="163" t="s">
        <v>1598</v>
      </c>
      <c r="B349" s="178" t="s">
        <v>1599</v>
      </c>
      <c r="C349" s="184"/>
      <c r="E349" s="166"/>
      <c r="F349" s="191" t="str">
        <f t="shared" si="18"/>
        <v/>
      </c>
      <c r="G349" s="191" t="str">
        <f t="shared" si="19"/>
        <v/>
      </c>
    </row>
    <row r="350" spans="1:7" x14ac:dyDescent="0.2">
      <c r="A350" s="163" t="s">
        <v>1600</v>
      </c>
      <c r="B350" s="178" t="s">
        <v>1601</v>
      </c>
      <c r="C350" s="184"/>
      <c r="E350" s="166"/>
      <c r="F350" s="191" t="str">
        <f t="shared" si="18"/>
        <v/>
      </c>
      <c r="G350" s="191" t="str">
        <f t="shared" si="19"/>
        <v/>
      </c>
    </row>
    <row r="351" spans="1:7" x14ac:dyDescent="0.2">
      <c r="A351" s="163" t="s">
        <v>1602</v>
      </c>
      <c r="B351" s="178" t="s">
        <v>1603</v>
      </c>
      <c r="C351" s="184"/>
      <c r="E351" s="166"/>
      <c r="F351" s="191" t="str">
        <f t="shared" si="18"/>
        <v/>
      </c>
      <c r="G351" s="191" t="str">
        <f t="shared" si="19"/>
        <v/>
      </c>
    </row>
    <row r="352" spans="1:7" x14ac:dyDescent="0.2">
      <c r="A352" s="163" t="s">
        <v>1604</v>
      </c>
      <c r="B352" s="178" t="s">
        <v>1605</v>
      </c>
      <c r="C352" s="184"/>
      <c r="E352" s="166"/>
      <c r="F352" s="191" t="str">
        <f t="shared" si="18"/>
        <v/>
      </c>
      <c r="G352" s="191" t="str">
        <f t="shared" si="19"/>
        <v/>
      </c>
    </row>
    <row r="353" spans="1:7" x14ac:dyDescent="0.2">
      <c r="A353" s="163" t="s">
        <v>1606</v>
      </c>
      <c r="B353" s="178" t="s">
        <v>67</v>
      </c>
      <c r="C353" s="184">
        <f>SUM(C346:C352)</f>
        <v>0</v>
      </c>
      <c r="D353" s="163">
        <f>SUM(D346:D352)</f>
        <v>0</v>
      </c>
      <c r="E353" s="166"/>
      <c r="F353" s="188">
        <f>SUM(F346:F352)</f>
        <v>0</v>
      </c>
      <c r="G353" s="188">
        <f>SUM(G346:G352)</f>
        <v>0</v>
      </c>
    </row>
    <row r="354" spans="1:7" x14ac:dyDescent="0.2">
      <c r="A354" s="163" t="s">
        <v>1607</v>
      </c>
      <c r="B354" s="178"/>
      <c r="E354" s="166"/>
      <c r="F354" s="166"/>
      <c r="G354" s="166"/>
    </row>
    <row r="355" spans="1:7" x14ac:dyDescent="0.2">
      <c r="A355" s="181"/>
      <c r="B355" s="181" t="s">
        <v>1608</v>
      </c>
      <c r="C355" s="181" t="s">
        <v>53</v>
      </c>
      <c r="D355" s="181" t="s">
        <v>1521</v>
      </c>
      <c r="E355" s="181"/>
      <c r="F355" s="181" t="s">
        <v>463</v>
      </c>
      <c r="G355" s="181" t="s">
        <v>1522</v>
      </c>
    </row>
    <row r="356" spans="1:7" x14ac:dyDescent="0.2">
      <c r="A356" s="163" t="s">
        <v>1609</v>
      </c>
      <c r="B356" s="178" t="s">
        <v>1610</v>
      </c>
      <c r="C356" s="184"/>
      <c r="E356" s="166"/>
      <c r="F356" s="191" t="str">
        <f>IF($C$360=0,"",IF(C356="[For completion]","",C356/$C$360))</f>
        <v/>
      </c>
      <c r="G356" s="191" t="str">
        <f>IF($D$360=0,"",IF(D356="[For completion]","",D356/$D$360))</f>
        <v/>
      </c>
    </row>
    <row r="357" spans="1:7" x14ac:dyDescent="0.2">
      <c r="A357" s="163" t="s">
        <v>1611</v>
      </c>
      <c r="B357" s="250" t="s">
        <v>1612</v>
      </c>
      <c r="C357" s="184"/>
      <c r="E357" s="166"/>
      <c r="F357" s="191" t="str">
        <f t="shared" ref="F357:F359" si="20">IF($C$360=0,"",IF(C357="[For completion]","",C357/$C$360))</f>
        <v/>
      </c>
      <c r="G357" s="191" t="str">
        <f t="shared" ref="G357:G359" si="21">IF($D$360=0,"",IF(D357="[For completion]","",D357/$D$360))</f>
        <v/>
      </c>
    </row>
    <row r="358" spans="1:7" x14ac:dyDescent="0.2">
      <c r="A358" s="163" t="s">
        <v>1613</v>
      </c>
      <c r="B358" s="178" t="s">
        <v>1605</v>
      </c>
      <c r="C358" s="184"/>
      <c r="E358" s="166"/>
      <c r="F358" s="191" t="str">
        <f t="shared" si="20"/>
        <v/>
      </c>
      <c r="G358" s="191" t="str">
        <f t="shared" si="21"/>
        <v/>
      </c>
    </row>
    <row r="359" spans="1:7" x14ac:dyDescent="0.2">
      <c r="A359" s="163" t="s">
        <v>1614</v>
      </c>
      <c r="B359" s="163" t="s">
        <v>1541</v>
      </c>
      <c r="C359" s="184"/>
      <c r="E359" s="166"/>
      <c r="F359" s="191" t="str">
        <f t="shared" si="20"/>
        <v/>
      </c>
      <c r="G359" s="191" t="str">
        <f t="shared" si="21"/>
        <v/>
      </c>
    </row>
    <row r="360" spans="1:7" x14ac:dyDescent="0.2">
      <c r="A360" s="163" t="s">
        <v>1615</v>
      </c>
      <c r="B360" s="178" t="s">
        <v>67</v>
      </c>
      <c r="C360" s="184">
        <f>SUM(C356:C359)</f>
        <v>0</v>
      </c>
      <c r="D360" s="163">
        <f>SUM(D356:D359)</f>
        <v>0</v>
      </c>
      <c r="E360" s="166"/>
      <c r="F360" s="188">
        <f>SUM(F356:F359)</f>
        <v>0</v>
      </c>
      <c r="G360" s="188">
        <f>SUM(G356:G359)</f>
        <v>0</v>
      </c>
    </row>
    <row r="361" spans="1:7" x14ac:dyDescent="0.2">
      <c r="A361" s="163" t="s">
        <v>1616</v>
      </c>
      <c r="B361" s="178"/>
      <c r="E361" s="166"/>
      <c r="F361" s="166"/>
      <c r="G361" s="166"/>
    </row>
    <row r="362" spans="1:7" x14ac:dyDescent="0.2">
      <c r="A362" s="181"/>
      <c r="B362" s="181" t="s">
        <v>1617</v>
      </c>
      <c r="C362" s="181" t="s">
        <v>53</v>
      </c>
      <c r="D362" s="181" t="s">
        <v>1521</v>
      </c>
      <c r="E362" s="181"/>
      <c r="F362" s="181" t="s">
        <v>463</v>
      </c>
      <c r="G362" s="181" t="s">
        <v>1522</v>
      </c>
    </row>
    <row r="363" spans="1:7" x14ac:dyDescent="0.2">
      <c r="A363" s="163" t="s">
        <v>1618</v>
      </c>
      <c r="B363" s="178" t="s">
        <v>581</v>
      </c>
      <c r="C363" s="184"/>
      <c r="E363" s="156"/>
      <c r="F363" s="191" t="str">
        <f>IF($C$381=0,"",IF(C363="[For completion]","",C363/$C$381))</f>
        <v/>
      </c>
      <c r="G363" s="191" t="str">
        <f>IF($D$381=0,"",IF(D363="[For completion]","",D363/$D$381))</f>
        <v/>
      </c>
    </row>
    <row r="364" spans="1:7" x14ac:dyDescent="0.2">
      <c r="A364" s="163" t="s">
        <v>1619</v>
      </c>
      <c r="B364" s="178" t="s">
        <v>581</v>
      </c>
      <c r="C364" s="184"/>
      <c r="E364" s="156"/>
      <c r="F364" s="191" t="str">
        <f t="shared" ref="F364:F381" si="22">IF($C$381=0,"",IF(C364="[For completion]","",C364/$C$381))</f>
        <v/>
      </c>
      <c r="G364" s="191" t="str">
        <f t="shared" ref="G364:G381" si="23">IF($D$381=0,"",IF(D364="[For completion]","",D364/$D$381))</f>
        <v/>
      </c>
    </row>
    <row r="365" spans="1:7" x14ac:dyDescent="0.2">
      <c r="A365" s="163" t="s">
        <v>1620</v>
      </c>
      <c r="B365" s="178" t="s">
        <v>581</v>
      </c>
      <c r="C365" s="184"/>
      <c r="E365" s="156"/>
      <c r="F365" s="191" t="str">
        <f t="shared" si="22"/>
        <v/>
      </c>
      <c r="G365" s="191" t="str">
        <f t="shared" si="23"/>
        <v/>
      </c>
    </row>
    <row r="366" spans="1:7" x14ac:dyDescent="0.2">
      <c r="A366" s="163" t="s">
        <v>1621</v>
      </c>
      <c r="B366" s="178" t="s">
        <v>581</v>
      </c>
      <c r="C366" s="184"/>
      <c r="E366" s="156"/>
      <c r="F366" s="191" t="str">
        <f t="shared" si="22"/>
        <v/>
      </c>
      <c r="G366" s="191" t="str">
        <f t="shared" si="23"/>
        <v/>
      </c>
    </row>
    <row r="367" spans="1:7" x14ac:dyDescent="0.2">
      <c r="A367" s="163" t="s">
        <v>1622</v>
      </c>
      <c r="B367" s="178" t="s">
        <v>581</v>
      </c>
      <c r="C367" s="184"/>
      <c r="E367" s="156"/>
      <c r="F367" s="191" t="str">
        <f t="shared" si="22"/>
        <v/>
      </c>
      <c r="G367" s="191" t="str">
        <f t="shared" si="23"/>
        <v/>
      </c>
    </row>
    <row r="368" spans="1:7" x14ac:dyDescent="0.2">
      <c r="A368" s="163" t="s">
        <v>1623</v>
      </c>
      <c r="B368" s="178" t="s">
        <v>581</v>
      </c>
      <c r="C368" s="184"/>
      <c r="E368" s="156"/>
      <c r="F368" s="191" t="str">
        <f t="shared" si="22"/>
        <v/>
      </c>
      <c r="G368" s="191" t="str">
        <f t="shared" si="23"/>
        <v/>
      </c>
    </row>
    <row r="369" spans="1:7" x14ac:dyDescent="0.2">
      <c r="A369" s="163" t="s">
        <v>1624</v>
      </c>
      <c r="B369" s="178" t="s">
        <v>581</v>
      </c>
      <c r="C369" s="184"/>
      <c r="E369" s="156"/>
      <c r="F369" s="191" t="str">
        <f t="shared" si="22"/>
        <v/>
      </c>
      <c r="G369" s="191" t="str">
        <f t="shared" si="23"/>
        <v/>
      </c>
    </row>
    <row r="370" spans="1:7" x14ac:dyDescent="0.2">
      <c r="A370" s="163" t="s">
        <v>1625</v>
      </c>
      <c r="B370" s="178" t="s">
        <v>581</v>
      </c>
      <c r="C370" s="184"/>
      <c r="E370" s="156"/>
      <c r="F370" s="191" t="str">
        <f t="shared" si="22"/>
        <v/>
      </c>
      <c r="G370" s="191" t="str">
        <f t="shared" si="23"/>
        <v/>
      </c>
    </row>
    <row r="371" spans="1:7" x14ac:dyDescent="0.2">
      <c r="A371" s="163" t="s">
        <v>1626</v>
      </c>
      <c r="B371" s="178" t="s">
        <v>581</v>
      </c>
      <c r="C371" s="184"/>
      <c r="E371" s="156"/>
      <c r="F371" s="191" t="str">
        <f t="shared" si="22"/>
        <v/>
      </c>
      <c r="G371" s="191" t="str">
        <f t="shared" si="23"/>
        <v/>
      </c>
    </row>
    <row r="372" spans="1:7" x14ac:dyDescent="0.2">
      <c r="A372" s="163" t="s">
        <v>1627</v>
      </c>
      <c r="B372" s="178" t="s">
        <v>581</v>
      </c>
      <c r="C372" s="184"/>
      <c r="E372" s="156"/>
      <c r="F372" s="191" t="str">
        <f t="shared" si="22"/>
        <v/>
      </c>
      <c r="G372" s="191" t="str">
        <f t="shared" si="23"/>
        <v/>
      </c>
    </row>
    <row r="373" spans="1:7" x14ac:dyDescent="0.2">
      <c r="A373" s="163" t="s">
        <v>1628</v>
      </c>
      <c r="B373" s="178" t="s">
        <v>581</v>
      </c>
      <c r="C373" s="184"/>
      <c r="E373" s="156"/>
      <c r="F373" s="191" t="str">
        <f t="shared" si="22"/>
        <v/>
      </c>
      <c r="G373" s="191" t="str">
        <f t="shared" si="23"/>
        <v/>
      </c>
    </row>
    <row r="374" spans="1:7" x14ac:dyDescent="0.2">
      <c r="A374" s="163" t="s">
        <v>1629</v>
      </c>
      <c r="B374" s="178" t="s">
        <v>581</v>
      </c>
      <c r="C374" s="184"/>
      <c r="E374" s="156"/>
      <c r="F374" s="191" t="str">
        <f t="shared" si="22"/>
        <v/>
      </c>
      <c r="G374" s="191" t="str">
        <f t="shared" si="23"/>
        <v/>
      </c>
    </row>
    <row r="375" spans="1:7" x14ac:dyDescent="0.2">
      <c r="A375" s="163" t="s">
        <v>1630</v>
      </c>
      <c r="B375" s="178" t="s">
        <v>581</v>
      </c>
      <c r="C375" s="184"/>
      <c r="E375" s="156"/>
      <c r="F375" s="191" t="str">
        <f t="shared" si="22"/>
        <v/>
      </c>
      <c r="G375" s="191" t="str">
        <f t="shared" si="23"/>
        <v/>
      </c>
    </row>
    <row r="376" spans="1:7" x14ac:dyDescent="0.2">
      <c r="A376" s="163" t="s">
        <v>1631</v>
      </c>
      <c r="B376" s="178" t="s">
        <v>581</v>
      </c>
      <c r="C376" s="184"/>
      <c r="E376" s="156"/>
      <c r="F376" s="191" t="str">
        <f t="shared" si="22"/>
        <v/>
      </c>
      <c r="G376" s="191" t="str">
        <f t="shared" si="23"/>
        <v/>
      </c>
    </row>
    <row r="377" spans="1:7" x14ac:dyDescent="0.2">
      <c r="A377" s="163" t="s">
        <v>1632</v>
      </c>
      <c r="B377" s="178" t="s">
        <v>581</v>
      </c>
      <c r="C377" s="184"/>
      <c r="E377" s="156"/>
      <c r="F377" s="191" t="str">
        <f t="shared" si="22"/>
        <v/>
      </c>
      <c r="G377" s="191" t="str">
        <f t="shared" si="23"/>
        <v/>
      </c>
    </row>
    <row r="378" spans="1:7" x14ac:dyDescent="0.2">
      <c r="A378" s="163" t="s">
        <v>1633</v>
      </c>
      <c r="B378" s="178" t="s">
        <v>581</v>
      </c>
      <c r="C378" s="184"/>
      <c r="E378" s="156"/>
      <c r="F378" s="191" t="str">
        <f t="shared" si="22"/>
        <v/>
      </c>
      <c r="G378" s="191" t="str">
        <f t="shared" si="23"/>
        <v/>
      </c>
    </row>
    <row r="379" spans="1:7" x14ac:dyDescent="0.2">
      <c r="A379" s="163" t="s">
        <v>1634</v>
      </c>
      <c r="B379" s="178" t="s">
        <v>581</v>
      </c>
      <c r="C379" s="184"/>
      <c r="E379" s="156"/>
      <c r="F379" s="191" t="str">
        <f t="shared" si="22"/>
        <v/>
      </c>
      <c r="G379" s="191" t="str">
        <f t="shared" si="23"/>
        <v/>
      </c>
    </row>
    <row r="380" spans="1:7" x14ac:dyDescent="0.2">
      <c r="A380" s="163" t="s">
        <v>1635</v>
      </c>
      <c r="B380" s="178" t="s">
        <v>1541</v>
      </c>
      <c r="C380" s="184"/>
      <c r="E380" s="156"/>
      <c r="F380" s="191" t="str">
        <f t="shared" si="22"/>
        <v/>
      </c>
      <c r="G380" s="191" t="str">
        <f t="shared" si="23"/>
        <v/>
      </c>
    </row>
    <row r="381" spans="1:7" x14ac:dyDescent="0.2">
      <c r="A381" s="163" t="s">
        <v>1636</v>
      </c>
      <c r="B381" s="178" t="s">
        <v>67</v>
      </c>
      <c r="C381" s="184">
        <f>SUM(C363:C380)</f>
        <v>0</v>
      </c>
      <c r="D381" s="163">
        <f>SUM(D363:D380)</f>
        <v>0</v>
      </c>
      <c r="E381" s="156"/>
      <c r="F381" s="191" t="str">
        <f t="shared" si="22"/>
        <v/>
      </c>
      <c r="G381" s="191" t="str">
        <f t="shared" si="23"/>
        <v/>
      </c>
    </row>
    <row r="382" spans="1:7" hidden="1" outlineLevel="1" x14ac:dyDescent="0.2">
      <c r="A382" s="163" t="s">
        <v>1637</v>
      </c>
      <c r="C382" s="251"/>
      <c r="E382" s="156"/>
      <c r="F382" s="156"/>
    </row>
    <row r="383" spans="1:7" hidden="1" outlineLevel="1" x14ac:dyDescent="0.2">
      <c r="A383" s="163" t="s">
        <v>1638</v>
      </c>
      <c r="C383" s="251"/>
      <c r="E383" s="156"/>
      <c r="F383" s="156"/>
    </row>
    <row r="384" spans="1:7" hidden="1" outlineLevel="1" x14ac:dyDescent="0.2">
      <c r="A384" s="163" t="s">
        <v>1639</v>
      </c>
      <c r="C384" s="251"/>
      <c r="E384" s="156"/>
      <c r="F384" s="156"/>
    </row>
    <row r="385" spans="1:6" hidden="1" outlineLevel="1" x14ac:dyDescent="0.2">
      <c r="A385" s="163" t="s">
        <v>1640</v>
      </c>
      <c r="C385" s="251"/>
      <c r="E385" s="156"/>
      <c r="F385" s="156"/>
    </row>
    <row r="386" spans="1:6" hidden="1" outlineLevel="1" x14ac:dyDescent="0.2">
      <c r="A386" s="163" t="s">
        <v>1641</v>
      </c>
      <c r="C386" s="251"/>
      <c r="E386" s="156"/>
      <c r="F386" s="156"/>
    </row>
    <row r="387" spans="1:6" hidden="1" outlineLevel="1" x14ac:dyDescent="0.2">
      <c r="A387" s="163" t="s">
        <v>1642</v>
      </c>
      <c r="C387" s="251"/>
      <c r="E387" s="156"/>
      <c r="F387" s="156"/>
    </row>
    <row r="388" spans="1:6" hidden="1" outlineLevel="1" x14ac:dyDescent="0.2">
      <c r="A388" s="163" t="s">
        <v>1643</v>
      </c>
      <c r="C388" s="251"/>
      <c r="E388" s="156"/>
      <c r="F388" s="156"/>
    </row>
    <row r="389" spans="1:6" hidden="1" outlineLevel="1" x14ac:dyDescent="0.2">
      <c r="A389" s="163" t="s">
        <v>1644</v>
      </c>
      <c r="C389" s="251"/>
      <c r="E389" s="156"/>
      <c r="F389" s="156"/>
    </row>
    <row r="390" spans="1:6" hidden="1" outlineLevel="1" x14ac:dyDescent="0.2">
      <c r="A390" s="163" t="s">
        <v>1645</v>
      </c>
      <c r="C390" s="251"/>
      <c r="E390" s="156"/>
      <c r="F390" s="156"/>
    </row>
    <row r="391" spans="1:6" hidden="1" outlineLevel="1" x14ac:dyDescent="0.2">
      <c r="A391" s="163" t="s">
        <v>1646</v>
      </c>
      <c r="C391" s="251"/>
      <c r="E391" s="156"/>
      <c r="F391" s="156"/>
    </row>
    <row r="392" spans="1:6" hidden="1" outlineLevel="1" x14ac:dyDescent="0.2">
      <c r="A392" s="163" t="s">
        <v>1647</v>
      </c>
      <c r="C392" s="251"/>
      <c r="E392" s="156"/>
      <c r="F392" s="156"/>
    </row>
    <row r="393" spans="1:6" hidden="1" outlineLevel="1" x14ac:dyDescent="0.2">
      <c r="A393" s="163" t="s">
        <v>1648</v>
      </c>
      <c r="C393" s="251"/>
      <c r="E393" s="156"/>
      <c r="F393" s="156"/>
    </row>
    <row r="394" spans="1:6" hidden="1" outlineLevel="1" x14ac:dyDescent="0.2">
      <c r="A394" s="163" t="s">
        <v>1649</v>
      </c>
      <c r="C394" s="251"/>
      <c r="E394" s="156"/>
      <c r="F394" s="156"/>
    </row>
    <row r="395" spans="1:6" hidden="1" outlineLevel="1" x14ac:dyDescent="0.2">
      <c r="A395" s="163" t="s">
        <v>1650</v>
      </c>
      <c r="C395" s="251"/>
      <c r="E395" s="156"/>
      <c r="F395" s="156"/>
    </row>
    <row r="396" spans="1:6" hidden="1" outlineLevel="1" x14ac:dyDescent="0.2">
      <c r="A396" s="163" t="s">
        <v>1651</v>
      </c>
      <c r="C396" s="251"/>
      <c r="E396" s="156"/>
      <c r="F396" s="156"/>
    </row>
    <row r="397" spans="1:6" hidden="1" outlineLevel="1" x14ac:dyDescent="0.2">
      <c r="A397" s="163" t="s">
        <v>1652</v>
      </c>
      <c r="C397" s="251"/>
      <c r="E397" s="156"/>
      <c r="F397" s="156"/>
    </row>
    <row r="398" spans="1:6" hidden="1" outlineLevel="1" x14ac:dyDescent="0.2">
      <c r="A398" s="163" t="s">
        <v>1653</v>
      </c>
      <c r="C398" s="251"/>
      <c r="E398" s="156"/>
      <c r="F398" s="156"/>
    </row>
    <row r="399" spans="1:6" hidden="1" outlineLevel="1" x14ac:dyDescent="0.2">
      <c r="A399" s="163" t="s">
        <v>1654</v>
      </c>
      <c r="C399" s="251"/>
      <c r="E399" s="156"/>
      <c r="F399" s="156"/>
    </row>
    <row r="400" spans="1:6" hidden="1" outlineLevel="1" x14ac:dyDescent="0.2">
      <c r="A400" s="163" t="s">
        <v>1655</v>
      </c>
      <c r="C400" s="251"/>
      <c r="E400" s="156"/>
      <c r="F400" s="156"/>
    </row>
    <row r="401" spans="1:7" hidden="1" outlineLevel="1" x14ac:dyDescent="0.2">
      <c r="A401" s="163" t="s">
        <v>1656</v>
      </c>
      <c r="C401" s="251"/>
      <c r="E401" s="156"/>
      <c r="F401" s="156"/>
    </row>
    <row r="402" spans="1:7" hidden="1" outlineLevel="1" x14ac:dyDescent="0.2">
      <c r="A402" s="163" t="s">
        <v>1657</v>
      </c>
      <c r="C402" s="251"/>
      <c r="E402" s="156"/>
      <c r="F402" s="156"/>
    </row>
    <row r="403" spans="1:7" hidden="1" outlineLevel="1" x14ac:dyDescent="0.2">
      <c r="A403" s="163" t="s">
        <v>1658</v>
      </c>
      <c r="C403" s="251"/>
      <c r="E403" s="156"/>
      <c r="F403" s="156"/>
    </row>
    <row r="404" spans="1:7" hidden="1" outlineLevel="1" x14ac:dyDescent="0.2">
      <c r="A404" s="163" t="s">
        <v>1659</v>
      </c>
      <c r="C404" s="251"/>
      <c r="E404" s="156"/>
      <c r="F404" s="156"/>
    </row>
    <row r="405" spans="1:7" hidden="1" outlineLevel="1" x14ac:dyDescent="0.2">
      <c r="A405" s="163" t="s">
        <v>1660</v>
      </c>
      <c r="C405" s="251"/>
      <c r="E405" s="156"/>
      <c r="F405" s="156"/>
    </row>
    <row r="406" spans="1:7" hidden="1" outlineLevel="1" x14ac:dyDescent="0.2">
      <c r="A406" s="163" t="s">
        <v>1661</v>
      </c>
      <c r="C406" s="251"/>
      <c r="E406" s="156"/>
      <c r="F406" s="156"/>
    </row>
    <row r="407" spans="1:7" hidden="1" outlineLevel="1" x14ac:dyDescent="0.2">
      <c r="A407" s="163" t="s">
        <v>1662</v>
      </c>
      <c r="C407" s="251"/>
      <c r="E407" s="156"/>
      <c r="F407" s="156"/>
    </row>
    <row r="408" spans="1:7" hidden="1" outlineLevel="1" x14ac:dyDescent="0.2">
      <c r="A408" s="163" t="s">
        <v>1663</v>
      </c>
      <c r="C408" s="251"/>
      <c r="E408" s="156"/>
      <c r="F408" s="156"/>
    </row>
    <row r="409" spans="1:7" hidden="1" outlineLevel="1" x14ac:dyDescent="0.2">
      <c r="A409" s="163" t="s">
        <v>1664</v>
      </c>
      <c r="C409" s="251"/>
      <c r="E409" s="156"/>
      <c r="F409" s="156"/>
    </row>
    <row r="410" spans="1:7" hidden="1" outlineLevel="1" x14ac:dyDescent="0.2">
      <c r="A410" s="163" t="s">
        <v>1665</v>
      </c>
      <c r="C410" s="251"/>
      <c r="E410" s="156"/>
      <c r="F410" s="156"/>
    </row>
    <row r="411" spans="1:7" ht="18.75" collapsed="1" x14ac:dyDescent="0.2">
      <c r="A411" s="242"/>
      <c r="B411" s="243" t="s">
        <v>1666</v>
      </c>
      <c r="C411" s="242"/>
      <c r="D411" s="242"/>
      <c r="E411" s="242"/>
      <c r="F411" s="244"/>
      <c r="G411" s="244"/>
    </row>
    <row r="412" spans="1:7" x14ac:dyDescent="0.2">
      <c r="A412" s="180"/>
      <c r="B412" s="180" t="s">
        <v>1667</v>
      </c>
      <c r="C412" s="180" t="s">
        <v>642</v>
      </c>
      <c r="D412" s="180" t="s">
        <v>643</v>
      </c>
      <c r="E412" s="180"/>
      <c r="F412" s="180" t="s">
        <v>464</v>
      </c>
      <c r="G412" s="180" t="s">
        <v>644</v>
      </c>
    </row>
    <row r="413" spans="1:7" x14ac:dyDescent="0.2">
      <c r="A413" s="163" t="s">
        <v>1668</v>
      </c>
      <c r="B413" s="163" t="s">
        <v>646</v>
      </c>
      <c r="C413" s="184" t="s">
        <v>1669</v>
      </c>
      <c r="D413" s="174"/>
      <c r="E413" s="174"/>
      <c r="F413" s="201"/>
      <c r="G413" s="201"/>
    </row>
    <row r="414" spans="1:7" x14ac:dyDescent="0.2">
      <c r="A414" s="174"/>
      <c r="D414" s="174"/>
      <c r="E414" s="174"/>
      <c r="F414" s="201"/>
      <c r="G414" s="201"/>
    </row>
    <row r="415" spans="1:7" x14ac:dyDescent="0.2">
      <c r="B415" s="163" t="s">
        <v>647</v>
      </c>
      <c r="D415" s="174"/>
      <c r="E415" s="174"/>
      <c r="F415" s="201"/>
      <c r="G415" s="201"/>
    </row>
    <row r="416" spans="1:7" x14ac:dyDescent="0.2">
      <c r="A416" s="163" t="s">
        <v>1670</v>
      </c>
      <c r="B416" s="178" t="s">
        <v>581</v>
      </c>
      <c r="C416" s="184" t="s">
        <v>1669</v>
      </c>
      <c r="D416" s="246" t="s">
        <v>1669</v>
      </c>
      <c r="E416" s="174"/>
      <c r="F416" s="191" t="str">
        <f t="shared" ref="F416:F439" si="24">IF($C$440=0,"",IF(C416="[for completion]","",C416/$C$440))</f>
        <v/>
      </c>
      <c r="G416" s="191" t="str">
        <f t="shared" ref="G416:G439" si="25">IF($D$440=0,"",IF(D416="[for completion]","",D416/$D$440))</f>
        <v/>
      </c>
    </row>
    <row r="417" spans="1:7" x14ac:dyDescent="0.2">
      <c r="A417" s="163" t="s">
        <v>1671</v>
      </c>
      <c r="B417" s="178" t="s">
        <v>581</v>
      </c>
      <c r="C417" s="184" t="s">
        <v>1669</v>
      </c>
      <c r="D417" s="246" t="s">
        <v>1669</v>
      </c>
      <c r="E417" s="174"/>
      <c r="F417" s="191" t="str">
        <f t="shared" si="24"/>
        <v/>
      </c>
      <c r="G417" s="191" t="str">
        <f t="shared" si="25"/>
        <v/>
      </c>
    </row>
    <row r="418" spans="1:7" x14ac:dyDescent="0.2">
      <c r="A418" s="163" t="s">
        <v>1672</v>
      </c>
      <c r="B418" s="178" t="s">
        <v>581</v>
      </c>
      <c r="C418" s="184" t="s">
        <v>1669</v>
      </c>
      <c r="D418" s="246" t="s">
        <v>1669</v>
      </c>
      <c r="E418" s="174"/>
      <c r="F418" s="191" t="str">
        <f t="shared" si="24"/>
        <v/>
      </c>
      <c r="G418" s="191" t="str">
        <f t="shared" si="25"/>
        <v/>
      </c>
    </row>
    <row r="419" spans="1:7" x14ac:dyDescent="0.2">
      <c r="A419" s="163" t="s">
        <v>1673</v>
      </c>
      <c r="B419" s="178" t="s">
        <v>581</v>
      </c>
      <c r="C419" s="184" t="s">
        <v>1669</v>
      </c>
      <c r="D419" s="246" t="s">
        <v>1669</v>
      </c>
      <c r="E419" s="174"/>
      <c r="F419" s="191" t="str">
        <f t="shared" si="24"/>
        <v/>
      </c>
      <c r="G419" s="191" t="str">
        <f t="shared" si="25"/>
        <v/>
      </c>
    </row>
    <row r="420" spans="1:7" x14ac:dyDescent="0.2">
      <c r="A420" s="163" t="s">
        <v>1674</v>
      </c>
      <c r="B420" s="178" t="s">
        <v>581</v>
      </c>
      <c r="C420" s="184" t="s">
        <v>1669</v>
      </c>
      <c r="D420" s="246" t="s">
        <v>1669</v>
      </c>
      <c r="E420" s="174"/>
      <c r="F420" s="191" t="str">
        <f t="shared" si="24"/>
        <v/>
      </c>
      <c r="G420" s="191" t="str">
        <f t="shared" si="25"/>
        <v/>
      </c>
    </row>
    <row r="421" spans="1:7" x14ac:dyDescent="0.2">
      <c r="A421" s="163" t="s">
        <v>1675</v>
      </c>
      <c r="B421" s="178" t="s">
        <v>581</v>
      </c>
      <c r="C421" s="184" t="s">
        <v>1669</v>
      </c>
      <c r="D421" s="246" t="s">
        <v>1669</v>
      </c>
      <c r="E421" s="174"/>
      <c r="F421" s="191" t="str">
        <f t="shared" si="24"/>
        <v/>
      </c>
      <c r="G421" s="191" t="str">
        <f t="shared" si="25"/>
        <v/>
      </c>
    </row>
    <row r="422" spans="1:7" x14ac:dyDescent="0.2">
      <c r="A422" s="163" t="s">
        <v>1676</v>
      </c>
      <c r="B422" s="178" t="s">
        <v>581</v>
      </c>
      <c r="C422" s="184" t="s">
        <v>1669</v>
      </c>
      <c r="D422" s="246" t="s">
        <v>1669</v>
      </c>
      <c r="E422" s="174"/>
      <c r="F422" s="191" t="str">
        <f t="shared" si="24"/>
        <v/>
      </c>
      <c r="G422" s="191" t="str">
        <f t="shared" si="25"/>
        <v/>
      </c>
    </row>
    <row r="423" spans="1:7" x14ac:dyDescent="0.2">
      <c r="A423" s="163" t="s">
        <v>1677</v>
      </c>
      <c r="B423" s="178" t="s">
        <v>581</v>
      </c>
      <c r="C423" s="184" t="s">
        <v>1669</v>
      </c>
      <c r="D423" s="246" t="s">
        <v>1669</v>
      </c>
      <c r="E423" s="174"/>
      <c r="F423" s="191" t="str">
        <f t="shared" si="24"/>
        <v/>
      </c>
      <c r="G423" s="191" t="str">
        <f t="shared" si="25"/>
        <v/>
      </c>
    </row>
    <row r="424" spans="1:7" x14ac:dyDescent="0.2">
      <c r="A424" s="163" t="s">
        <v>1678</v>
      </c>
      <c r="B424" s="178" t="s">
        <v>581</v>
      </c>
      <c r="C424" s="184" t="s">
        <v>1669</v>
      </c>
      <c r="D424" s="246" t="s">
        <v>1669</v>
      </c>
      <c r="E424" s="174"/>
      <c r="F424" s="191" t="str">
        <f t="shared" si="24"/>
        <v/>
      </c>
      <c r="G424" s="191" t="str">
        <f t="shared" si="25"/>
        <v/>
      </c>
    </row>
    <row r="425" spans="1:7" x14ac:dyDescent="0.2">
      <c r="A425" s="163" t="s">
        <v>1679</v>
      </c>
      <c r="B425" s="178" t="s">
        <v>581</v>
      </c>
      <c r="C425" s="184" t="s">
        <v>1669</v>
      </c>
      <c r="D425" s="246" t="s">
        <v>1669</v>
      </c>
      <c r="E425" s="178"/>
      <c r="F425" s="191" t="str">
        <f t="shared" si="24"/>
        <v/>
      </c>
      <c r="G425" s="191" t="str">
        <f t="shared" si="25"/>
        <v/>
      </c>
    </row>
    <row r="426" spans="1:7" x14ac:dyDescent="0.2">
      <c r="A426" s="163" t="s">
        <v>1680</v>
      </c>
      <c r="B426" s="178" t="s">
        <v>581</v>
      </c>
      <c r="C426" s="184" t="s">
        <v>1669</v>
      </c>
      <c r="D426" s="246" t="s">
        <v>1669</v>
      </c>
      <c r="E426" s="178"/>
      <c r="F426" s="191" t="str">
        <f t="shared" si="24"/>
        <v/>
      </c>
      <c r="G426" s="191" t="str">
        <f t="shared" si="25"/>
        <v/>
      </c>
    </row>
    <row r="427" spans="1:7" x14ac:dyDescent="0.2">
      <c r="A427" s="163" t="s">
        <v>1681</v>
      </c>
      <c r="B427" s="178" t="s">
        <v>581</v>
      </c>
      <c r="C427" s="184" t="s">
        <v>1669</v>
      </c>
      <c r="D427" s="246" t="s">
        <v>1669</v>
      </c>
      <c r="E427" s="178"/>
      <c r="F427" s="191" t="str">
        <f t="shared" si="24"/>
        <v/>
      </c>
      <c r="G427" s="191" t="str">
        <f t="shared" si="25"/>
        <v/>
      </c>
    </row>
    <row r="428" spans="1:7" x14ac:dyDescent="0.2">
      <c r="A428" s="163" t="s">
        <v>1682</v>
      </c>
      <c r="B428" s="178" t="s">
        <v>581</v>
      </c>
      <c r="C428" s="184" t="s">
        <v>1669</v>
      </c>
      <c r="D428" s="246" t="s">
        <v>1669</v>
      </c>
      <c r="E428" s="178"/>
      <c r="F428" s="191" t="str">
        <f t="shared" si="24"/>
        <v/>
      </c>
      <c r="G428" s="191" t="str">
        <f t="shared" si="25"/>
        <v/>
      </c>
    </row>
    <row r="429" spans="1:7" x14ac:dyDescent="0.2">
      <c r="A429" s="163" t="s">
        <v>1683</v>
      </c>
      <c r="B429" s="178" t="s">
        <v>581</v>
      </c>
      <c r="C429" s="184" t="s">
        <v>1669</v>
      </c>
      <c r="D429" s="246" t="s">
        <v>1669</v>
      </c>
      <c r="E429" s="178"/>
      <c r="F429" s="191" t="str">
        <f t="shared" si="24"/>
        <v/>
      </c>
      <c r="G429" s="191" t="str">
        <f t="shared" si="25"/>
        <v/>
      </c>
    </row>
    <row r="430" spans="1:7" x14ac:dyDescent="0.2">
      <c r="A430" s="163" t="s">
        <v>1684</v>
      </c>
      <c r="B430" s="178" t="s">
        <v>581</v>
      </c>
      <c r="C430" s="184" t="s">
        <v>1669</v>
      </c>
      <c r="D430" s="246" t="s">
        <v>1669</v>
      </c>
      <c r="E430" s="178"/>
      <c r="F430" s="191" t="str">
        <f t="shared" si="24"/>
        <v/>
      </c>
      <c r="G430" s="191" t="str">
        <f t="shared" si="25"/>
        <v/>
      </c>
    </row>
    <row r="431" spans="1:7" x14ac:dyDescent="0.2">
      <c r="A431" s="163" t="s">
        <v>1685</v>
      </c>
      <c r="B431" s="178" t="s">
        <v>581</v>
      </c>
      <c r="C431" s="184" t="s">
        <v>1669</v>
      </c>
      <c r="D431" s="246" t="s">
        <v>1669</v>
      </c>
      <c r="F431" s="191" t="str">
        <f t="shared" si="24"/>
        <v/>
      </c>
      <c r="G431" s="191" t="str">
        <f t="shared" si="25"/>
        <v/>
      </c>
    </row>
    <row r="432" spans="1:7" x14ac:dyDescent="0.2">
      <c r="A432" s="163" t="s">
        <v>1686</v>
      </c>
      <c r="B432" s="178" t="s">
        <v>581</v>
      </c>
      <c r="C432" s="184" t="s">
        <v>1669</v>
      </c>
      <c r="D432" s="246" t="s">
        <v>1669</v>
      </c>
      <c r="E432" s="247"/>
      <c r="F432" s="191" t="str">
        <f t="shared" si="24"/>
        <v/>
      </c>
      <c r="G432" s="191" t="str">
        <f t="shared" si="25"/>
        <v/>
      </c>
    </row>
    <row r="433" spans="1:7" x14ac:dyDescent="0.2">
      <c r="A433" s="163" t="s">
        <v>1687</v>
      </c>
      <c r="B433" s="178" t="s">
        <v>581</v>
      </c>
      <c r="C433" s="184" t="s">
        <v>1669</v>
      </c>
      <c r="D433" s="246" t="s">
        <v>1669</v>
      </c>
      <c r="E433" s="247"/>
      <c r="F433" s="191" t="str">
        <f t="shared" si="24"/>
        <v/>
      </c>
      <c r="G433" s="191" t="str">
        <f t="shared" si="25"/>
        <v/>
      </c>
    </row>
    <row r="434" spans="1:7" x14ac:dyDescent="0.2">
      <c r="A434" s="163" t="s">
        <v>1688</v>
      </c>
      <c r="B434" s="178" t="s">
        <v>581</v>
      </c>
      <c r="C434" s="184" t="s">
        <v>1669</v>
      </c>
      <c r="D434" s="246" t="s">
        <v>1669</v>
      </c>
      <c r="E434" s="247"/>
      <c r="F434" s="191" t="str">
        <f t="shared" si="24"/>
        <v/>
      </c>
      <c r="G434" s="191" t="str">
        <f t="shared" si="25"/>
        <v/>
      </c>
    </row>
    <row r="435" spans="1:7" x14ac:dyDescent="0.2">
      <c r="A435" s="163" t="s">
        <v>1689</v>
      </c>
      <c r="B435" s="178" t="s">
        <v>581</v>
      </c>
      <c r="C435" s="184" t="s">
        <v>1669</v>
      </c>
      <c r="D435" s="246" t="s">
        <v>1669</v>
      </c>
      <c r="E435" s="247"/>
      <c r="F435" s="191" t="str">
        <f t="shared" si="24"/>
        <v/>
      </c>
      <c r="G435" s="191" t="str">
        <f t="shared" si="25"/>
        <v/>
      </c>
    </row>
    <row r="436" spans="1:7" x14ac:dyDescent="0.2">
      <c r="A436" s="163" t="s">
        <v>1690</v>
      </c>
      <c r="B436" s="178" t="s">
        <v>581</v>
      </c>
      <c r="C436" s="184" t="s">
        <v>1669</v>
      </c>
      <c r="D436" s="246" t="s">
        <v>1669</v>
      </c>
      <c r="E436" s="247"/>
      <c r="F436" s="191" t="str">
        <f t="shared" si="24"/>
        <v/>
      </c>
      <c r="G436" s="191" t="str">
        <f t="shared" si="25"/>
        <v/>
      </c>
    </row>
    <row r="437" spans="1:7" x14ac:dyDescent="0.2">
      <c r="A437" s="163" t="s">
        <v>1691</v>
      </c>
      <c r="B437" s="178" t="s">
        <v>581</v>
      </c>
      <c r="C437" s="184" t="s">
        <v>1669</v>
      </c>
      <c r="D437" s="246" t="s">
        <v>1669</v>
      </c>
      <c r="E437" s="247"/>
      <c r="F437" s="191" t="str">
        <f t="shared" si="24"/>
        <v/>
      </c>
      <c r="G437" s="191" t="str">
        <f t="shared" si="25"/>
        <v/>
      </c>
    </row>
    <row r="438" spans="1:7" x14ac:dyDescent="0.2">
      <c r="A438" s="163" t="s">
        <v>1692</v>
      </c>
      <c r="B438" s="178" t="s">
        <v>581</v>
      </c>
      <c r="C438" s="184" t="s">
        <v>1669</v>
      </c>
      <c r="D438" s="246" t="s">
        <v>1669</v>
      </c>
      <c r="E438" s="247"/>
      <c r="F438" s="191" t="str">
        <f t="shared" si="24"/>
        <v/>
      </c>
      <c r="G438" s="191" t="str">
        <f t="shared" si="25"/>
        <v/>
      </c>
    </row>
    <row r="439" spans="1:7" x14ac:dyDescent="0.2">
      <c r="A439" s="163" t="s">
        <v>1693</v>
      </c>
      <c r="B439" s="178" t="s">
        <v>581</v>
      </c>
      <c r="C439" s="184" t="s">
        <v>1669</v>
      </c>
      <c r="D439" s="246" t="s">
        <v>1669</v>
      </c>
      <c r="E439" s="247"/>
      <c r="F439" s="191" t="str">
        <f t="shared" si="24"/>
        <v/>
      </c>
      <c r="G439" s="191" t="str">
        <f t="shared" si="25"/>
        <v/>
      </c>
    </row>
    <row r="440" spans="1:7" x14ac:dyDescent="0.2">
      <c r="A440" s="163" t="s">
        <v>1694</v>
      </c>
      <c r="B440" s="178" t="s">
        <v>67</v>
      </c>
      <c r="C440" s="194">
        <f>SUM(C416:C439)</f>
        <v>0</v>
      </c>
      <c r="D440" s="190">
        <f>SUM(D416:D439)</f>
        <v>0</v>
      </c>
      <c r="E440" s="247"/>
      <c r="F440" s="248">
        <f>SUM(F416:F439)</f>
        <v>0</v>
      </c>
      <c r="G440" s="248">
        <f>SUM(G416:G439)</f>
        <v>0</v>
      </c>
    </row>
    <row r="441" spans="1:7" x14ac:dyDescent="0.2">
      <c r="A441" s="180"/>
      <c r="B441" s="180" t="s">
        <v>1695</v>
      </c>
      <c r="C441" s="180" t="s">
        <v>642</v>
      </c>
      <c r="D441" s="180" t="s">
        <v>643</v>
      </c>
      <c r="E441" s="180"/>
      <c r="F441" s="180" t="s">
        <v>464</v>
      </c>
      <c r="G441" s="180" t="s">
        <v>644</v>
      </c>
    </row>
    <row r="442" spans="1:7" x14ac:dyDescent="0.2">
      <c r="A442" s="163" t="s">
        <v>1696</v>
      </c>
      <c r="B442" s="163" t="s">
        <v>680</v>
      </c>
      <c r="C442" s="233" t="s">
        <v>1669</v>
      </c>
      <c r="G442" s="163"/>
    </row>
    <row r="443" spans="1:7" x14ac:dyDescent="0.2">
      <c r="G443" s="163"/>
    </row>
    <row r="444" spans="1:7" x14ac:dyDescent="0.2">
      <c r="B444" s="178" t="s">
        <v>681</v>
      </c>
      <c r="G444" s="163"/>
    </row>
    <row r="445" spans="1:7" x14ac:dyDescent="0.2">
      <c r="A445" s="163" t="s">
        <v>1697</v>
      </c>
      <c r="B445" s="163" t="s">
        <v>683</v>
      </c>
      <c r="C445" s="184" t="s">
        <v>1669</v>
      </c>
      <c r="D445" s="246" t="s">
        <v>1669</v>
      </c>
      <c r="F445" s="191" t="str">
        <f>IF($C$453=0,"",IF(C445="[for completion]","",C445/$C$453))</f>
        <v/>
      </c>
      <c r="G445" s="191" t="str">
        <f>IF($D$453=0,"",IF(D445="[for completion]","",D445/$D$453))</f>
        <v/>
      </c>
    </row>
    <row r="446" spans="1:7" x14ac:dyDescent="0.2">
      <c r="A446" s="163" t="s">
        <v>1698</v>
      </c>
      <c r="B446" s="163" t="s">
        <v>685</v>
      </c>
      <c r="C446" s="184" t="s">
        <v>1669</v>
      </c>
      <c r="D446" s="246" t="s">
        <v>1669</v>
      </c>
      <c r="F446" s="191" t="str">
        <f t="shared" ref="F446:F459" si="26">IF($C$453=0,"",IF(C446="[for completion]","",C446/$C$453))</f>
        <v/>
      </c>
      <c r="G446" s="191" t="str">
        <f t="shared" ref="G446:G459" si="27">IF($D$453=0,"",IF(D446="[for completion]","",D446/$D$453))</f>
        <v/>
      </c>
    </row>
    <row r="447" spans="1:7" x14ac:dyDescent="0.2">
      <c r="A447" s="163" t="s">
        <v>1699</v>
      </c>
      <c r="B447" s="163" t="s">
        <v>687</v>
      </c>
      <c r="C447" s="184" t="s">
        <v>1669</v>
      </c>
      <c r="D447" s="246" t="s">
        <v>1669</v>
      </c>
      <c r="F447" s="191" t="str">
        <f t="shared" si="26"/>
        <v/>
      </c>
      <c r="G447" s="191" t="str">
        <f t="shared" si="27"/>
        <v/>
      </c>
    </row>
    <row r="448" spans="1:7" x14ac:dyDescent="0.2">
      <c r="A448" s="163" t="s">
        <v>1700</v>
      </c>
      <c r="B448" s="163" t="s">
        <v>689</v>
      </c>
      <c r="C448" s="184" t="s">
        <v>1669</v>
      </c>
      <c r="D448" s="246" t="s">
        <v>1669</v>
      </c>
      <c r="F448" s="191" t="str">
        <f t="shared" si="26"/>
        <v/>
      </c>
      <c r="G448" s="191" t="str">
        <f t="shared" si="27"/>
        <v/>
      </c>
    </row>
    <row r="449" spans="1:7" x14ac:dyDescent="0.2">
      <c r="A449" s="163" t="s">
        <v>1701</v>
      </c>
      <c r="B449" s="163" t="s">
        <v>691</v>
      </c>
      <c r="C449" s="184" t="s">
        <v>1669</v>
      </c>
      <c r="D449" s="246" t="s">
        <v>1669</v>
      </c>
      <c r="F449" s="191" t="str">
        <f t="shared" si="26"/>
        <v/>
      </c>
      <c r="G449" s="191" t="str">
        <f t="shared" si="27"/>
        <v/>
      </c>
    </row>
    <row r="450" spans="1:7" x14ac:dyDescent="0.2">
      <c r="A450" s="163" t="s">
        <v>1702</v>
      </c>
      <c r="B450" s="163" t="s">
        <v>693</v>
      </c>
      <c r="C450" s="184" t="s">
        <v>1669</v>
      </c>
      <c r="D450" s="246" t="s">
        <v>1669</v>
      </c>
      <c r="F450" s="191" t="str">
        <f t="shared" si="26"/>
        <v/>
      </c>
      <c r="G450" s="191" t="str">
        <f t="shared" si="27"/>
        <v/>
      </c>
    </row>
    <row r="451" spans="1:7" x14ac:dyDescent="0.2">
      <c r="A451" s="163" t="s">
        <v>1703</v>
      </c>
      <c r="B451" s="163" t="s">
        <v>695</v>
      </c>
      <c r="C451" s="184" t="s">
        <v>1669</v>
      </c>
      <c r="D451" s="246" t="s">
        <v>1669</v>
      </c>
      <c r="F451" s="191" t="str">
        <f t="shared" si="26"/>
        <v/>
      </c>
      <c r="G451" s="191" t="str">
        <f t="shared" si="27"/>
        <v/>
      </c>
    </row>
    <row r="452" spans="1:7" x14ac:dyDescent="0.2">
      <c r="A452" s="163" t="s">
        <v>1704</v>
      </c>
      <c r="B452" s="163" t="s">
        <v>697</v>
      </c>
      <c r="C452" s="184" t="s">
        <v>1669</v>
      </c>
      <c r="D452" s="246" t="s">
        <v>1669</v>
      </c>
      <c r="F452" s="191" t="str">
        <f t="shared" si="26"/>
        <v/>
      </c>
      <c r="G452" s="191" t="str">
        <f t="shared" si="27"/>
        <v/>
      </c>
    </row>
    <row r="453" spans="1:7" x14ac:dyDescent="0.2">
      <c r="A453" s="163" t="s">
        <v>1705</v>
      </c>
      <c r="B453" s="193" t="s">
        <v>67</v>
      </c>
      <c r="C453" s="184">
        <f>SUM(C445:C452)</f>
        <v>0</v>
      </c>
      <c r="D453" s="246">
        <f>SUM(D445:D452)</f>
        <v>0</v>
      </c>
      <c r="F453" s="233">
        <f>SUM(F445:F452)</f>
        <v>0</v>
      </c>
      <c r="G453" s="233">
        <f>SUM(G445:G452)</f>
        <v>0</v>
      </c>
    </row>
    <row r="454" spans="1:7" x14ac:dyDescent="0.2">
      <c r="A454" s="163" t="s">
        <v>1706</v>
      </c>
      <c r="B454" s="196" t="s">
        <v>700</v>
      </c>
      <c r="C454" s="184"/>
      <c r="D454" s="246"/>
      <c r="F454" s="191" t="str">
        <f t="shared" si="26"/>
        <v/>
      </c>
      <c r="G454" s="191" t="str">
        <f t="shared" si="27"/>
        <v/>
      </c>
    </row>
    <row r="455" spans="1:7" x14ac:dyDescent="0.2">
      <c r="A455" s="163" t="s">
        <v>1707</v>
      </c>
      <c r="B455" s="196" t="s">
        <v>702</v>
      </c>
      <c r="C455" s="184"/>
      <c r="D455" s="246"/>
      <c r="F455" s="191" t="str">
        <f t="shared" si="26"/>
        <v/>
      </c>
      <c r="G455" s="191" t="str">
        <f t="shared" si="27"/>
        <v/>
      </c>
    </row>
    <row r="456" spans="1:7" x14ac:dyDescent="0.2">
      <c r="A456" s="163" t="s">
        <v>1708</v>
      </c>
      <c r="B456" s="196" t="s">
        <v>704</v>
      </c>
      <c r="C456" s="184"/>
      <c r="D456" s="246"/>
      <c r="F456" s="191" t="str">
        <f t="shared" si="26"/>
        <v/>
      </c>
      <c r="G456" s="191" t="str">
        <f t="shared" si="27"/>
        <v/>
      </c>
    </row>
    <row r="457" spans="1:7" x14ac:dyDescent="0.2">
      <c r="A457" s="163" t="s">
        <v>1709</v>
      </c>
      <c r="B457" s="196" t="s">
        <v>706</v>
      </c>
      <c r="C457" s="184"/>
      <c r="D457" s="246"/>
      <c r="F457" s="191" t="str">
        <f t="shared" si="26"/>
        <v/>
      </c>
      <c r="G457" s="191" t="str">
        <f t="shared" si="27"/>
        <v/>
      </c>
    </row>
    <row r="458" spans="1:7" x14ac:dyDescent="0.2">
      <c r="A458" s="163" t="s">
        <v>1710</v>
      </c>
      <c r="B458" s="196" t="s">
        <v>708</v>
      </c>
      <c r="C458" s="184"/>
      <c r="D458" s="246"/>
      <c r="F458" s="191" t="str">
        <f t="shared" si="26"/>
        <v/>
      </c>
      <c r="G458" s="191" t="str">
        <f t="shared" si="27"/>
        <v/>
      </c>
    </row>
    <row r="459" spans="1:7" x14ac:dyDescent="0.2">
      <c r="A459" s="163" t="s">
        <v>1711</v>
      </c>
      <c r="B459" s="196" t="s">
        <v>710</v>
      </c>
      <c r="C459" s="184"/>
      <c r="D459" s="246"/>
      <c r="F459" s="191" t="str">
        <f t="shared" si="26"/>
        <v/>
      </c>
      <c r="G459" s="191" t="str">
        <f t="shared" si="27"/>
        <v/>
      </c>
    </row>
    <row r="460" spans="1:7" x14ac:dyDescent="0.2">
      <c r="A460" s="163" t="s">
        <v>1712</v>
      </c>
      <c r="B460" s="196"/>
      <c r="F460" s="192"/>
      <c r="G460" s="192"/>
    </row>
    <row r="461" spans="1:7" x14ac:dyDescent="0.2">
      <c r="A461" s="163" t="s">
        <v>1713</v>
      </c>
      <c r="B461" s="196"/>
      <c r="F461" s="192"/>
      <c r="G461" s="192"/>
    </row>
    <row r="462" spans="1:7" x14ac:dyDescent="0.2">
      <c r="A462" s="163" t="s">
        <v>1714</v>
      </c>
      <c r="B462" s="196"/>
      <c r="F462" s="247"/>
      <c r="G462" s="247"/>
    </row>
    <row r="463" spans="1:7" x14ac:dyDescent="0.2">
      <c r="A463" s="180"/>
      <c r="B463" s="180" t="s">
        <v>1715</v>
      </c>
      <c r="C463" s="180" t="s">
        <v>642</v>
      </c>
      <c r="D463" s="180" t="s">
        <v>643</v>
      </c>
      <c r="E463" s="180"/>
      <c r="F463" s="180" t="s">
        <v>464</v>
      </c>
      <c r="G463" s="180" t="s">
        <v>644</v>
      </c>
    </row>
    <row r="464" spans="1:7" x14ac:dyDescent="0.2">
      <c r="A464" s="163" t="s">
        <v>1716</v>
      </c>
      <c r="B464" s="163" t="s">
        <v>680</v>
      </c>
      <c r="C464" s="233" t="s">
        <v>1717</v>
      </c>
      <c r="G464" s="163"/>
    </row>
    <row r="465" spans="1:7" x14ac:dyDescent="0.2">
      <c r="G465" s="163"/>
    </row>
    <row r="466" spans="1:7" x14ac:dyDescent="0.2">
      <c r="B466" s="178" t="s">
        <v>681</v>
      </c>
      <c r="G466" s="163"/>
    </row>
    <row r="467" spans="1:7" x14ac:dyDescent="0.2">
      <c r="A467" s="163" t="s">
        <v>1718</v>
      </c>
      <c r="B467" s="163" t="s">
        <v>683</v>
      </c>
      <c r="C467" s="184" t="s">
        <v>1717</v>
      </c>
      <c r="D467" s="246" t="s">
        <v>1717</v>
      </c>
      <c r="F467" s="191" t="str">
        <f>IF($C$475=0,"",IF(C467="[Mark as ND1 if not relevant]","",C467/$C$475))</f>
        <v/>
      </c>
      <c r="G467" s="191" t="str">
        <f>IF($D$475=0,"",IF(D467="[Mark as ND1 if not relevant]","",D467/$D$475))</f>
        <v/>
      </c>
    </row>
    <row r="468" spans="1:7" x14ac:dyDescent="0.2">
      <c r="A468" s="163" t="s">
        <v>1719</v>
      </c>
      <c r="B468" s="163" t="s">
        <v>685</v>
      </c>
      <c r="C468" s="184" t="s">
        <v>1717</v>
      </c>
      <c r="D468" s="246" t="s">
        <v>1717</v>
      </c>
      <c r="F468" s="191" t="str">
        <f t="shared" ref="F468:F474" si="28">IF($C$475=0,"",IF(C468="[Mark as ND1 if not relevant]","",C468/$C$475))</f>
        <v/>
      </c>
      <c r="G468" s="191" t="str">
        <f t="shared" ref="G468:G474" si="29">IF($D$475=0,"",IF(D468="[Mark as ND1 if not relevant]","",D468/$D$475))</f>
        <v/>
      </c>
    </row>
    <row r="469" spans="1:7" x14ac:dyDescent="0.2">
      <c r="A469" s="163" t="s">
        <v>1720</v>
      </c>
      <c r="B469" s="163" t="s">
        <v>687</v>
      </c>
      <c r="C469" s="184" t="s">
        <v>1717</v>
      </c>
      <c r="D469" s="246" t="s">
        <v>1717</v>
      </c>
      <c r="F469" s="191" t="str">
        <f t="shared" si="28"/>
        <v/>
      </c>
      <c r="G469" s="191" t="str">
        <f t="shared" si="29"/>
        <v/>
      </c>
    </row>
    <row r="470" spans="1:7" x14ac:dyDescent="0.2">
      <c r="A470" s="163" t="s">
        <v>1721</v>
      </c>
      <c r="B470" s="163" t="s">
        <v>689</v>
      </c>
      <c r="C470" s="184" t="s">
        <v>1717</v>
      </c>
      <c r="D470" s="246" t="s">
        <v>1717</v>
      </c>
      <c r="F470" s="191" t="str">
        <f t="shared" si="28"/>
        <v/>
      </c>
      <c r="G470" s="191" t="str">
        <f t="shared" si="29"/>
        <v/>
      </c>
    </row>
    <row r="471" spans="1:7" x14ac:dyDescent="0.2">
      <c r="A471" s="163" t="s">
        <v>1722</v>
      </c>
      <c r="B471" s="163" t="s">
        <v>691</v>
      </c>
      <c r="C471" s="184" t="s">
        <v>1717</v>
      </c>
      <c r="D471" s="246" t="s">
        <v>1717</v>
      </c>
      <c r="F471" s="191" t="str">
        <f t="shared" si="28"/>
        <v/>
      </c>
      <c r="G471" s="191" t="str">
        <f t="shared" si="29"/>
        <v/>
      </c>
    </row>
    <row r="472" spans="1:7" x14ac:dyDescent="0.2">
      <c r="A472" s="163" t="s">
        <v>1723</v>
      </c>
      <c r="B472" s="163" t="s">
        <v>693</v>
      </c>
      <c r="C472" s="184" t="s">
        <v>1717</v>
      </c>
      <c r="D472" s="246" t="s">
        <v>1717</v>
      </c>
      <c r="F472" s="191" t="str">
        <f t="shared" si="28"/>
        <v/>
      </c>
      <c r="G472" s="191" t="str">
        <f t="shared" si="29"/>
        <v/>
      </c>
    </row>
    <row r="473" spans="1:7" x14ac:dyDescent="0.2">
      <c r="A473" s="163" t="s">
        <v>1724</v>
      </c>
      <c r="B473" s="163" t="s">
        <v>695</v>
      </c>
      <c r="C473" s="184" t="s">
        <v>1717</v>
      </c>
      <c r="D473" s="246" t="s">
        <v>1717</v>
      </c>
      <c r="F473" s="191" t="str">
        <f t="shared" si="28"/>
        <v/>
      </c>
      <c r="G473" s="191" t="str">
        <f t="shared" si="29"/>
        <v/>
      </c>
    </row>
    <row r="474" spans="1:7" x14ac:dyDescent="0.2">
      <c r="A474" s="163" t="s">
        <v>1725</v>
      </c>
      <c r="B474" s="163" t="s">
        <v>697</v>
      </c>
      <c r="C474" s="184" t="s">
        <v>1717</v>
      </c>
      <c r="D474" s="246" t="s">
        <v>1717</v>
      </c>
      <c r="F474" s="191" t="str">
        <f t="shared" si="28"/>
        <v/>
      </c>
      <c r="G474" s="191" t="str">
        <f t="shared" si="29"/>
        <v/>
      </c>
    </row>
    <row r="475" spans="1:7" x14ac:dyDescent="0.2">
      <c r="A475" s="163" t="s">
        <v>1726</v>
      </c>
      <c r="B475" s="193" t="s">
        <v>67</v>
      </c>
      <c r="C475" s="184">
        <f>SUM(C467:C474)</f>
        <v>0</v>
      </c>
      <c r="D475" s="246">
        <f>SUM(D467:D474)</f>
        <v>0</v>
      </c>
      <c r="F475" s="233">
        <f>SUM(F467:F474)</f>
        <v>0</v>
      </c>
      <c r="G475" s="233">
        <f>SUM(G467:G474)</f>
        <v>0</v>
      </c>
    </row>
    <row r="476" spans="1:7" x14ac:dyDescent="0.2">
      <c r="A476" s="163" t="s">
        <v>1727</v>
      </c>
      <c r="B476" s="196" t="s">
        <v>700</v>
      </c>
      <c r="C476" s="184"/>
      <c r="D476" s="246"/>
      <c r="F476" s="191" t="str">
        <f t="shared" ref="F476:F481" si="30">IF($C$475=0,"",IF(C476="[for completion]","",C476/$C$475))</f>
        <v/>
      </c>
      <c r="G476" s="191" t="str">
        <f t="shared" ref="G476:G481" si="31">IF($D$475=0,"",IF(D476="[for completion]","",D476/$D$475))</f>
        <v/>
      </c>
    </row>
    <row r="477" spans="1:7" x14ac:dyDescent="0.2">
      <c r="A477" s="163" t="s">
        <v>1728</v>
      </c>
      <c r="B477" s="196" t="s">
        <v>702</v>
      </c>
      <c r="C477" s="184"/>
      <c r="D477" s="246"/>
      <c r="F477" s="191" t="str">
        <f t="shared" si="30"/>
        <v/>
      </c>
      <c r="G477" s="191" t="str">
        <f t="shared" si="31"/>
        <v/>
      </c>
    </row>
    <row r="478" spans="1:7" x14ac:dyDescent="0.2">
      <c r="A478" s="163" t="s">
        <v>1729</v>
      </c>
      <c r="B478" s="196" t="s">
        <v>704</v>
      </c>
      <c r="C478" s="184"/>
      <c r="D478" s="246"/>
      <c r="F478" s="191" t="str">
        <f t="shared" si="30"/>
        <v/>
      </c>
      <c r="G478" s="191" t="str">
        <f t="shared" si="31"/>
        <v/>
      </c>
    </row>
    <row r="479" spans="1:7" x14ac:dyDescent="0.2">
      <c r="A479" s="163" t="s">
        <v>1730</v>
      </c>
      <c r="B479" s="196" t="s">
        <v>706</v>
      </c>
      <c r="C479" s="184"/>
      <c r="D479" s="246"/>
      <c r="F479" s="191" t="str">
        <f t="shared" si="30"/>
        <v/>
      </c>
      <c r="G479" s="191" t="str">
        <f t="shared" si="31"/>
        <v/>
      </c>
    </row>
    <row r="480" spans="1:7" x14ac:dyDescent="0.2">
      <c r="A480" s="163" t="s">
        <v>1731</v>
      </c>
      <c r="B480" s="196" t="s">
        <v>708</v>
      </c>
      <c r="C480" s="184"/>
      <c r="D480" s="246"/>
      <c r="F480" s="191" t="str">
        <f t="shared" si="30"/>
        <v/>
      </c>
      <c r="G480" s="191" t="str">
        <f t="shared" si="31"/>
        <v/>
      </c>
    </row>
    <row r="481" spans="1:7" x14ac:dyDescent="0.2">
      <c r="A481" s="163" t="s">
        <v>1732</v>
      </c>
      <c r="B481" s="196" t="s">
        <v>710</v>
      </c>
      <c r="C481" s="184"/>
      <c r="D481" s="246"/>
      <c r="F481" s="191" t="str">
        <f t="shared" si="30"/>
        <v/>
      </c>
      <c r="G481" s="191" t="str">
        <f t="shared" si="31"/>
        <v/>
      </c>
    </row>
    <row r="482" spans="1:7" x14ac:dyDescent="0.2">
      <c r="A482" s="163" t="s">
        <v>1733</v>
      </c>
      <c r="B482" s="196"/>
      <c r="F482" s="191"/>
      <c r="G482" s="191"/>
    </row>
    <row r="483" spans="1:7" x14ac:dyDescent="0.2">
      <c r="A483" s="163" t="s">
        <v>1734</v>
      </c>
      <c r="B483" s="196"/>
      <c r="F483" s="191"/>
      <c r="G483" s="191"/>
    </row>
    <row r="484" spans="1:7" x14ac:dyDescent="0.2">
      <c r="A484" s="163" t="s">
        <v>1735</v>
      </c>
      <c r="B484" s="196"/>
      <c r="F484" s="191"/>
      <c r="G484" s="233"/>
    </row>
    <row r="485" spans="1:7" x14ac:dyDescent="0.2">
      <c r="A485" s="180"/>
      <c r="B485" s="180" t="s">
        <v>1736</v>
      </c>
      <c r="C485" s="180" t="s">
        <v>771</v>
      </c>
      <c r="D485" s="180"/>
      <c r="E485" s="180"/>
      <c r="F485" s="180"/>
      <c r="G485" s="183"/>
    </row>
    <row r="486" spans="1:7" x14ac:dyDescent="0.2">
      <c r="A486" s="163" t="s">
        <v>1737</v>
      </c>
      <c r="B486" s="178" t="s">
        <v>772</v>
      </c>
      <c r="C486" s="233" t="s">
        <v>1669</v>
      </c>
      <c r="G486" s="163"/>
    </row>
    <row r="487" spans="1:7" x14ac:dyDescent="0.2">
      <c r="A487" s="163" t="s">
        <v>1738</v>
      </c>
      <c r="B487" s="178" t="s">
        <v>773</v>
      </c>
      <c r="C487" s="233" t="s">
        <v>1669</v>
      </c>
      <c r="G487" s="163"/>
    </row>
    <row r="488" spans="1:7" x14ac:dyDescent="0.2">
      <c r="A488" s="163" t="s">
        <v>1739</v>
      </c>
      <c r="B488" s="178" t="s">
        <v>774</v>
      </c>
      <c r="C488" s="233" t="s">
        <v>1669</v>
      </c>
      <c r="G488" s="163"/>
    </row>
    <row r="489" spans="1:7" x14ac:dyDescent="0.2">
      <c r="A489" s="163" t="s">
        <v>1740</v>
      </c>
      <c r="B489" s="178" t="s">
        <v>775</v>
      </c>
      <c r="C489" s="233" t="s">
        <v>1669</v>
      </c>
      <c r="G489" s="163"/>
    </row>
    <row r="490" spans="1:7" x14ac:dyDescent="0.2">
      <c r="A490" s="163" t="s">
        <v>1741</v>
      </c>
      <c r="B490" s="178" t="s">
        <v>776</v>
      </c>
      <c r="C490" s="233" t="s">
        <v>1669</v>
      </c>
      <c r="G490" s="163"/>
    </row>
    <row r="491" spans="1:7" x14ac:dyDescent="0.2">
      <c r="A491" s="163" t="s">
        <v>1742</v>
      </c>
      <c r="B491" s="178" t="s">
        <v>777</v>
      </c>
      <c r="C491" s="233" t="s">
        <v>1669</v>
      </c>
      <c r="G491" s="163"/>
    </row>
    <row r="492" spans="1:7" x14ac:dyDescent="0.2">
      <c r="A492" s="163" t="s">
        <v>1743</v>
      </c>
      <c r="B492" s="178" t="s">
        <v>778</v>
      </c>
      <c r="C492" s="233" t="s">
        <v>1669</v>
      </c>
      <c r="G492" s="163"/>
    </row>
    <row r="493" spans="1:7" x14ac:dyDescent="0.2">
      <c r="A493" s="163" t="s">
        <v>1744</v>
      </c>
      <c r="B493" s="178" t="s">
        <v>1745</v>
      </c>
      <c r="C493" s="233" t="s">
        <v>1669</v>
      </c>
      <c r="G493" s="163"/>
    </row>
    <row r="494" spans="1:7" x14ac:dyDescent="0.2">
      <c r="A494" s="163" t="s">
        <v>1746</v>
      </c>
      <c r="B494" s="178" t="s">
        <v>1747</v>
      </c>
      <c r="C494" s="233" t="s">
        <v>1669</v>
      </c>
      <c r="G494" s="163"/>
    </row>
    <row r="495" spans="1:7" x14ac:dyDescent="0.2">
      <c r="A495" s="163" t="s">
        <v>1748</v>
      </c>
      <c r="B495" s="178" t="s">
        <v>1749</v>
      </c>
      <c r="C495" s="233" t="s">
        <v>1669</v>
      </c>
      <c r="G495" s="163"/>
    </row>
    <row r="496" spans="1:7" x14ac:dyDescent="0.2">
      <c r="A496" s="163" t="s">
        <v>1750</v>
      </c>
      <c r="B496" s="178" t="s">
        <v>779</v>
      </c>
      <c r="C496" s="233" t="s">
        <v>1669</v>
      </c>
      <c r="G496" s="163"/>
    </row>
    <row r="497" spans="1:7" x14ac:dyDescent="0.2">
      <c r="A497" s="163" t="s">
        <v>1751</v>
      </c>
      <c r="B497" s="178" t="s">
        <v>780</v>
      </c>
      <c r="C497" s="233" t="s">
        <v>1669</v>
      </c>
      <c r="G497" s="163"/>
    </row>
    <row r="498" spans="1:7" x14ac:dyDescent="0.2">
      <c r="A498" s="163" t="s">
        <v>1752</v>
      </c>
      <c r="B498" s="178" t="s">
        <v>65</v>
      </c>
      <c r="C498" s="233" t="s">
        <v>1669</v>
      </c>
      <c r="G498" s="163"/>
    </row>
    <row r="499" spans="1:7" x14ac:dyDescent="0.2">
      <c r="A499" s="163" t="s">
        <v>1753</v>
      </c>
      <c r="B499" s="196" t="s">
        <v>1754</v>
      </c>
      <c r="C499" s="233"/>
      <c r="G499" s="163"/>
    </row>
    <row r="500" spans="1:7" x14ac:dyDescent="0.2">
      <c r="A500" s="163" t="s">
        <v>1755</v>
      </c>
      <c r="B500" s="196" t="s">
        <v>171</v>
      </c>
      <c r="C500" s="233"/>
      <c r="G500" s="163"/>
    </row>
    <row r="501" spans="1:7" x14ac:dyDescent="0.2">
      <c r="A501" s="163" t="s">
        <v>1756</v>
      </c>
      <c r="B501" s="196" t="s">
        <v>171</v>
      </c>
      <c r="C501" s="233"/>
      <c r="G501" s="163"/>
    </row>
    <row r="502" spans="1:7" x14ac:dyDescent="0.2">
      <c r="A502" s="163" t="s">
        <v>1757</v>
      </c>
      <c r="B502" s="196" t="s">
        <v>171</v>
      </c>
      <c r="C502" s="233"/>
      <c r="G502" s="163"/>
    </row>
    <row r="503" spans="1:7" x14ac:dyDescent="0.2">
      <c r="A503" s="163" t="s">
        <v>1758</v>
      </c>
      <c r="B503" s="196" t="s">
        <v>171</v>
      </c>
      <c r="C503" s="233"/>
      <c r="G503" s="163"/>
    </row>
    <row r="504" spans="1:7" x14ac:dyDescent="0.2">
      <c r="A504" s="163" t="s">
        <v>1759</v>
      </c>
      <c r="B504" s="196" t="s">
        <v>171</v>
      </c>
      <c r="C504" s="233"/>
      <c r="G504" s="163"/>
    </row>
    <row r="505" spans="1:7" x14ac:dyDescent="0.2">
      <c r="A505" s="163" t="s">
        <v>1760</v>
      </c>
      <c r="B505" s="196" t="s">
        <v>171</v>
      </c>
      <c r="C505" s="233"/>
      <c r="G505" s="163"/>
    </row>
    <row r="506" spans="1:7" x14ac:dyDescent="0.2">
      <c r="A506" s="163" t="s">
        <v>1761</v>
      </c>
      <c r="B506" s="196" t="s">
        <v>171</v>
      </c>
      <c r="C506" s="233"/>
      <c r="G506" s="163"/>
    </row>
    <row r="507" spans="1:7" x14ac:dyDescent="0.2">
      <c r="A507" s="163" t="s">
        <v>1762</v>
      </c>
      <c r="B507" s="196" t="s">
        <v>171</v>
      </c>
      <c r="C507" s="233"/>
      <c r="G507" s="163"/>
    </row>
    <row r="508" spans="1:7" x14ac:dyDescent="0.2">
      <c r="A508" s="163" t="s">
        <v>1763</v>
      </c>
      <c r="B508" s="196" t="s">
        <v>171</v>
      </c>
      <c r="C508" s="233"/>
      <c r="G508" s="163"/>
    </row>
    <row r="509" spans="1:7" x14ac:dyDescent="0.2">
      <c r="A509" s="163" t="s">
        <v>1764</v>
      </c>
      <c r="B509" s="196" t="s">
        <v>171</v>
      </c>
      <c r="C509" s="233"/>
      <c r="G509" s="163"/>
    </row>
    <row r="510" spans="1:7" x14ac:dyDescent="0.2">
      <c r="A510" s="163" t="s">
        <v>1765</v>
      </c>
      <c r="B510" s="196" t="s">
        <v>171</v>
      </c>
      <c r="C510" s="233"/>
    </row>
    <row r="511" spans="1:7" x14ac:dyDescent="0.2">
      <c r="A511" s="163" t="s">
        <v>1766</v>
      </c>
      <c r="B511" s="196" t="s">
        <v>171</v>
      </c>
      <c r="C511" s="233"/>
    </row>
    <row r="512" spans="1:7" x14ac:dyDescent="0.2">
      <c r="A512" s="163" t="s">
        <v>1767</v>
      </c>
      <c r="B512" s="196" t="s">
        <v>171</v>
      </c>
      <c r="C512" s="233"/>
    </row>
    <row r="513" spans="1:7" x14ac:dyDescent="0.2">
      <c r="A513" s="210"/>
      <c r="B513" s="210" t="s">
        <v>1768</v>
      </c>
      <c r="C513" s="180" t="s">
        <v>53</v>
      </c>
      <c r="D513" s="180" t="s">
        <v>1769</v>
      </c>
      <c r="E513" s="180"/>
      <c r="F513" s="180" t="s">
        <v>464</v>
      </c>
      <c r="G513" s="180" t="s">
        <v>1770</v>
      </c>
    </row>
    <row r="514" spans="1:7" x14ac:dyDescent="0.2">
      <c r="A514" s="163" t="s">
        <v>1771</v>
      </c>
      <c r="B514" s="178" t="s">
        <v>581</v>
      </c>
      <c r="C514" s="184" t="s">
        <v>1669</v>
      </c>
      <c r="D514" s="246" t="s">
        <v>1669</v>
      </c>
      <c r="E514" s="166"/>
      <c r="F514" s="191" t="str">
        <f>IF($C$532=0,"",IF(C514="[for completion]","",IF(C514="","",C514/$C$532)))</f>
        <v/>
      </c>
      <c r="G514" s="191" t="str">
        <f>IF($D$532=0,"",IF(D514="[for completion]","",IF(D514="","",D514/$D$532)))</f>
        <v/>
      </c>
    </row>
    <row r="515" spans="1:7" x14ac:dyDescent="0.2">
      <c r="A515" s="163" t="s">
        <v>1772</v>
      </c>
      <c r="B515" s="178" t="s">
        <v>581</v>
      </c>
      <c r="C515" s="184" t="s">
        <v>1669</v>
      </c>
      <c r="D515" s="246" t="s">
        <v>1669</v>
      </c>
      <c r="E515" s="166"/>
      <c r="F515" s="191" t="str">
        <f t="shared" ref="F515:F531" si="32">IF($C$532=0,"",IF(C515="[for completion]","",IF(C515="","",C515/$C$532)))</f>
        <v/>
      </c>
      <c r="G515" s="191" t="str">
        <f t="shared" ref="G515:G531" si="33">IF($D$532=0,"",IF(D515="[for completion]","",IF(D515="","",D515/$D$532)))</f>
        <v/>
      </c>
    </row>
    <row r="516" spans="1:7" x14ac:dyDescent="0.2">
      <c r="A516" s="163" t="s">
        <v>1773</v>
      </c>
      <c r="B516" s="178" t="s">
        <v>581</v>
      </c>
      <c r="C516" s="184" t="s">
        <v>1669</v>
      </c>
      <c r="D516" s="246" t="s">
        <v>1669</v>
      </c>
      <c r="E516" s="166"/>
      <c r="F516" s="191" t="str">
        <f t="shared" si="32"/>
        <v/>
      </c>
      <c r="G516" s="191" t="str">
        <f t="shared" si="33"/>
        <v/>
      </c>
    </row>
    <row r="517" spans="1:7" x14ac:dyDescent="0.2">
      <c r="A517" s="163" t="s">
        <v>1774</v>
      </c>
      <c r="B517" s="178" t="s">
        <v>581</v>
      </c>
      <c r="C517" s="184" t="s">
        <v>1669</v>
      </c>
      <c r="D517" s="246" t="s">
        <v>1669</v>
      </c>
      <c r="E517" s="166"/>
      <c r="F517" s="191" t="str">
        <f t="shared" si="32"/>
        <v/>
      </c>
      <c r="G517" s="191" t="str">
        <f t="shared" si="33"/>
        <v/>
      </c>
    </row>
    <row r="518" spans="1:7" x14ac:dyDescent="0.2">
      <c r="A518" s="163" t="s">
        <v>1775</v>
      </c>
      <c r="B518" s="178" t="s">
        <v>581</v>
      </c>
      <c r="C518" s="184" t="s">
        <v>1669</v>
      </c>
      <c r="D518" s="246" t="s">
        <v>1669</v>
      </c>
      <c r="E518" s="166"/>
      <c r="F518" s="191" t="str">
        <f t="shared" si="32"/>
        <v/>
      </c>
      <c r="G518" s="191" t="str">
        <f t="shared" si="33"/>
        <v/>
      </c>
    </row>
    <row r="519" spans="1:7" x14ac:dyDescent="0.2">
      <c r="A519" s="163" t="s">
        <v>1776</v>
      </c>
      <c r="B519" s="178" t="s">
        <v>581</v>
      </c>
      <c r="C519" s="184" t="s">
        <v>1669</v>
      </c>
      <c r="D519" s="246" t="s">
        <v>1669</v>
      </c>
      <c r="E519" s="166"/>
      <c r="F519" s="191" t="str">
        <f t="shared" si="32"/>
        <v/>
      </c>
      <c r="G519" s="191" t="str">
        <f t="shared" si="33"/>
        <v/>
      </c>
    </row>
    <row r="520" spans="1:7" x14ac:dyDescent="0.2">
      <c r="A520" s="163" t="s">
        <v>1777</v>
      </c>
      <c r="B520" s="178" t="s">
        <v>581</v>
      </c>
      <c r="C520" s="184" t="s">
        <v>1669</v>
      </c>
      <c r="D520" s="246" t="s">
        <v>1669</v>
      </c>
      <c r="E520" s="166"/>
      <c r="F520" s="191" t="str">
        <f t="shared" si="32"/>
        <v/>
      </c>
      <c r="G520" s="191" t="str">
        <f t="shared" si="33"/>
        <v/>
      </c>
    </row>
    <row r="521" spans="1:7" x14ac:dyDescent="0.2">
      <c r="A521" s="163" t="s">
        <v>1778</v>
      </c>
      <c r="B521" s="178" t="s">
        <v>581</v>
      </c>
      <c r="C521" s="184" t="s">
        <v>1669</v>
      </c>
      <c r="D521" s="246" t="s">
        <v>1669</v>
      </c>
      <c r="E521" s="166"/>
      <c r="F521" s="191" t="str">
        <f t="shared" si="32"/>
        <v/>
      </c>
      <c r="G521" s="191" t="str">
        <f t="shared" si="33"/>
        <v/>
      </c>
    </row>
    <row r="522" spans="1:7" x14ac:dyDescent="0.2">
      <c r="A522" s="163" t="s">
        <v>1779</v>
      </c>
      <c r="B522" s="178" t="s">
        <v>581</v>
      </c>
      <c r="C522" s="184" t="s">
        <v>1669</v>
      </c>
      <c r="D522" s="246" t="s">
        <v>1669</v>
      </c>
      <c r="E522" s="166"/>
      <c r="F522" s="191" t="str">
        <f t="shared" si="32"/>
        <v/>
      </c>
      <c r="G522" s="191" t="str">
        <f t="shared" si="33"/>
        <v/>
      </c>
    </row>
    <row r="523" spans="1:7" x14ac:dyDescent="0.2">
      <c r="A523" s="163" t="s">
        <v>1780</v>
      </c>
      <c r="B523" s="178" t="s">
        <v>581</v>
      </c>
      <c r="C523" s="184" t="s">
        <v>1669</v>
      </c>
      <c r="D523" s="246" t="s">
        <v>1669</v>
      </c>
      <c r="E523" s="166"/>
      <c r="F523" s="191" t="str">
        <f t="shared" si="32"/>
        <v/>
      </c>
      <c r="G523" s="191" t="str">
        <f t="shared" si="33"/>
        <v/>
      </c>
    </row>
    <row r="524" spans="1:7" x14ac:dyDescent="0.2">
      <c r="A524" s="163" t="s">
        <v>1781</v>
      </c>
      <c r="B524" s="178" t="s">
        <v>581</v>
      </c>
      <c r="C524" s="184" t="s">
        <v>1669</v>
      </c>
      <c r="D524" s="246" t="s">
        <v>1669</v>
      </c>
      <c r="E524" s="166"/>
      <c r="F524" s="191" t="str">
        <f t="shared" si="32"/>
        <v/>
      </c>
      <c r="G524" s="191" t="str">
        <f t="shared" si="33"/>
        <v/>
      </c>
    </row>
    <row r="525" spans="1:7" x14ac:dyDescent="0.2">
      <c r="A525" s="163" t="s">
        <v>1782</v>
      </c>
      <c r="B525" s="178" t="s">
        <v>581</v>
      </c>
      <c r="C525" s="184" t="s">
        <v>1669</v>
      </c>
      <c r="D525" s="246" t="s">
        <v>1669</v>
      </c>
      <c r="E525" s="166"/>
      <c r="F525" s="191" t="str">
        <f t="shared" si="32"/>
        <v/>
      </c>
      <c r="G525" s="191" t="str">
        <f t="shared" si="33"/>
        <v/>
      </c>
    </row>
    <row r="526" spans="1:7" x14ac:dyDescent="0.2">
      <c r="A526" s="163" t="s">
        <v>1783</v>
      </c>
      <c r="B526" s="178" t="s">
        <v>581</v>
      </c>
      <c r="C526" s="184" t="s">
        <v>1669</v>
      </c>
      <c r="D526" s="246" t="s">
        <v>1669</v>
      </c>
      <c r="E526" s="166"/>
      <c r="F526" s="191" t="str">
        <f t="shared" si="32"/>
        <v/>
      </c>
      <c r="G526" s="191" t="str">
        <f t="shared" si="33"/>
        <v/>
      </c>
    </row>
    <row r="527" spans="1:7" x14ac:dyDescent="0.2">
      <c r="A527" s="163" t="s">
        <v>1784</v>
      </c>
      <c r="B527" s="178" t="s">
        <v>581</v>
      </c>
      <c r="C527" s="184" t="s">
        <v>1669</v>
      </c>
      <c r="D527" s="246" t="s">
        <v>1669</v>
      </c>
      <c r="E527" s="166"/>
      <c r="F527" s="191" t="str">
        <f t="shared" si="32"/>
        <v/>
      </c>
      <c r="G527" s="191" t="str">
        <f t="shared" si="33"/>
        <v/>
      </c>
    </row>
    <row r="528" spans="1:7" x14ac:dyDescent="0.2">
      <c r="A528" s="163" t="s">
        <v>1785</v>
      </c>
      <c r="B528" s="178" t="s">
        <v>581</v>
      </c>
      <c r="C528" s="184" t="s">
        <v>1669</v>
      </c>
      <c r="D528" s="246" t="s">
        <v>1669</v>
      </c>
      <c r="E528" s="166"/>
      <c r="F528" s="191" t="str">
        <f t="shared" si="32"/>
        <v/>
      </c>
      <c r="G528" s="191" t="str">
        <f t="shared" si="33"/>
        <v/>
      </c>
    </row>
    <row r="529" spans="1:7" x14ac:dyDescent="0.2">
      <c r="A529" s="163" t="s">
        <v>1786</v>
      </c>
      <c r="B529" s="178" t="s">
        <v>581</v>
      </c>
      <c r="C529" s="184" t="s">
        <v>1669</v>
      </c>
      <c r="D529" s="246" t="s">
        <v>1669</v>
      </c>
      <c r="E529" s="166"/>
      <c r="F529" s="191" t="str">
        <f t="shared" si="32"/>
        <v/>
      </c>
      <c r="G529" s="191" t="str">
        <f t="shared" si="33"/>
        <v/>
      </c>
    </row>
    <row r="530" spans="1:7" x14ac:dyDescent="0.2">
      <c r="A530" s="163" t="s">
        <v>1787</v>
      </c>
      <c r="B530" s="178" t="s">
        <v>581</v>
      </c>
      <c r="C530" s="184" t="s">
        <v>1669</v>
      </c>
      <c r="D530" s="246" t="s">
        <v>1669</v>
      </c>
      <c r="E530" s="166"/>
      <c r="F530" s="191" t="str">
        <f t="shared" si="32"/>
        <v/>
      </c>
      <c r="G530" s="191" t="str">
        <f t="shared" si="33"/>
        <v/>
      </c>
    </row>
    <row r="531" spans="1:7" x14ac:dyDescent="0.2">
      <c r="A531" s="163" t="s">
        <v>1788</v>
      </c>
      <c r="B531" s="178" t="s">
        <v>1541</v>
      </c>
      <c r="C531" s="184" t="s">
        <v>1669</v>
      </c>
      <c r="D531" s="246" t="s">
        <v>1669</v>
      </c>
      <c r="E531" s="166"/>
      <c r="F531" s="191" t="str">
        <f t="shared" si="32"/>
        <v/>
      </c>
      <c r="G531" s="191" t="str">
        <f t="shared" si="33"/>
        <v/>
      </c>
    </row>
    <row r="532" spans="1:7" x14ac:dyDescent="0.2">
      <c r="A532" s="163" t="s">
        <v>1789</v>
      </c>
      <c r="B532" s="178" t="s">
        <v>67</v>
      </c>
      <c r="C532" s="184">
        <f>SUM(C514:C531)</f>
        <v>0</v>
      </c>
      <c r="D532" s="246">
        <f>SUM(D514:D531)</f>
        <v>0</v>
      </c>
      <c r="E532" s="166"/>
      <c r="F532" s="233">
        <f>SUM(F514:F531)</f>
        <v>0</v>
      </c>
      <c r="G532" s="233">
        <f>SUM(G514:G531)</f>
        <v>0</v>
      </c>
    </row>
    <row r="533" spans="1:7" x14ac:dyDescent="0.2">
      <c r="A533" s="163" t="s">
        <v>1790</v>
      </c>
      <c r="B533" s="178"/>
      <c r="E533" s="166"/>
      <c r="F533" s="166"/>
      <c r="G533" s="166"/>
    </row>
    <row r="534" spans="1:7" x14ac:dyDescent="0.2">
      <c r="A534" s="163" t="s">
        <v>1791</v>
      </c>
      <c r="B534" s="178"/>
      <c r="E534" s="166"/>
      <c r="F534" s="166"/>
      <c r="G534" s="166"/>
    </row>
    <row r="535" spans="1:7" x14ac:dyDescent="0.2">
      <c r="A535" s="163" t="s">
        <v>1792</v>
      </c>
      <c r="B535" s="178"/>
      <c r="E535" s="166"/>
      <c r="F535" s="166"/>
      <c r="G535" s="166"/>
    </row>
    <row r="536" spans="1:7" x14ac:dyDescent="0.2">
      <c r="A536" s="210"/>
      <c r="B536" s="210" t="s">
        <v>1793</v>
      </c>
      <c r="C536" s="180" t="s">
        <v>53</v>
      </c>
      <c r="D536" s="180" t="s">
        <v>1769</v>
      </c>
      <c r="E536" s="180"/>
      <c r="F536" s="180" t="s">
        <v>464</v>
      </c>
      <c r="G536" s="180" t="s">
        <v>1770</v>
      </c>
    </row>
    <row r="537" spans="1:7" x14ac:dyDescent="0.2">
      <c r="A537" s="163" t="s">
        <v>1794</v>
      </c>
      <c r="B537" s="178" t="s">
        <v>581</v>
      </c>
      <c r="C537" s="184" t="s">
        <v>1669</v>
      </c>
      <c r="D537" s="246" t="s">
        <v>1669</v>
      </c>
      <c r="E537" s="166"/>
      <c r="F537" s="191" t="str">
        <f>IF($C$555=0,"",IF(C537="[for completion]","",IF(C537="","",C537/$C$555)))</f>
        <v/>
      </c>
      <c r="G537" s="191" t="str">
        <f>IF($D$555=0,"",IF(D537="[for completion]","",IF(D537="","",D537/$D$555)))</f>
        <v/>
      </c>
    </row>
    <row r="538" spans="1:7" x14ac:dyDescent="0.2">
      <c r="A538" s="163" t="s">
        <v>1795</v>
      </c>
      <c r="B538" s="178" t="s">
        <v>581</v>
      </c>
      <c r="C538" s="184" t="s">
        <v>1669</v>
      </c>
      <c r="D538" s="246" t="s">
        <v>1669</v>
      </c>
      <c r="E538" s="166"/>
      <c r="F538" s="191" t="str">
        <f t="shared" ref="F538:F554" si="34">IF($C$555=0,"",IF(C538="[for completion]","",IF(C538="","",C538/$C$555)))</f>
        <v/>
      </c>
      <c r="G538" s="191" t="str">
        <f t="shared" ref="G538:G554" si="35">IF($D$555=0,"",IF(D538="[for completion]","",IF(D538="","",D538/$D$555)))</f>
        <v/>
      </c>
    </row>
    <row r="539" spans="1:7" x14ac:dyDescent="0.2">
      <c r="A539" s="163" t="s">
        <v>1796</v>
      </c>
      <c r="B539" s="178" t="s">
        <v>581</v>
      </c>
      <c r="C539" s="184" t="s">
        <v>1669</v>
      </c>
      <c r="D539" s="246" t="s">
        <v>1669</v>
      </c>
      <c r="E539" s="166"/>
      <c r="F539" s="191" t="str">
        <f t="shared" si="34"/>
        <v/>
      </c>
      <c r="G539" s="191" t="str">
        <f t="shared" si="35"/>
        <v/>
      </c>
    </row>
    <row r="540" spans="1:7" x14ac:dyDescent="0.2">
      <c r="A540" s="163" t="s">
        <v>1797</v>
      </c>
      <c r="B540" s="178" t="s">
        <v>581</v>
      </c>
      <c r="C540" s="184" t="s">
        <v>1669</v>
      </c>
      <c r="D540" s="246" t="s">
        <v>1669</v>
      </c>
      <c r="E540" s="166"/>
      <c r="F540" s="191" t="str">
        <f t="shared" si="34"/>
        <v/>
      </c>
      <c r="G540" s="191" t="str">
        <f t="shared" si="35"/>
        <v/>
      </c>
    </row>
    <row r="541" spans="1:7" x14ac:dyDescent="0.2">
      <c r="A541" s="163" t="s">
        <v>1798</v>
      </c>
      <c r="B541" s="178" t="s">
        <v>581</v>
      </c>
      <c r="C541" s="184" t="s">
        <v>1669</v>
      </c>
      <c r="D541" s="246" t="s">
        <v>1669</v>
      </c>
      <c r="E541" s="166"/>
      <c r="F541" s="191" t="str">
        <f t="shared" si="34"/>
        <v/>
      </c>
      <c r="G541" s="191" t="str">
        <f t="shared" si="35"/>
        <v/>
      </c>
    </row>
    <row r="542" spans="1:7" x14ac:dyDescent="0.2">
      <c r="A542" s="163" t="s">
        <v>1799</v>
      </c>
      <c r="B542" s="178" t="s">
        <v>581</v>
      </c>
      <c r="C542" s="184" t="s">
        <v>1669</v>
      </c>
      <c r="D542" s="246" t="s">
        <v>1669</v>
      </c>
      <c r="E542" s="166"/>
      <c r="F542" s="191" t="str">
        <f t="shared" si="34"/>
        <v/>
      </c>
      <c r="G542" s="191" t="str">
        <f t="shared" si="35"/>
        <v/>
      </c>
    </row>
    <row r="543" spans="1:7" x14ac:dyDescent="0.2">
      <c r="A543" s="163" t="s">
        <v>1800</v>
      </c>
      <c r="B543" s="178" t="s">
        <v>581</v>
      </c>
      <c r="C543" s="184" t="s">
        <v>1669</v>
      </c>
      <c r="D543" s="246" t="s">
        <v>1669</v>
      </c>
      <c r="E543" s="166"/>
      <c r="F543" s="191" t="str">
        <f t="shared" si="34"/>
        <v/>
      </c>
      <c r="G543" s="191" t="str">
        <f t="shared" si="35"/>
        <v/>
      </c>
    </row>
    <row r="544" spans="1:7" x14ac:dyDescent="0.2">
      <c r="A544" s="163" t="s">
        <v>1801</v>
      </c>
      <c r="B544" s="178" t="s">
        <v>581</v>
      </c>
      <c r="C544" s="184" t="s">
        <v>1669</v>
      </c>
      <c r="D544" s="246" t="s">
        <v>1669</v>
      </c>
      <c r="E544" s="166"/>
      <c r="F544" s="191" t="str">
        <f t="shared" si="34"/>
        <v/>
      </c>
      <c r="G544" s="191" t="str">
        <f t="shared" si="35"/>
        <v/>
      </c>
    </row>
    <row r="545" spans="1:7" x14ac:dyDescent="0.2">
      <c r="A545" s="163" t="s">
        <v>1802</v>
      </c>
      <c r="B545" s="178" t="s">
        <v>581</v>
      </c>
      <c r="C545" s="184" t="s">
        <v>1669</v>
      </c>
      <c r="D545" s="246" t="s">
        <v>1669</v>
      </c>
      <c r="E545" s="166"/>
      <c r="F545" s="191" t="str">
        <f t="shared" si="34"/>
        <v/>
      </c>
      <c r="G545" s="191" t="str">
        <f t="shared" si="35"/>
        <v/>
      </c>
    </row>
    <row r="546" spans="1:7" x14ac:dyDescent="0.2">
      <c r="A546" s="163" t="s">
        <v>1803</v>
      </c>
      <c r="B546" s="178" t="s">
        <v>581</v>
      </c>
      <c r="C546" s="184" t="s">
        <v>1669</v>
      </c>
      <c r="D546" s="246" t="s">
        <v>1669</v>
      </c>
      <c r="E546" s="166"/>
      <c r="F546" s="191" t="str">
        <f t="shared" si="34"/>
        <v/>
      </c>
      <c r="G546" s="191" t="str">
        <f t="shared" si="35"/>
        <v/>
      </c>
    </row>
    <row r="547" spans="1:7" x14ac:dyDescent="0.2">
      <c r="A547" s="163" t="s">
        <v>1804</v>
      </c>
      <c r="B547" s="178" t="s">
        <v>581</v>
      </c>
      <c r="C547" s="184" t="s">
        <v>1669</v>
      </c>
      <c r="D547" s="246" t="s">
        <v>1669</v>
      </c>
      <c r="E547" s="166"/>
      <c r="F547" s="191" t="str">
        <f t="shared" si="34"/>
        <v/>
      </c>
      <c r="G547" s="191" t="str">
        <f t="shared" si="35"/>
        <v/>
      </c>
    </row>
    <row r="548" spans="1:7" x14ac:dyDescent="0.2">
      <c r="A548" s="163" t="s">
        <v>1805</v>
      </c>
      <c r="B548" s="178" t="s">
        <v>581</v>
      </c>
      <c r="C548" s="184" t="s">
        <v>1669</v>
      </c>
      <c r="D548" s="246" t="s">
        <v>1669</v>
      </c>
      <c r="E548" s="166"/>
      <c r="F548" s="191" t="str">
        <f t="shared" si="34"/>
        <v/>
      </c>
      <c r="G548" s="191" t="str">
        <f t="shared" si="35"/>
        <v/>
      </c>
    </row>
    <row r="549" spans="1:7" x14ac:dyDescent="0.2">
      <c r="A549" s="163" t="s">
        <v>1806</v>
      </c>
      <c r="B549" s="178" t="s">
        <v>581</v>
      </c>
      <c r="C549" s="184" t="s">
        <v>1669</v>
      </c>
      <c r="D549" s="246" t="s">
        <v>1669</v>
      </c>
      <c r="E549" s="166"/>
      <c r="F549" s="191" t="str">
        <f t="shared" si="34"/>
        <v/>
      </c>
      <c r="G549" s="191" t="str">
        <f t="shared" si="35"/>
        <v/>
      </c>
    </row>
    <row r="550" spans="1:7" x14ac:dyDescent="0.2">
      <c r="A550" s="163" t="s">
        <v>1807</v>
      </c>
      <c r="B550" s="178" t="s">
        <v>581</v>
      </c>
      <c r="C550" s="184" t="s">
        <v>1669</v>
      </c>
      <c r="D550" s="246" t="s">
        <v>1669</v>
      </c>
      <c r="E550" s="166"/>
      <c r="F550" s="191" t="str">
        <f t="shared" si="34"/>
        <v/>
      </c>
      <c r="G550" s="191" t="str">
        <f t="shared" si="35"/>
        <v/>
      </c>
    </row>
    <row r="551" spans="1:7" x14ac:dyDescent="0.2">
      <c r="A551" s="163" t="s">
        <v>1808</v>
      </c>
      <c r="B551" s="178" t="s">
        <v>581</v>
      </c>
      <c r="C551" s="184" t="s">
        <v>1669</v>
      </c>
      <c r="D551" s="246" t="s">
        <v>1669</v>
      </c>
      <c r="E551" s="166"/>
      <c r="F551" s="191" t="str">
        <f t="shared" si="34"/>
        <v/>
      </c>
      <c r="G551" s="191" t="str">
        <f t="shared" si="35"/>
        <v/>
      </c>
    </row>
    <row r="552" spans="1:7" x14ac:dyDescent="0.2">
      <c r="A552" s="163" t="s">
        <v>1809</v>
      </c>
      <c r="B552" s="178" t="s">
        <v>581</v>
      </c>
      <c r="C552" s="184" t="s">
        <v>1669</v>
      </c>
      <c r="D552" s="246" t="s">
        <v>1669</v>
      </c>
      <c r="E552" s="166"/>
      <c r="F552" s="191" t="str">
        <f t="shared" si="34"/>
        <v/>
      </c>
      <c r="G552" s="191" t="str">
        <f t="shared" si="35"/>
        <v/>
      </c>
    </row>
    <row r="553" spans="1:7" x14ac:dyDescent="0.2">
      <c r="A553" s="163" t="s">
        <v>1810</v>
      </c>
      <c r="B553" s="178" t="s">
        <v>581</v>
      </c>
      <c r="C553" s="184" t="s">
        <v>1669</v>
      </c>
      <c r="D553" s="246" t="s">
        <v>1669</v>
      </c>
      <c r="E553" s="166"/>
      <c r="F553" s="191" t="str">
        <f t="shared" si="34"/>
        <v/>
      </c>
      <c r="G553" s="191" t="str">
        <f t="shared" si="35"/>
        <v/>
      </c>
    </row>
    <row r="554" spans="1:7" x14ac:dyDescent="0.2">
      <c r="A554" s="163" t="s">
        <v>1811</v>
      </c>
      <c r="B554" s="178" t="s">
        <v>1541</v>
      </c>
      <c r="C554" s="184" t="s">
        <v>1669</v>
      </c>
      <c r="D554" s="246" t="s">
        <v>1669</v>
      </c>
      <c r="E554" s="166"/>
      <c r="F554" s="191" t="str">
        <f t="shared" si="34"/>
        <v/>
      </c>
      <c r="G554" s="191" t="str">
        <f t="shared" si="35"/>
        <v/>
      </c>
    </row>
    <row r="555" spans="1:7" x14ac:dyDescent="0.2">
      <c r="A555" s="163" t="s">
        <v>1812</v>
      </c>
      <c r="B555" s="178" t="s">
        <v>67</v>
      </c>
      <c r="C555" s="184">
        <f>SUM(C537:C554)</f>
        <v>0</v>
      </c>
      <c r="D555" s="246">
        <f>SUM(D537:D554)</f>
        <v>0</v>
      </c>
      <c r="E555" s="166"/>
      <c r="F555" s="233">
        <f>SUM(F537:F554)</f>
        <v>0</v>
      </c>
      <c r="G555" s="233">
        <f>SUM(G537:G554)</f>
        <v>0</v>
      </c>
    </row>
    <row r="556" spans="1:7" x14ac:dyDescent="0.2">
      <c r="A556" s="163" t="s">
        <v>1813</v>
      </c>
      <c r="B556" s="178"/>
      <c r="E556" s="166"/>
      <c r="F556" s="166"/>
      <c r="G556" s="166"/>
    </row>
    <row r="557" spans="1:7" x14ac:dyDescent="0.2">
      <c r="A557" s="163" t="s">
        <v>1814</v>
      </c>
      <c r="B557" s="178"/>
      <c r="E557" s="166"/>
      <c r="F557" s="166"/>
      <c r="G557" s="166"/>
    </row>
    <row r="558" spans="1:7" x14ac:dyDescent="0.2">
      <c r="A558" s="163" t="s">
        <v>1815</v>
      </c>
      <c r="B558" s="178"/>
      <c r="E558" s="166"/>
      <c r="F558" s="166"/>
      <c r="G558" s="166"/>
    </row>
    <row r="559" spans="1:7" x14ac:dyDescent="0.2">
      <c r="A559" s="210"/>
      <c r="B559" s="210" t="s">
        <v>1816</v>
      </c>
      <c r="C559" s="180" t="s">
        <v>53</v>
      </c>
      <c r="D559" s="180" t="s">
        <v>1769</v>
      </c>
      <c r="E559" s="180"/>
      <c r="F559" s="180" t="s">
        <v>464</v>
      </c>
      <c r="G559" s="180" t="s">
        <v>1770</v>
      </c>
    </row>
    <row r="560" spans="1:7" x14ac:dyDescent="0.2">
      <c r="A560" s="163" t="s">
        <v>1817</v>
      </c>
      <c r="B560" s="178" t="s">
        <v>1571</v>
      </c>
      <c r="C560" s="184" t="s">
        <v>1669</v>
      </c>
      <c r="D560" s="246" t="s">
        <v>1669</v>
      </c>
      <c r="E560" s="166"/>
      <c r="F560" s="191" t="str">
        <f>IF($C$570=0,"",IF(C560="[for completion]","",IF(C560="","",C560/$C$570)))</f>
        <v/>
      </c>
      <c r="G560" s="191" t="str">
        <f>IF($D$570=0,"",IF(D560="[for completion]","",IF(D560="","",D560/$D$570)))</f>
        <v/>
      </c>
    </row>
    <row r="561" spans="1:7" x14ac:dyDescent="0.2">
      <c r="A561" s="163" t="s">
        <v>1818</v>
      </c>
      <c r="B561" s="178" t="s">
        <v>1573</v>
      </c>
      <c r="C561" s="184" t="s">
        <v>1669</v>
      </c>
      <c r="D561" s="246" t="s">
        <v>1669</v>
      </c>
      <c r="E561" s="166"/>
      <c r="F561" s="191" t="str">
        <f t="shared" ref="F561:F569" si="36">IF($C$570=0,"",IF(C561="[for completion]","",IF(C561="","",C561/$C$570)))</f>
        <v/>
      </c>
      <c r="G561" s="191" t="str">
        <f t="shared" ref="G561:G569" si="37">IF($D$570=0,"",IF(D561="[for completion]","",IF(D561="","",D561/$D$570)))</f>
        <v/>
      </c>
    </row>
    <row r="562" spans="1:7" x14ac:dyDescent="0.2">
      <c r="A562" s="163" t="s">
        <v>1819</v>
      </c>
      <c r="B562" s="178" t="s">
        <v>1575</v>
      </c>
      <c r="C562" s="184" t="s">
        <v>1669</v>
      </c>
      <c r="D562" s="246" t="s">
        <v>1669</v>
      </c>
      <c r="E562" s="166"/>
      <c r="F562" s="191" t="str">
        <f t="shared" si="36"/>
        <v/>
      </c>
      <c r="G562" s="191" t="str">
        <f t="shared" si="37"/>
        <v/>
      </c>
    </row>
    <row r="563" spans="1:7" x14ac:dyDescent="0.2">
      <c r="A563" s="163" t="s">
        <v>1820</v>
      </c>
      <c r="B563" s="178" t="s">
        <v>1577</v>
      </c>
      <c r="C563" s="184" t="s">
        <v>1669</v>
      </c>
      <c r="D563" s="246" t="s">
        <v>1669</v>
      </c>
      <c r="E563" s="166"/>
      <c r="F563" s="191" t="str">
        <f t="shared" si="36"/>
        <v/>
      </c>
      <c r="G563" s="191" t="str">
        <f t="shared" si="37"/>
        <v/>
      </c>
    </row>
    <row r="564" spans="1:7" x14ac:dyDescent="0.2">
      <c r="A564" s="163" t="s">
        <v>1821</v>
      </c>
      <c r="B564" s="178" t="s">
        <v>1579</v>
      </c>
      <c r="C564" s="184" t="s">
        <v>1669</v>
      </c>
      <c r="D564" s="246" t="s">
        <v>1669</v>
      </c>
      <c r="E564" s="166"/>
      <c r="F564" s="191" t="str">
        <f t="shared" si="36"/>
        <v/>
      </c>
      <c r="G564" s="191" t="str">
        <f t="shared" si="37"/>
        <v/>
      </c>
    </row>
    <row r="565" spans="1:7" x14ac:dyDescent="0.2">
      <c r="A565" s="163" t="s">
        <v>1822</v>
      </c>
      <c r="B565" s="178" t="s">
        <v>1581</v>
      </c>
      <c r="C565" s="184" t="s">
        <v>1669</v>
      </c>
      <c r="D565" s="246" t="s">
        <v>1669</v>
      </c>
      <c r="E565" s="166"/>
      <c r="F565" s="191" t="str">
        <f t="shared" si="36"/>
        <v/>
      </c>
      <c r="G565" s="191" t="str">
        <f t="shared" si="37"/>
        <v/>
      </c>
    </row>
    <row r="566" spans="1:7" x14ac:dyDescent="0.2">
      <c r="A566" s="163" t="s">
        <v>1823</v>
      </c>
      <c r="B566" s="178" t="s">
        <v>1583</v>
      </c>
      <c r="C566" s="184" t="s">
        <v>1669</v>
      </c>
      <c r="D566" s="246" t="s">
        <v>1669</v>
      </c>
      <c r="E566" s="166"/>
      <c r="F566" s="191" t="str">
        <f t="shared" si="36"/>
        <v/>
      </c>
      <c r="G566" s="191" t="str">
        <f t="shared" si="37"/>
        <v/>
      </c>
    </row>
    <row r="567" spans="1:7" x14ac:dyDescent="0.2">
      <c r="A567" s="163" t="s">
        <v>1824</v>
      </c>
      <c r="B567" s="178" t="s">
        <v>1585</v>
      </c>
      <c r="C567" s="184" t="s">
        <v>1669</v>
      </c>
      <c r="D567" s="246" t="s">
        <v>1669</v>
      </c>
      <c r="E567" s="166"/>
      <c r="F567" s="191" t="str">
        <f t="shared" si="36"/>
        <v/>
      </c>
      <c r="G567" s="191" t="str">
        <f t="shared" si="37"/>
        <v/>
      </c>
    </row>
    <row r="568" spans="1:7" x14ac:dyDescent="0.2">
      <c r="A568" s="163" t="s">
        <v>1825</v>
      </c>
      <c r="B568" s="178" t="s">
        <v>1587</v>
      </c>
      <c r="C568" s="184" t="s">
        <v>1669</v>
      </c>
      <c r="D568" s="246" t="s">
        <v>1669</v>
      </c>
      <c r="E568" s="166"/>
      <c r="F568" s="191" t="str">
        <f t="shared" si="36"/>
        <v/>
      </c>
      <c r="G568" s="191" t="str">
        <f t="shared" si="37"/>
        <v/>
      </c>
    </row>
    <row r="569" spans="1:7" x14ac:dyDescent="0.2">
      <c r="A569" s="163" t="s">
        <v>1826</v>
      </c>
      <c r="B569" s="163" t="s">
        <v>1541</v>
      </c>
      <c r="C569" s="184" t="s">
        <v>1669</v>
      </c>
      <c r="D569" s="246" t="s">
        <v>1669</v>
      </c>
      <c r="E569" s="166"/>
      <c r="F569" s="191" t="str">
        <f t="shared" si="36"/>
        <v/>
      </c>
      <c r="G569" s="191" t="str">
        <f t="shared" si="37"/>
        <v/>
      </c>
    </row>
    <row r="570" spans="1:7" x14ac:dyDescent="0.2">
      <c r="A570" s="163" t="s">
        <v>1827</v>
      </c>
      <c r="B570" s="178" t="s">
        <v>67</v>
      </c>
      <c r="C570" s="184">
        <f>SUM(C560:C568)</f>
        <v>0</v>
      </c>
      <c r="D570" s="246">
        <f>SUM(D560:D568)</f>
        <v>0</v>
      </c>
      <c r="E570" s="166"/>
      <c r="F570" s="233">
        <f>SUM(F560:F569)</f>
        <v>0</v>
      </c>
      <c r="G570" s="233">
        <f>SUM(G560:G569)</f>
        <v>0</v>
      </c>
    </row>
    <row r="571" spans="1:7" x14ac:dyDescent="0.2">
      <c r="A571" s="163" t="s">
        <v>1828</v>
      </c>
    </row>
    <row r="572" spans="1:7" x14ac:dyDescent="0.2">
      <c r="A572" s="210"/>
      <c r="B572" s="210" t="s">
        <v>1829</v>
      </c>
      <c r="C572" s="180" t="s">
        <v>53</v>
      </c>
      <c r="D572" s="180" t="s">
        <v>1521</v>
      </c>
      <c r="E572" s="180"/>
      <c r="F572" s="180" t="s">
        <v>463</v>
      </c>
      <c r="G572" s="180" t="s">
        <v>1770</v>
      </c>
    </row>
    <row r="573" spans="1:7" x14ac:dyDescent="0.2">
      <c r="A573" s="163" t="s">
        <v>1830</v>
      </c>
      <c r="B573" s="178" t="s">
        <v>1610</v>
      </c>
      <c r="C573" s="184" t="s">
        <v>1669</v>
      </c>
      <c r="D573" s="246" t="s">
        <v>1669</v>
      </c>
      <c r="E573" s="166"/>
      <c r="F573" s="191" t="str">
        <f>IF($C$577=0,"",IF(C573="[for completion]","",IF(C573="","",C573/$C$577)))</f>
        <v/>
      </c>
      <c r="G573" s="191" t="str">
        <f>IF($D$577=0,"",IF(D573="[for completion]","",IF(D573="","",D573/$D$577)))</f>
        <v/>
      </c>
    </row>
    <row r="574" spans="1:7" x14ac:dyDescent="0.2">
      <c r="A574" s="163" t="s">
        <v>1831</v>
      </c>
      <c r="B574" s="250" t="s">
        <v>1832</v>
      </c>
      <c r="C574" s="184" t="s">
        <v>1669</v>
      </c>
      <c r="D574" s="246" t="s">
        <v>1669</v>
      </c>
      <c r="E574" s="166"/>
      <c r="F574" s="191" t="str">
        <f t="shared" ref="F574:F576" si="38">IF($C$577=0,"",IF(C574="[for completion]","",IF(C574="","",C574/$C$577)))</f>
        <v/>
      </c>
      <c r="G574" s="191" t="str">
        <f t="shared" ref="G574:G576" si="39">IF($D$577=0,"",IF(D574="[for completion]","",IF(D574="","",D574/$D$577)))</f>
        <v/>
      </c>
    </row>
    <row r="575" spans="1:7" x14ac:dyDescent="0.2">
      <c r="A575" s="163" t="s">
        <v>1833</v>
      </c>
      <c r="B575" s="178" t="s">
        <v>1605</v>
      </c>
      <c r="C575" s="184" t="s">
        <v>1669</v>
      </c>
      <c r="D575" s="246" t="s">
        <v>1669</v>
      </c>
      <c r="E575" s="166"/>
      <c r="F575" s="191" t="str">
        <f t="shared" si="38"/>
        <v/>
      </c>
      <c r="G575" s="191" t="str">
        <f t="shared" si="39"/>
        <v/>
      </c>
    </row>
    <row r="576" spans="1:7" x14ac:dyDescent="0.2">
      <c r="A576" s="163" t="s">
        <v>1834</v>
      </c>
      <c r="B576" s="163" t="s">
        <v>1541</v>
      </c>
      <c r="C576" s="184" t="s">
        <v>1669</v>
      </c>
      <c r="D576" s="246" t="s">
        <v>1669</v>
      </c>
      <c r="E576" s="166"/>
      <c r="F576" s="191" t="str">
        <f t="shared" si="38"/>
        <v/>
      </c>
      <c r="G576" s="191" t="str">
        <f t="shared" si="39"/>
        <v/>
      </c>
    </row>
    <row r="577" spans="1:7" x14ac:dyDescent="0.2">
      <c r="A577" s="163" t="s">
        <v>1835</v>
      </c>
      <c r="B577" s="178" t="s">
        <v>67</v>
      </c>
      <c r="C577" s="184">
        <f>SUM(C573:C576)</f>
        <v>0</v>
      </c>
      <c r="D577" s="246">
        <f>SUM(D573:D576)</f>
        <v>0</v>
      </c>
      <c r="E577" s="166"/>
      <c r="F577" s="233">
        <f>SUM(F573:F576)</f>
        <v>0</v>
      </c>
      <c r="G577" s="233">
        <f>SUM(G573:G576)</f>
        <v>0</v>
      </c>
    </row>
    <row r="579" spans="1:7" x14ac:dyDescent="0.2">
      <c r="A579" s="210"/>
      <c r="B579" s="210" t="s">
        <v>1836</v>
      </c>
      <c r="C579" s="180" t="s">
        <v>53</v>
      </c>
      <c r="D579" s="180" t="s">
        <v>1769</v>
      </c>
      <c r="E579" s="180"/>
      <c r="F579" s="180" t="s">
        <v>463</v>
      </c>
      <c r="G579" s="180" t="s">
        <v>1770</v>
      </c>
    </row>
    <row r="580" spans="1:7" x14ac:dyDescent="0.2">
      <c r="A580" s="163" t="s">
        <v>1837</v>
      </c>
      <c r="B580" s="178" t="s">
        <v>581</v>
      </c>
      <c r="C580" s="184" t="s">
        <v>1669</v>
      </c>
      <c r="D580" s="246" t="s">
        <v>1669</v>
      </c>
      <c r="E580" s="156"/>
      <c r="F580" s="191" t="str">
        <f>IF($C$598=0,"",IF(C580="[for completion]","",IF(C580="","",C580/$C$598)))</f>
        <v/>
      </c>
      <c r="G580" s="191" t="str">
        <f>IF($D$598=0,"",IF(D580="[for completion]","",IF(D580="","",D580/$D$598)))</f>
        <v/>
      </c>
    </row>
    <row r="581" spans="1:7" x14ac:dyDescent="0.2">
      <c r="A581" s="163" t="s">
        <v>1838</v>
      </c>
      <c r="B581" s="178" t="s">
        <v>581</v>
      </c>
      <c r="C581" s="184" t="s">
        <v>1669</v>
      </c>
      <c r="D581" s="246" t="s">
        <v>1669</v>
      </c>
      <c r="E581" s="156"/>
      <c r="F581" s="191" t="str">
        <f t="shared" ref="F581:F598" si="40">IF($C$598=0,"",IF(C581="[for completion]","",IF(C581="","",C581/$C$598)))</f>
        <v/>
      </c>
      <c r="G581" s="191" t="str">
        <f t="shared" ref="G581:G598" si="41">IF($D$598=0,"",IF(D581="[for completion]","",IF(D581="","",D581/$D$598)))</f>
        <v/>
      </c>
    </row>
    <row r="582" spans="1:7" x14ac:dyDescent="0.2">
      <c r="A582" s="163" t="s">
        <v>1839</v>
      </c>
      <c r="B582" s="178" t="s">
        <v>581</v>
      </c>
      <c r="C582" s="184" t="s">
        <v>1669</v>
      </c>
      <c r="D582" s="246" t="s">
        <v>1669</v>
      </c>
      <c r="E582" s="156"/>
      <c r="F582" s="191" t="str">
        <f t="shared" si="40"/>
        <v/>
      </c>
      <c r="G582" s="191" t="str">
        <f t="shared" si="41"/>
        <v/>
      </c>
    </row>
    <row r="583" spans="1:7" x14ac:dyDescent="0.2">
      <c r="A583" s="163" t="s">
        <v>1840</v>
      </c>
      <c r="B583" s="178" t="s">
        <v>581</v>
      </c>
      <c r="C583" s="184" t="s">
        <v>1669</v>
      </c>
      <c r="D583" s="246" t="s">
        <v>1669</v>
      </c>
      <c r="E583" s="156"/>
      <c r="F583" s="191" t="str">
        <f t="shared" si="40"/>
        <v/>
      </c>
      <c r="G583" s="191" t="str">
        <f t="shared" si="41"/>
        <v/>
      </c>
    </row>
    <row r="584" spans="1:7" x14ac:dyDescent="0.2">
      <c r="A584" s="163" t="s">
        <v>1841</v>
      </c>
      <c r="B584" s="178" t="s">
        <v>581</v>
      </c>
      <c r="C584" s="184" t="s">
        <v>1669</v>
      </c>
      <c r="D584" s="246" t="s">
        <v>1669</v>
      </c>
      <c r="E584" s="156"/>
      <c r="F584" s="191" t="str">
        <f t="shared" si="40"/>
        <v/>
      </c>
      <c r="G584" s="191" t="str">
        <f t="shared" si="41"/>
        <v/>
      </c>
    </row>
    <row r="585" spans="1:7" x14ac:dyDescent="0.2">
      <c r="A585" s="163" t="s">
        <v>1842</v>
      </c>
      <c r="B585" s="178" t="s">
        <v>581</v>
      </c>
      <c r="C585" s="184" t="s">
        <v>1669</v>
      </c>
      <c r="D585" s="246" t="s">
        <v>1669</v>
      </c>
      <c r="E585" s="156"/>
      <c r="F585" s="191" t="str">
        <f t="shared" si="40"/>
        <v/>
      </c>
      <c r="G585" s="191" t="str">
        <f t="shared" si="41"/>
        <v/>
      </c>
    </row>
    <row r="586" spans="1:7" x14ac:dyDescent="0.2">
      <c r="A586" s="163" t="s">
        <v>1843</v>
      </c>
      <c r="B586" s="178" t="s">
        <v>581</v>
      </c>
      <c r="C586" s="184" t="s">
        <v>1669</v>
      </c>
      <c r="D586" s="246" t="s">
        <v>1669</v>
      </c>
      <c r="E586" s="156"/>
      <c r="F586" s="191" t="str">
        <f t="shared" si="40"/>
        <v/>
      </c>
      <c r="G586" s="191" t="str">
        <f t="shared" si="41"/>
        <v/>
      </c>
    </row>
    <row r="587" spans="1:7" x14ac:dyDescent="0.2">
      <c r="A587" s="163" t="s">
        <v>1844</v>
      </c>
      <c r="B587" s="178" t="s">
        <v>581</v>
      </c>
      <c r="C587" s="184" t="s">
        <v>1669</v>
      </c>
      <c r="D587" s="246" t="s">
        <v>1669</v>
      </c>
      <c r="E587" s="156"/>
      <c r="F587" s="191" t="str">
        <f t="shared" si="40"/>
        <v/>
      </c>
      <c r="G587" s="191" t="str">
        <f t="shared" si="41"/>
        <v/>
      </c>
    </row>
    <row r="588" spans="1:7" x14ac:dyDescent="0.2">
      <c r="A588" s="163" t="s">
        <v>1845</v>
      </c>
      <c r="B588" s="178" t="s">
        <v>581</v>
      </c>
      <c r="C588" s="184" t="s">
        <v>1669</v>
      </c>
      <c r="D588" s="246" t="s">
        <v>1669</v>
      </c>
      <c r="E588" s="156"/>
      <c r="F588" s="191" t="str">
        <f t="shared" si="40"/>
        <v/>
      </c>
      <c r="G588" s="191" t="str">
        <f t="shared" si="41"/>
        <v/>
      </c>
    </row>
    <row r="589" spans="1:7" x14ac:dyDescent="0.2">
      <c r="A589" s="163" t="s">
        <v>1846</v>
      </c>
      <c r="B589" s="178" t="s">
        <v>581</v>
      </c>
      <c r="C589" s="184" t="s">
        <v>1669</v>
      </c>
      <c r="D589" s="246" t="s">
        <v>1669</v>
      </c>
      <c r="E589" s="156"/>
      <c r="F589" s="191" t="str">
        <f t="shared" si="40"/>
        <v/>
      </c>
      <c r="G589" s="191" t="str">
        <f t="shared" si="41"/>
        <v/>
      </c>
    </row>
    <row r="590" spans="1:7" x14ac:dyDescent="0.2">
      <c r="A590" s="163" t="s">
        <v>1847</v>
      </c>
      <c r="B590" s="178" t="s">
        <v>581</v>
      </c>
      <c r="C590" s="184" t="s">
        <v>1669</v>
      </c>
      <c r="D590" s="246" t="s">
        <v>1669</v>
      </c>
      <c r="E590" s="156"/>
      <c r="F590" s="191" t="str">
        <f t="shared" si="40"/>
        <v/>
      </c>
      <c r="G590" s="191" t="str">
        <f t="shared" si="41"/>
        <v/>
      </c>
    </row>
    <row r="591" spans="1:7" x14ac:dyDescent="0.2">
      <c r="A591" s="163" t="s">
        <v>1848</v>
      </c>
      <c r="B591" s="178" t="s">
        <v>581</v>
      </c>
      <c r="C591" s="184" t="s">
        <v>1669</v>
      </c>
      <c r="D591" s="246" t="s">
        <v>1669</v>
      </c>
      <c r="E591" s="156"/>
      <c r="F591" s="191" t="str">
        <f t="shared" si="40"/>
        <v/>
      </c>
      <c r="G591" s="191" t="str">
        <f t="shared" si="41"/>
        <v/>
      </c>
    </row>
    <row r="592" spans="1:7" x14ac:dyDescent="0.2">
      <c r="A592" s="163" t="s">
        <v>1849</v>
      </c>
      <c r="B592" s="178" t="s">
        <v>581</v>
      </c>
      <c r="C592" s="184" t="s">
        <v>1669</v>
      </c>
      <c r="D592" s="246" t="s">
        <v>1669</v>
      </c>
      <c r="E592" s="156"/>
      <c r="F592" s="191" t="str">
        <f t="shared" si="40"/>
        <v/>
      </c>
      <c r="G592" s="191" t="str">
        <f t="shared" si="41"/>
        <v/>
      </c>
    </row>
    <row r="593" spans="1:7" x14ac:dyDescent="0.2">
      <c r="A593" s="163" t="s">
        <v>1850</v>
      </c>
      <c r="B593" s="178" t="s">
        <v>581</v>
      </c>
      <c r="C593" s="184" t="s">
        <v>1669</v>
      </c>
      <c r="D593" s="246" t="s">
        <v>1669</v>
      </c>
      <c r="E593" s="156"/>
      <c r="F593" s="191" t="str">
        <f t="shared" si="40"/>
        <v/>
      </c>
      <c r="G593" s="191" t="str">
        <f t="shared" si="41"/>
        <v/>
      </c>
    </row>
    <row r="594" spans="1:7" x14ac:dyDescent="0.2">
      <c r="A594" s="163" t="s">
        <v>1851</v>
      </c>
      <c r="B594" s="178" t="s">
        <v>581</v>
      </c>
      <c r="C594" s="184" t="s">
        <v>1669</v>
      </c>
      <c r="D594" s="246" t="s">
        <v>1669</v>
      </c>
      <c r="E594" s="156"/>
      <c r="F594" s="191" t="str">
        <f t="shared" si="40"/>
        <v/>
      </c>
      <c r="G594" s="191" t="str">
        <f t="shared" si="41"/>
        <v/>
      </c>
    </row>
    <row r="595" spans="1:7" x14ac:dyDescent="0.2">
      <c r="A595" s="163" t="s">
        <v>1852</v>
      </c>
      <c r="B595" s="178" t="s">
        <v>581</v>
      </c>
      <c r="C595" s="184" t="s">
        <v>1669</v>
      </c>
      <c r="D595" s="246" t="s">
        <v>1669</v>
      </c>
      <c r="E595" s="156"/>
      <c r="F595" s="191" t="str">
        <f t="shared" si="40"/>
        <v/>
      </c>
      <c r="G595" s="191" t="str">
        <f t="shared" si="41"/>
        <v/>
      </c>
    </row>
    <row r="596" spans="1:7" x14ac:dyDescent="0.2">
      <c r="A596" s="163" t="s">
        <v>1853</v>
      </c>
      <c r="B596" s="178" t="s">
        <v>581</v>
      </c>
      <c r="C596" s="184" t="s">
        <v>1669</v>
      </c>
      <c r="D596" s="246" t="s">
        <v>1669</v>
      </c>
      <c r="E596" s="156"/>
      <c r="F596" s="191" t="str">
        <f t="shared" si="40"/>
        <v/>
      </c>
      <c r="G596" s="191" t="str">
        <f t="shared" si="41"/>
        <v/>
      </c>
    </row>
    <row r="597" spans="1:7" x14ac:dyDescent="0.2">
      <c r="A597" s="163" t="s">
        <v>1854</v>
      </c>
      <c r="B597" s="178" t="s">
        <v>1541</v>
      </c>
      <c r="C597" s="184" t="s">
        <v>1669</v>
      </c>
      <c r="D597" s="246" t="s">
        <v>1669</v>
      </c>
      <c r="E597" s="156"/>
      <c r="F597" s="191" t="str">
        <f t="shared" si="40"/>
        <v/>
      </c>
      <c r="G597" s="191" t="str">
        <f t="shared" si="41"/>
        <v/>
      </c>
    </row>
    <row r="598" spans="1:7" x14ac:dyDescent="0.2">
      <c r="A598" s="163" t="s">
        <v>1855</v>
      </c>
      <c r="B598" s="178" t="s">
        <v>67</v>
      </c>
      <c r="C598" s="184">
        <f>SUM(C580:C597)</f>
        <v>0</v>
      </c>
      <c r="D598" s="246">
        <f>SUM(D580:D597)</f>
        <v>0</v>
      </c>
      <c r="E598" s="156"/>
      <c r="F598" s="191" t="str">
        <f t="shared" si="40"/>
        <v/>
      </c>
      <c r="G598" s="191"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39E81A04-7C8B-447D-8DBC-1C1F23A24F43}"/>
    <hyperlink ref="B7" location="'B1. HTT Mortgage Assets'!B166" display="7.A Residential Cover Pool" xr:uid="{2997E262-C7D9-403B-9266-6073275814B4}"/>
    <hyperlink ref="B8" location="'B1. HTT Mortgage Assets'!B267" display="7.B Commercial Cover Pool" xr:uid="{8FF78B95-1DE1-4E7A-8BC0-446BEFB63B3B}"/>
    <hyperlink ref="B149" location="'2. Harmonised Glossary'!A9" display="Breakdown by Interest Rate" xr:uid="{27A0FDAD-8A8B-410A-A7BC-27F0F0DAC4F4}"/>
    <hyperlink ref="B179" location="'2. Harmonised Glossary'!A14" display="Non-Performing Loans (NPLs)" xr:uid="{5103173B-CACB-43D6-BABC-1EE18F2158AA}"/>
    <hyperlink ref="B11" location="'2. Harmonised Glossary'!A12" display="Property Type Information" xr:uid="{B665D39B-786B-4BC1-A85A-D3555B244F6D}"/>
    <hyperlink ref="B215" location="'2. Harmonised Glossary'!A288" display="Loan to Value (LTV) Information - Un-indexed" xr:uid="{42A3AEAD-A89E-4218-9118-A50EC3D8C49B}"/>
    <hyperlink ref="B237" location="'2. Harmonised Glossary'!A11" display="Loan to Value (LTV) Information - Indexed" xr:uid="{E58519F7-F742-4F30-9D07-6408E26FAE6B}"/>
  </hyperlinks>
  <pageMargins left="0.7" right="0.7" top="0.75" bottom="0.75" header="0.3" footer="0.3"/>
  <pageSetup scale="25" orientation="portrait" r:id="rId1"/>
  <headerFooter>
    <oddFooter>&amp;R&amp;1#&amp;"Calibri"&amp;10&amp;K0000FFClassification : Internal</oddFooter>
  </headerFooter>
  <rowBreaks count="3" manualBreakCount="3">
    <brk id="123" max="6" man="1"/>
    <brk id="258" max="16383" man="1"/>
    <brk id="38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D9C38-4EC0-44E1-B3A5-604F600620D8}">
  <sheetPr>
    <tabColor theme="5" tint="-0.249977111117893"/>
  </sheetPr>
  <dimension ref="A1:C403"/>
  <sheetViews>
    <sheetView zoomScale="85" zoomScaleNormal="85" workbookViewId="0">
      <selection activeCell="C57" sqref="A1:C57"/>
    </sheetView>
  </sheetViews>
  <sheetFormatPr defaultRowHeight="15" x14ac:dyDescent="0.2"/>
  <cols>
    <col min="1" max="1" width="16.28515625" style="158" customWidth="1"/>
    <col min="2" max="2" width="89.85546875" style="163" bestFit="1" customWidth="1"/>
    <col min="3" max="3" width="134.7109375" style="158" customWidth="1"/>
    <col min="4" max="16384" width="9.140625" style="158"/>
  </cols>
  <sheetData>
    <row r="1" spans="1:3" ht="31.5" x14ac:dyDescent="0.2">
      <c r="A1" s="155" t="s">
        <v>1856</v>
      </c>
      <c r="B1" s="155"/>
      <c r="C1" s="252" t="s">
        <v>1390</v>
      </c>
    </row>
    <row r="2" spans="1:3" ht="12.75" x14ac:dyDescent="0.2">
      <c r="B2" s="156"/>
      <c r="C2" s="156"/>
    </row>
    <row r="3" spans="1:3" ht="12.75" x14ac:dyDescent="0.2">
      <c r="A3" s="253" t="s">
        <v>1857</v>
      </c>
      <c r="B3" s="254"/>
      <c r="C3" s="156"/>
    </row>
    <row r="4" spans="1:3" x14ac:dyDescent="0.2">
      <c r="C4" s="156"/>
    </row>
    <row r="5" spans="1:3" ht="37.5" x14ac:dyDescent="0.2">
      <c r="A5" s="171" t="s">
        <v>6</v>
      </c>
      <c r="B5" s="171" t="s">
        <v>1858</v>
      </c>
      <c r="C5" s="255" t="s">
        <v>1859</v>
      </c>
    </row>
    <row r="6" spans="1:3" x14ac:dyDescent="0.2">
      <c r="A6" s="220" t="s">
        <v>1860</v>
      </c>
      <c r="B6" s="174" t="s">
        <v>1861</v>
      </c>
      <c r="C6" s="163" t="s">
        <v>1862</v>
      </c>
    </row>
    <row r="7" spans="1:3" ht="30" x14ac:dyDescent="0.2">
      <c r="A7" s="220" t="s">
        <v>1863</v>
      </c>
      <c r="B7" s="174" t="s">
        <v>1864</v>
      </c>
      <c r="C7" s="163" t="s">
        <v>1865</v>
      </c>
    </row>
    <row r="8" spans="1:3" x14ac:dyDescent="0.2">
      <c r="A8" s="220" t="s">
        <v>1866</v>
      </c>
      <c r="B8" s="174" t="s">
        <v>1867</v>
      </c>
      <c r="C8" s="163" t="s">
        <v>1868</v>
      </c>
    </row>
    <row r="9" spans="1:3" x14ac:dyDescent="0.2">
      <c r="A9" s="220" t="s">
        <v>1869</v>
      </c>
      <c r="B9" s="174" t="s">
        <v>1870</v>
      </c>
      <c r="C9" s="163" t="s">
        <v>1871</v>
      </c>
    </row>
    <row r="10" spans="1:3" ht="45" x14ac:dyDescent="0.2">
      <c r="A10" s="220" t="s">
        <v>1872</v>
      </c>
      <c r="B10" s="174" t="s">
        <v>1873</v>
      </c>
      <c r="C10" s="163" t="s">
        <v>1874</v>
      </c>
    </row>
    <row r="11" spans="1:3" ht="45" x14ac:dyDescent="0.2">
      <c r="A11" s="220" t="s">
        <v>1875</v>
      </c>
      <c r="B11" s="174" t="s">
        <v>1876</v>
      </c>
      <c r="C11" s="163" t="s">
        <v>1877</v>
      </c>
    </row>
    <row r="12" spans="1:3" ht="30" x14ac:dyDescent="0.2">
      <c r="A12" s="220" t="s">
        <v>1878</v>
      </c>
      <c r="B12" s="174" t="s">
        <v>1879</v>
      </c>
      <c r="C12" s="163" t="s">
        <v>1880</v>
      </c>
    </row>
    <row r="13" spans="1:3" x14ac:dyDescent="0.2">
      <c r="A13" s="220" t="s">
        <v>1881</v>
      </c>
      <c r="B13" s="174" t="s">
        <v>1882</v>
      </c>
      <c r="C13" s="163" t="s">
        <v>1883</v>
      </c>
    </row>
    <row r="14" spans="1:3" ht="30" x14ac:dyDescent="0.2">
      <c r="A14" s="220" t="s">
        <v>1884</v>
      </c>
      <c r="B14" s="174" t="s">
        <v>1885</v>
      </c>
      <c r="C14" s="163" t="s">
        <v>1886</v>
      </c>
    </row>
    <row r="15" spans="1:3" x14ac:dyDescent="0.2">
      <c r="A15" s="220" t="s">
        <v>1887</v>
      </c>
      <c r="B15" s="174" t="s">
        <v>1888</v>
      </c>
      <c r="C15" s="163" t="s">
        <v>1889</v>
      </c>
    </row>
    <row r="16" spans="1:3" ht="30" x14ac:dyDescent="0.2">
      <c r="A16" s="220" t="s">
        <v>1890</v>
      </c>
      <c r="B16" s="179" t="s">
        <v>1891</v>
      </c>
      <c r="C16" s="163" t="s">
        <v>1892</v>
      </c>
    </row>
    <row r="17" spans="1:3" ht="45" x14ac:dyDescent="0.2">
      <c r="A17" s="220" t="s">
        <v>1893</v>
      </c>
      <c r="B17" s="179" t="s">
        <v>1894</v>
      </c>
      <c r="C17" s="163" t="s">
        <v>1895</v>
      </c>
    </row>
    <row r="18" spans="1:3" x14ac:dyDescent="0.2">
      <c r="A18" s="220" t="s">
        <v>1896</v>
      </c>
      <c r="B18" s="179" t="s">
        <v>1897</v>
      </c>
      <c r="C18" s="163" t="s">
        <v>1898</v>
      </c>
    </row>
    <row r="19" spans="1:3" x14ac:dyDescent="0.2">
      <c r="A19" s="220" t="s">
        <v>1899</v>
      </c>
      <c r="B19" s="176" t="s">
        <v>1900</v>
      </c>
      <c r="C19" s="163"/>
    </row>
    <row r="20" spans="1:3" x14ac:dyDescent="0.2">
      <c r="A20" s="220" t="s">
        <v>1901</v>
      </c>
      <c r="B20" s="174"/>
    </row>
    <row r="21" spans="1:3" x14ac:dyDescent="0.2">
      <c r="A21" s="220" t="s">
        <v>1902</v>
      </c>
      <c r="B21" s="174"/>
      <c r="C21" s="163"/>
    </row>
    <row r="22" spans="1:3" ht="12.75" x14ac:dyDescent="0.2">
      <c r="A22" s="220" t="s">
        <v>1903</v>
      </c>
      <c r="B22" s="158"/>
    </row>
    <row r="23" spans="1:3" x14ac:dyDescent="0.2">
      <c r="A23" s="220" t="s">
        <v>1904</v>
      </c>
      <c r="C23" s="163"/>
    </row>
    <row r="24" spans="1:3" x14ac:dyDescent="0.2">
      <c r="A24" s="220" t="s">
        <v>1905</v>
      </c>
      <c r="B24" s="245"/>
      <c r="C24" s="163"/>
    </row>
    <row r="25" spans="1:3" x14ac:dyDescent="0.2">
      <c r="A25" s="220" t="s">
        <v>1906</v>
      </c>
      <c r="B25" s="245"/>
      <c r="C25" s="163"/>
    </row>
    <row r="26" spans="1:3" x14ac:dyDescent="0.2">
      <c r="A26" s="220" t="s">
        <v>1907</v>
      </c>
      <c r="B26" s="245"/>
      <c r="C26" s="163"/>
    </row>
    <row r="27" spans="1:3" x14ac:dyDescent="0.2">
      <c r="A27" s="220" t="s">
        <v>1908</v>
      </c>
      <c r="B27" s="245"/>
      <c r="C27" s="163"/>
    </row>
    <row r="28" spans="1:3" ht="18.75" x14ac:dyDescent="0.2">
      <c r="A28" s="171"/>
      <c r="B28" s="171" t="s">
        <v>1909</v>
      </c>
      <c r="C28" s="255" t="s">
        <v>1859</v>
      </c>
    </row>
    <row r="29" spans="1:3" x14ac:dyDescent="0.2">
      <c r="A29" s="220" t="s">
        <v>1910</v>
      </c>
      <c r="B29" s="174" t="s">
        <v>1911</v>
      </c>
      <c r="C29" s="163" t="s">
        <v>1669</v>
      </c>
    </row>
    <row r="30" spans="1:3" x14ac:dyDescent="0.2">
      <c r="A30" s="220" t="s">
        <v>1912</v>
      </c>
      <c r="B30" s="174" t="s">
        <v>1913</v>
      </c>
      <c r="C30" s="163" t="s">
        <v>1669</v>
      </c>
    </row>
    <row r="31" spans="1:3" x14ac:dyDescent="0.2">
      <c r="A31" s="220" t="s">
        <v>1914</v>
      </c>
      <c r="B31" s="174" t="s">
        <v>1915</v>
      </c>
      <c r="C31" s="163" t="s">
        <v>1669</v>
      </c>
    </row>
    <row r="32" spans="1:3" x14ac:dyDescent="0.2">
      <c r="A32" s="220" t="s">
        <v>1916</v>
      </c>
      <c r="B32" s="245"/>
      <c r="C32" s="163"/>
    </row>
    <row r="33" spans="1:3" x14ac:dyDescent="0.2">
      <c r="A33" s="220" t="s">
        <v>1917</v>
      </c>
      <c r="B33" s="245"/>
      <c r="C33" s="163"/>
    </row>
    <row r="34" spans="1:3" x14ac:dyDescent="0.2">
      <c r="A34" s="220" t="s">
        <v>1918</v>
      </c>
      <c r="B34" s="245"/>
      <c r="C34" s="163"/>
    </row>
    <row r="35" spans="1:3" x14ac:dyDescent="0.2">
      <c r="A35" s="220" t="s">
        <v>1919</v>
      </c>
      <c r="B35" s="245"/>
      <c r="C35" s="163"/>
    </row>
    <row r="36" spans="1:3" x14ac:dyDescent="0.2">
      <c r="A36" s="220" t="s">
        <v>1920</v>
      </c>
      <c r="B36" s="245"/>
      <c r="C36" s="163"/>
    </row>
    <row r="37" spans="1:3" x14ac:dyDescent="0.2">
      <c r="A37" s="220" t="s">
        <v>1921</v>
      </c>
      <c r="B37" s="245"/>
      <c r="C37" s="163"/>
    </row>
    <row r="38" spans="1:3" x14ac:dyDescent="0.2">
      <c r="A38" s="220" t="s">
        <v>1922</v>
      </c>
      <c r="B38" s="245"/>
      <c r="C38" s="163"/>
    </row>
    <row r="39" spans="1:3" x14ac:dyDescent="0.2">
      <c r="A39" s="220" t="s">
        <v>1923</v>
      </c>
      <c r="B39" s="245"/>
      <c r="C39" s="163"/>
    </row>
    <row r="40" spans="1:3" x14ac:dyDescent="0.2">
      <c r="A40" s="220" t="s">
        <v>1924</v>
      </c>
      <c r="B40" s="245"/>
      <c r="C40" s="163"/>
    </row>
    <row r="41" spans="1:3" x14ac:dyDescent="0.2">
      <c r="A41" s="220" t="s">
        <v>1925</v>
      </c>
      <c r="B41" s="245"/>
      <c r="C41" s="163"/>
    </row>
    <row r="42" spans="1:3" x14ac:dyDescent="0.2">
      <c r="A42" s="220" t="s">
        <v>1926</v>
      </c>
      <c r="B42" s="245"/>
      <c r="C42" s="163"/>
    </row>
    <row r="43" spans="1:3" x14ac:dyDescent="0.2">
      <c r="A43" s="220" t="s">
        <v>1927</v>
      </c>
      <c r="B43" s="245"/>
      <c r="C43" s="163"/>
    </row>
    <row r="44" spans="1:3" ht="18.75" x14ac:dyDescent="0.2">
      <c r="A44" s="171"/>
      <c r="B44" s="171" t="s">
        <v>1928</v>
      </c>
      <c r="C44" s="255" t="s">
        <v>1929</v>
      </c>
    </row>
    <row r="45" spans="1:3" x14ac:dyDescent="0.2">
      <c r="A45" s="220" t="s">
        <v>1930</v>
      </c>
      <c r="B45" s="179" t="s">
        <v>1931</v>
      </c>
      <c r="C45" s="163" t="s">
        <v>48</v>
      </c>
    </row>
    <row r="46" spans="1:3" x14ac:dyDescent="0.2">
      <c r="A46" s="220" t="s">
        <v>1932</v>
      </c>
      <c r="B46" s="179" t="s">
        <v>1933</v>
      </c>
      <c r="C46" s="163" t="s">
        <v>1934</v>
      </c>
    </row>
    <row r="47" spans="1:3" x14ac:dyDescent="0.2">
      <c r="A47" s="220" t="s">
        <v>1935</v>
      </c>
      <c r="B47" s="179" t="s">
        <v>1936</v>
      </c>
      <c r="C47" s="163" t="s">
        <v>1937</v>
      </c>
    </row>
    <row r="48" spans="1:3" x14ac:dyDescent="0.2">
      <c r="A48" s="220" t="s">
        <v>1938</v>
      </c>
      <c r="B48" s="178"/>
      <c r="C48" s="163"/>
    </row>
    <row r="49" spans="1:3" x14ac:dyDescent="0.2">
      <c r="A49" s="220" t="s">
        <v>1939</v>
      </c>
      <c r="B49" s="178"/>
      <c r="C49" s="163"/>
    </row>
    <row r="50" spans="1:3" x14ac:dyDescent="0.2">
      <c r="A50" s="220" t="s">
        <v>1940</v>
      </c>
      <c r="B50" s="179"/>
      <c r="C50" s="163"/>
    </row>
    <row r="51" spans="1:3" ht="18.75" x14ac:dyDescent="0.2">
      <c r="A51" s="171"/>
      <c r="B51" s="171" t="s">
        <v>1941</v>
      </c>
      <c r="C51" s="255" t="s">
        <v>1859</v>
      </c>
    </row>
    <row r="52" spans="1:3" x14ac:dyDescent="0.2">
      <c r="A52" s="220" t="s">
        <v>1942</v>
      </c>
      <c r="B52" s="174" t="s">
        <v>1943</v>
      </c>
      <c r="C52" s="163" t="s">
        <v>1669</v>
      </c>
    </row>
    <row r="53" spans="1:3" x14ac:dyDescent="0.2">
      <c r="A53" s="220" t="s">
        <v>1944</v>
      </c>
      <c r="B53" s="178"/>
    </row>
    <row r="54" spans="1:3" x14ac:dyDescent="0.2">
      <c r="A54" s="220" t="s">
        <v>1945</v>
      </c>
      <c r="B54" s="178"/>
    </row>
    <row r="55" spans="1:3" x14ac:dyDescent="0.2">
      <c r="A55" s="220" t="s">
        <v>1946</v>
      </c>
      <c r="B55" s="178"/>
    </row>
    <row r="56" spans="1:3" x14ac:dyDescent="0.2">
      <c r="A56" s="220" t="s">
        <v>1947</v>
      </c>
      <c r="B56" s="178"/>
    </row>
    <row r="57" spans="1:3" x14ac:dyDescent="0.2">
      <c r="A57" s="220" t="s">
        <v>1948</v>
      </c>
      <c r="B57" s="178"/>
    </row>
    <row r="58" spans="1:3" x14ac:dyDescent="0.2">
      <c r="B58" s="178"/>
    </row>
    <row r="59" spans="1:3" x14ac:dyDescent="0.2">
      <c r="B59" s="178"/>
    </row>
    <row r="60" spans="1:3" x14ac:dyDescent="0.2">
      <c r="B60" s="178"/>
    </row>
    <row r="61" spans="1:3" x14ac:dyDescent="0.2">
      <c r="B61" s="178"/>
    </row>
    <row r="62" spans="1:3" x14ac:dyDescent="0.2">
      <c r="B62" s="178"/>
    </row>
    <row r="63" spans="1:3" x14ac:dyDescent="0.2">
      <c r="B63" s="178"/>
    </row>
    <row r="64" spans="1:3" x14ac:dyDescent="0.2">
      <c r="B64" s="178"/>
    </row>
    <row r="65" spans="2:2" x14ac:dyDescent="0.2">
      <c r="B65" s="178"/>
    </row>
    <row r="66" spans="2:2" x14ac:dyDescent="0.2">
      <c r="B66" s="178"/>
    </row>
    <row r="67" spans="2:2" x14ac:dyDescent="0.2">
      <c r="B67" s="178"/>
    </row>
    <row r="68" spans="2:2" x14ac:dyDescent="0.2">
      <c r="B68" s="178"/>
    </row>
    <row r="69" spans="2:2" x14ac:dyDescent="0.2">
      <c r="B69" s="178"/>
    </row>
    <row r="70" spans="2:2" x14ac:dyDescent="0.2">
      <c r="B70" s="178"/>
    </row>
    <row r="71" spans="2:2" x14ac:dyDescent="0.2">
      <c r="B71" s="178"/>
    </row>
    <row r="72" spans="2:2" x14ac:dyDescent="0.2">
      <c r="B72" s="178"/>
    </row>
    <row r="73" spans="2:2" x14ac:dyDescent="0.2">
      <c r="B73" s="178"/>
    </row>
    <row r="74" spans="2:2" x14ac:dyDescent="0.2">
      <c r="B74" s="178"/>
    </row>
    <row r="75" spans="2:2" x14ac:dyDescent="0.2">
      <c r="B75" s="178"/>
    </row>
    <row r="76" spans="2:2" x14ac:dyDescent="0.2">
      <c r="B76" s="178"/>
    </row>
    <row r="77" spans="2:2" x14ac:dyDescent="0.2">
      <c r="B77" s="178"/>
    </row>
    <row r="78" spans="2:2" x14ac:dyDescent="0.2">
      <c r="B78" s="178"/>
    </row>
    <row r="79" spans="2:2" x14ac:dyDescent="0.2">
      <c r="B79" s="178"/>
    </row>
    <row r="80" spans="2:2" x14ac:dyDescent="0.2">
      <c r="B80" s="178"/>
    </row>
    <row r="81" spans="2:2" x14ac:dyDescent="0.2">
      <c r="B81" s="178"/>
    </row>
    <row r="82" spans="2:2" x14ac:dyDescent="0.2">
      <c r="B82" s="178"/>
    </row>
    <row r="83" spans="2:2" x14ac:dyDescent="0.2">
      <c r="B83" s="178"/>
    </row>
    <row r="84" spans="2:2" x14ac:dyDescent="0.2">
      <c r="B84" s="178"/>
    </row>
    <row r="85" spans="2:2" x14ac:dyDescent="0.2">
      <c r="B85" s="178"/>
    </row>
    <row r="86" spans="2:2" x14ac:dyDescent="0.2">
      <c r="B86" s="178"/>
    </row>
    <row r="87" spans="2:2" x14ac:dyDescent="0.2">
      <c r="B87" s="178"/>
    </row>
    <row r="88" spans="2:2" x14ac:dyDescent="0.2">
      <c r="B88" s="178"/>
    </row>
    <row r="89" spans="2:2" x14ac:dyDescent="0.2">
      <c r="B89" s="178"/>
    </row>
    <row r="90" spans="2:2" x14ac:dyDescent="0.2">
      <c r="B90" s="178"/>
    </row>
    <row r="91" spans="2:2" x14ac:dyDescent="0.2">
      <c r="B91" s="178"/>
    </row>
    <row r="92" spans="2:2" x14ac:dyDescent="0.2">
      <c r="B92" s="178"/>
    </row>
    <row r="93" spans="2:2" x14ac:dyDescent="0.2">
      <c r="B93" s="178"/>
    </row>
    <row r="94" spans="2:2" x14ac:dyDescent="0.2">
      <c r="B94" s="178"/>
    </row>
    <row r="95" spans="2:2" x14ac:dyDescent="0.2">
      <c r="B95" s="178"/>
    </row>
    <row r="96" spans="2:2" x14ac:dyDescent="0.2">
      <c r="B96" s="178"/>
    </row>
    <row r="97" spans="2:2" x14ac:dyDescent="0.2">
      <c r="B97" s="178"/>
    </row>
    <row r="98" spans="2:2" x14ac:dyDescent="0.2">
      <c r="B98" s="178"/>
    </row>
    <row r="99" spans="2:2" x14ac:dyDescent="0.2">
      <c r="B99" s="178"/>
    </row>
    <row r="100" spans="2:2" x14ac:dyDescent="0.2">
      <c r="B100" s="178"/>
    </row>
    <row r="101" spans="2:2" x14ac:dyDescent="0.2">
      <c r="B101" s="178"/>
    </row>
    <row r="102" spans="2:2" x14ac:dyDescent="0.2">
      <c r="B102" s="178"/>
    </row>
    <row r="103" spans="2:2" ht="12.75" x14ac:dyDescent="0.2">
      <c r="B103" s="156"/>
    </row>
    <row r="104" spans="2:2" ht="12.75" x14ac:dyDescent="0.2">
      <c r="B104" s="156"/>
    </row>
    <row r="105" spans="2:2" ht="12.75" x14ac:dyDescent="0.2">
      <c r="B105" s="156"/>
    </row>
    <row r="106" spans="2:2" ht="12.75" x14ac:dyDescent="0.2">
      <c r="B106" s="156"/>
    </row>
    <row r="107" spans="2:2" ht="12.75" x14ac:dyDescent="0.2">
      <c r="B107" s="156"/>
    </row>
    <row r="108" spans="2:2" ht="12.75" x14ac:dyDescent="0.2">
      <c r="B108" s="156"/>
    </row>
    <row r="109" spans="2:2" ht="12.75" x14ac:dyDescent="0.2">
      <c r="B109" s="156"/>
    </row>
    <row r="110" spans="2:2" ht="12.75" x14ac:dyDescent="0.2">
      <c r="B110" s="156"/>
    </row>
    <row r="111" spans="2:2" ht="12.75" x14ac:dyDescent="0.2">
      <c r="B111" s="156"/>
    </row>
    <row r="112" spans="2:2" ht="12.75" x14ac:dyDescent="0.2">
      <c r="B112" s="156"/>
    </row>
    <row r="113" spans="2:2" x14ac:dyDescent="0.2">
      <c r="B113" s="178"/>
    </row>
    <row r="114" spans="2:2" x14ac:dyDescent="0.2">
      <c r="B114" s="178"/>
    </row>
    <row r="115" spans="2:2" x14ac:dyDescent="0.2">
      <c r="B115" s="178"/>
    </row>
    <row r="116" spans="2:2" x14ac:dyDescent="0.2">
      <c r="B116" s="178"/>
    </row>
    <row r="117" spans="2:2" x14ac:dyDescent="0.2">
      <c r="B117" s="178"/>
    </row>
    <row r="118" spans="2:2" x14ac:dyDescent="0.2">
      <c r="B118" s="178"/>
    </row>
    <row r="119" spans="2:2" x14ac:dyDescent="0.2">
      <c r="B119" s="178"/>
    </row>
    <row r="120" spans="2:2" x14ac:dyDescent="0.2">
      <c r="B120" s="178"/>
    </row>
    <row r="121" spans="2:2" ht="12.75" x14ac:dyDescent="0.2">
      <c r="B121" s="202"/>
    </row>
    <row r="122" spans="2:2" x14ac:dyDescent="0.2">
      <c r="B122" s="178"/>
    </row>
    <row r="123" spans="2:2" x14ac:dyDescent="0.2">
      <c r="B123" s="178"/>
    </row>
    <row r="124" spans="2:2" x14ac:dyDescent="0.2">
      <c r="B124" s="178"/>
    </row>
    <row r="125" spans="2:2" x14ac:dyDescent="0.2">
      <c r="B125" s="178"/>
    </row>
    <row r="126" spans="2:2" x14ac:dyDescent="0.2">
      <c r="B126" s="178"/>
    </row>
    <row r="127" spans="2:2" x14ac:dyDescent="0.2">
      <c r="B127" s="178"/>
    </row>
    <row r="128" spans="2:2" x14ac:dyDescent="0.2">
      <c r="B128" s="178"/>
    </row>
    <row r="129" spans="2:2" x14ac:dyDescent="0.2">
      <c r="B129" s="178"/>
    </row>
    <row r="130" spans="2:2" x14ac:dyDescent="0.2">
      <c r="B130" s="178"/>
    </row>
    <row r="131" spans="2:2" x14ac:dyDescent="0.2">
      <c r="B131" s="178"/>
    </row>
    <row r="132" spans="2:2" x14ac:dyDescent="0.2">
      <c r="B132" s="178"/>
    </row>
    <row r="133" spans="2:2" x14ac:dyDescent="0.2">
      <c r="B133" s="178"/>
    </row>
    <row r="134" spans="2:2" x14ac:dyDescent="0.2">
      <c r="B134" s="178"/>
    </row>
    <row r="135" spans="2:2" x14ac:dyDescent="0.2">
      <c r="B135" s="178"/>
    </row>
    <row r="136" spans="2:2" x14ac:dyDescent="0.2">
      <c r="B136" s="178"/>
    </row>
    <row r="137" spans="2:2" x14ac:dyDescent="0.2">
      <c r="B137" s="178"/>
    </row>
    <row r="138" spans="2:2" x14ac:dyDescent="0.2">
      <c r="B138" s="178"/>
    </row>
    <row r="140" spans="2:2" x14ac:dyDescent="0.2">
      <c r="B140" s="178"/>
    </row>
    <row r="141" spans="2:2" x14ac:dyDescent="0.2">
      <c r="B141" s="178"/>
    </row>
    <row r="142" spans="2:2" x14ac:dyDescent="0.2">
      <c r="B142" s="178"/>
    </row>
    <row r="147" spans="2:2" x14ac:dyDescent="0.2">
      <c r="B147" s="166"/>
    </row>
    <row r="148" spans="2:2" x14ac:dyDescent="0.2">
      <c r="B148" s="256"/>
    </row>
    <row r="154" spans="2:2" x14ac:dyDescent="0.2">
      <c r="B154" s="179"/>
    </row>
    <row r="155" spans="2:2" x14ac:dyDescent="0.2">
      <c r="B155" s="178"/>
    </row>
    <row r="157" spans="2:2" x14ac:dyDescent="0.2">
      <c r="B157" s="178"/>
    </row>
    <row r="158" spans="2:2" x14ac:dyDescent="0.2">
      <c r="B158" s="178"/>
    </row>
    <row r="159" spans="2:2" x14ac:dyDescent="0.2">
      <c r="B159" s="178"/>
    </row>
    <row r="160" spans="2:2" x14ac:dyDescent="0.2">
      <c r="B160" s="178"/>
    </row>
    <row r="161" spans="2:2" x14ac:dyDescent="0.2">
      <c r="B161" s="178"/>
    </row>
    <row r="162" spans="2:2" x14ac:dyDescent="0.2">
      <c r="B162" s="178"/>
    </row>
    <row r="163" spans="2:2" x14ac:dyDescent="0.2">
      <c r="B163" s="178"/>
    </row>
    <row r="164" spans="2:2" x14ac:dyDescent="0.2">
      <c r="B164" s="178"/>
    </row>
    <row r="165" spans="2:2" x14ac:dyDescent="0.2">
      <c r="B165" s="178"/>
    </row>
    <row r="166" spans="2:2" x14ac:dyDescent="0.2">
      <c r="B166" s="178"/>
    </row>
    <row r="167" spans="2:2" x14ac:dyDescent="0.2">
      <c r="B167" s="178"/>
    </row>
    <row r="168" spans="2:2" x14ac:dyDescent="0.2">
      <c r="B168" s="178"/>
    </row>
    <row r="265" spans="2:2" x14ac:dyDescent="0.2">
      <c r="B265" s="174"/>
    </row>
    <row r="266" spans="2:2" x14ac:dyDescent="0.2">
      <c r="B266" s="178"/>
    </row>
    <row r="267" spans="2:2" x14ac:dyDescent="0.2">
      <c r="B267" s="178"/>
    </row>
    <row r="270" spans="2:2" x14ac:dyDescent="0.2">
      <c r="B270" s="178"/>
    </row>
    <row r="286" spans="2:2" x14ac:dyDescent="0.2">
      <c r="B286" s="174"/>
    </row>
    <row r="316" spans="2:2" x14ac:dyDescent="0.2">
      <c r="B316" s="166"/>
    </row>
    <row r="317" spans="2:2" x14ac:dyDescent="0.2">
      <c r="B317" s="178"/>
    </row>
    <row r="319" spans="2:2" x14ac:dyDescent="0.2">
      <c r="B319" s="178"/>
    </row>
    <row r="320" spans="2:2" x14ac:dyDescent="0.2">
      <c r="B320" s="178"/>
    </row>
    <row r="321" spans="2:2" x14ac:dyDescent="0.2">
      <c r="B321" s="178"/>
    </row>
    <row r="322" spans="2:2" x14ac:dyDescent="0.2">
      <c r="B322" s="178"/>
    </row>
    <row r="323" spans="2:2" x14ac:dyDescent="0.2">
      <c r="B323" s="178"/>
    </row>
    <row r="324" spans="2:2" x14ac:dyDescent="0.2">
      <c r="B324" s="178"/>
    </row>
    <row r="325" spans="2:2" x14ac:dyDescent="0.2">
      <c r="B325" s="178"/>
    </row>
    <row r="326" spans="2:2" x14ac:dyDescent="0.2">
      <c r="B326" s="178"/>
    </row>
    <row r="327" spans="2:2" x14ac:dyDescent="0.2">
      <c r="B327" s="178"/>
    </row>
    <row r="328" spans="2:2" x14ac:dyDescent="0.2">
      <c r="B328" s="178"/>
    </row>
    <row r="329" spans="2:2" x14ac:dyDescent="0.2">
      <c r="B329" s="178"/>
    </row>
    <row r="330" spans="2:2" x14ac:dyDescent="0.2">
      <c r="B330" s="178"/>
    </row>
    <row r="342" spans="2:2" x14ac:dyDescent="0.2">
      <c r="B342" s="178"/>
    </row>
    <row r="343" spans="2:2" x14ac:dyDescent="0.2">
      <c r="B343" s="178"/>
    </row>
    <row r="344" spans="2:2" x14ac:dyDescent="0.2">
      <c r="B344" s="178"/>
    </row>
    <row r="345" spans="2:2" x14ac:dyDescent="0.2">
      <c r="B345" s="178"/>
    </row>
    <row r="346" spans="2:2" x14ac:dyDescent="0.2">
      <c r="B346" s="178"/>
    </row>
    <row r="347" spans="2:2" x14ac:dyDescent="0.2">
      <c r="B347" s="178"/>
    </row>
    <row r="348" spans="2:2" x14ac:dyDescent="0.2">
      <c r="B348" s="178"/>
    </row>
    <row r="349" spans="2:2" x14ac:dyDescent="0.2">
      <c r="B349" s="178"/>
    </row>
    <row r="350" spans="2:2" x14ac:dyDescent="0.2">
      <c r="B350" s="178"/>
    </row>
    <row r="352" spans="2:2" x14ac:dyDescent="0.2">
      <c r="B352" s="178"/>
    </row>
    <row r="353" spans="2:2" x14ac:dyDescent="0.2">
      <c r="B353" s="178"/>
    </row>
    <row r="354" spans="2:2" x14ac:dyDescent="0.2">
      <c r="B354" s="178"/>
    </row>
    <row r="355" spans="2:2" x14ac:dyDescent="0.2">
      <c r="B355" s="178"/>
    </row>
    <row r="356" spans="2:2" x14ac:dyDescent="0.2">
      <c r="B356" s="178"/>
    </row>
    <row r="358" spans="2:2" x14ac:dyDescent="0.2">
      <c r="B358" s="178"/>
    </row>
    <row r="361" spans="2:2" x14ac:dyDescent="0.2">
      <c r="B361" s="178"/>
    </row>
    <row r="364" spans="2:2" x14ac:dyDescent="0.2">
      <c r="B364" s="178"/>
    </row>
    <row r="365" spans="2:2" x14ac:dyDescent="0.2">
      <c r="B365" s="178"/>
    </row>
    <row r="366" spans="2:2" x14ac:dyDescent="0.2">
      <c r="B366" s="178"/>
    </row>
    <row r="367" spans="2:2" x14ac:dyDescent="0.2">
      <c r="B367" s="178"/>
    </row>
    <row r="368" spans="2:2" x14ac:dyDescent="0.2">
      <c r="B368" s="178"/>
    </row>
    <row r="369" spans="2:2" x14ac:dyDescent="0.2">
      <c r="B369" s="178"/>
    </row>
    <row r="370" spans="2:2" x14ac:dyDescent="0.2">
      <c r="B370" s="178"/>
    </row>
    <row r="371" spans="2:2" x14ac:dyDescent="0.2">
      <c r="B371" s="178"/>
    </row>
    <row r="372" spans="2:2" x14ac:dyDescent="0.2">
      <c r="B372" s="178"/>
    </row>
    <row r="373" spans="2:2" x14ac:dyDescent="0.2">
      <c r="B373" s="178"/>
    </row>
    <row r="374" spans="2:2" x14ac:dyDescent="0.2">
      <c r="B374" s="178"/>
    </row>
    <row r="375" spans="2:2" x14ac:dyDescent="0.2">
      <c r="B375" s="178"/>
    </row>
    <row r="376" spans="2:2" x14ac:dyDescent="0.2">
      <c r="B376" s="178"/>
    </row>
    <row r="377" spans="2:2" x14ac:dyDescent="0.2">
      <c r="B377" s="178"/>
    </row>
    <row r="378" spans="2:2" x14ac:dyDescent="0.2">
      <c r="B378" s="178"/>
    </row>
    <row r="379" spans="2:2" x14ac:dyDescent="0.2">
      <c r="B379" s="178"/>
    </row>
    <row r="380" spans="2:2" x14ac:dyDescent="0.2">
      <c r="B380" s="178"/>
    </row>
    <row r="381" spans="2:2" x14ac:dyDescent="0.2">
      <c r="B381" s="178"/>
    </row>
    <row r="382" spans="2:2" x14ac:dyDescent="0.2">
      <c r="B382" s="178"/>
    </row>
    <row r="386" spans="2:2" x14ac:dyDescent="0.2">
      <c r="B386" s="166"/>
    </row>
    <row r="403" spans="2:2" x14ac:dyDescent="0.2">
      <c r="B403" s="257"/>
    </row>
  </sheetData>
  <protectedRanges>
    <protectedRange sqref="B19 C52:C88 B52 C21 C6:C19 B32:C43 C29:C31 A53:B88 C23:C27 B24:B27"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32"/>
  <sheetViews>
    <sheetView zoomScaleNormal="100" zoomScaleSheetLayoutView="100" workbookViewId="0"/>
  </sheetViews>
  <sheetFormatPr defaultRowHeight="15" x14ac:dyDescent="0.2"/>
  <cols>
    <col min="1" max="1" width="0.7109375" customWidth="1"/>
    <col min="2" max="2" width="21.140625" customWidth="1"/>
    <col min="3" max="3" width="8.42578125" customWidth="1"/>
    <col min="4" max="4" width="1.42578125" customWidth="1"/>
    <col min="5" max="5" width="0.42578125" customWidth="1"/>
    <col min="6" max="6" width="2.5703125" customWidth="1"/>
    <col min="7" max="7" width="10.85546875" customWidth="1"/>
    <col min="8" max="8" width="0.140625" customWidth="1"/>
    <col min="9" max="9" width="4.140625" customWidth="1"/>
    <col min="10" max="10" width="1.85546875" customWidth="1"/>
    <col min="11" max="11" width="12.42578125" customWidth="1"/>
    <col min="12" max="12" width="18" customWidth="1"/>
    <col min="13" max="13" width="0.28515625" customWidth="1"/>
    <col min="14" max="14" width="0.42578125" customWidth="1"/>
    <col min="15" max="15" width="4.7109375" customWidth="1"/>
  </cols>
  <sheetData>
    <row r="1" spans="2:14" s="1" customFormat="1" ht="5.25" customHeight="1" x14ac:dyDescent="0.15"/>
    <row r="2" spans="2:14" s="1" customFormat="1" ht="3.75" customHeight="1" x14ac:dyDescent="0.15">
      <c r="B2" s="62"/>
      <c r="C2" s="62"/>
    </row>
    <row r="3" spans="2:14" s="1" customFormat="1" ht="22.9" customHeight="1" x14ac:dyDescent="0.15">
      <c r="B3" s="62"/>
      <c r="C3" s="62"/>
      <c r="E3" s="68" t="s">
        <v>907</v>
      </c>
      <c r="F3" s="68"/>
      <c r="G3" s="68"/>
      <c r="H3" s="68"/>
      <c r="I3" s="68"/>
      <c r="J3" s="68"/>
      <c r="K3" s="68"/>
      <c r="L3" s="68"/>
      <c r="M3" s="68"/>
      <c r="N3" s="68"/>
    </row>
    <row r="4" spans="2:14" s="1" customFormat="1" ht="11.1" customHeight="1" x14ac:dyDescent="0.15">
      <c r="B4" s="62"/>
      <c r="C4" s="62"/>
    </row>
    <row r="5" spans="2:14" s="1" customFormat="1" ht="3.75" customHeight="1" x14ac:dyDescent="0.15"/>
    <row r="6" spans="2:14" s="1" customFormat="1" ht="33" customHeight="1" x14ac:dyDescent="0.15">
      <c r="B6" s="64" t="s">
        <v>908</v>
      </c>
      <c r="C6" s="64"/>
      <c r="D6" s="64"/>
      <c r="E6" s="64"/>
      <c r="F6" s="64"/>
      <c r="G6" s="64"/>
      <c r="H6" s="64"/>
      <c r="I6" s="64"/>
      <c r="J6" s="64"/>
      <c r="K6" s="64"/>
      <c r="L6" s="64"/>
      <c r="M6" s="64"/>
    </row>
    <row r="7" spans="2:14" s="1" customFormat="1" ht="10.7" customHeight="1" x14ac:dyDescent="0.15"/>
    <row r="8" spans="2:14" s="1" customFormat="1" ht="19.149999999999999" customHeight="1" x14ac:dyDescent="0.15">
      <c r="B8" s="58" t="s">
        <v>909</v>
      </c>
      <c r="C8" s="58"/>
      <c r="D8" s="58"/>
      <c r="E8" s="58"/>
      <c r="F8" s="58"/>
      <c r="G8" s="58"/>
      <c r="H8" s="58"/>
      <c r="I8" s="58"/>
      <c r="J8" s="58"/>
      <c r="K8" s="58"/>
      <c r="L8" s="58"/>
      <c r="M8" s="58"/>
    </row>
    <row r="9" spans="2:14" s="1" customFormat="1" ht="2.65" customHeight="1" x14ac:dyDescent="0.15"/>
    <row r="10" spans="2:14" s="1" customFormat="1" ht="3.75" customHeight="1" x14ac:dyDescent="0.15">
      <c r="B10" s="57" t="s">
        <v>909</v>
      </c>
    </row>
    <row r="11" spans="2:14" s="1" customFormat="1" ht="21.4" customHeight="1" x14ac:dyDescent="0.15">
      <c r="B11" s="57"/>
      <c r="C11" s="65">
        <v>44592</v>
      </c>
      <c r="D11" s="65"/>
      <c r="E11" s="65"/>
      <c r="F11" s="65"/>
    </row>
    <row r="12" spans="2:14" s="1" customFormat="1" ht="4.3499999999999996" customHeight="1" x14ac:dyDescent="0.15">
      <c r="B12" s="57"/>
    </row>
    <row r="13" spans="2:14" s="1" customFormat="1" ht="6.95" customHeight="1" x14ac:dyDescent="0.15"/>
    <row r="14" spans="2:14" s="1" customFormat="1" ht="19.149999999999999" customHeight="1" x14ac:dyDescent="0.15">
      <c r="B14" s="58" t="s">
        <v>910</v>
      </c>
      <c r="C14" s="58"/>
      <c r="D14" s="58"/>
      <c r="E14" s="58"/>
      <c r="F14" s="58"/>
      <c r="G14" s="58"/>
      <c r="H14" s="58"/>
      <c r="I14" s="58"/>
      <c r="J14" s="58"/>
      <c r="K14" s="58"/>
      <c r="L14" s="58"/>
      <c r="M14" s="58"/>
    </row>
    <row r="15" spans="2:14" s="1" customFormat="1" ht="12.75" customHeight="1" x14ac:dyDescent="0.15"/>
    <row r="16" spans="2:14" s="1" customFormat="1" ht="17.649999999999999" customHeight="1" x14ac:dyDescent="0.15">
      <c r="B16" s="59" t="s">
        <v>889</v>
      </c>
      <c r="C16" s="59"/>
      <c r="D16" s="66"/>
      <c r="E16" s="66"/>
      <c r="F16" s="66"/>
      <c r="G16" s="66"/>
      <c r="H16" s="66"/>
      <c r="I16" s="66"/>
      <c r="J16" s="66"/>
      <c r="K16" s="66"/>
      <c r="L16" s="66"/>
    </row>
    <row r="17" spans="2:12" s="1" customFormat="1" ht="14.85" customHeight="1" x14ac:dyDescent="0.15">
      <c r="B17" s="60" t="s">
        <v>890</v>
      </c>
      <c r="C17" s="60"/>
      <c r="D17" s="60" t="s">
        <v>891</v>
      </c>
      <c r="E17" s="60"/>
      <c r="F17" s="60"/>
      <c r="G17" s="60"/>
      <c r="H17" s="60" t="s">
        <v>892</v>
      </c>
      <c r="I17" s="60"/>
      <c r="J17" s="60"/>
      <c r="K17" s="60"/>
      <c r="L17" s="60"/>
    </row>
    <row r="18" spans="2:12" s="1" customFormat="1" ht="14.45" customHeight="1" x14ac:dyDescent="0.15"/>
    <row r="19" spans="2:12" s="1" customFormat="1" ht="16.5" customHeight="1" x14ac:dyDescent="0.15">
      <c r="B19" s="61" t="s">
        <v>893</v>
      </c>
      <c r="C19" s="61"/>
      <c r="D19" s="61"/>
      <c r="E19" s="61"/>
      <c r="F19" s="66"/>
      <c r="G19" s="66"/>
      <c r="H19" s="67"/>
      <c r="I19" s="67"/>
      <c r="J19" s="67"/>
      <c r="K19" s="67"/>
      <c r="L19" s="67"/>
    </row>
    <row r="20" spans="2:12" s="1" customFormat="1" ht="14.85" customHeight="1" x14ac:dyDescent="0.15">
      <c r="B20" s="63" t="s">
        <v>894</v>
      </c>
      <c r="C20" s="63"/>
      <c r="D20" s="63" t="s">
        <v>895</v>
      </c>
      <c r="E20" s="63"/>
      <c r="F20" s="63"/>
      <c r="G20" s="63"/>
      <c r="H20" s="63" t="s">
        <v>896</v>
      </c>
      <c r="I20" s="63"/>
      <c r="J20" s="63"/>
      <c r="K20" s="63"/>
      <c r="L20" s="63"/>
    </row>
    <row r="21" spans="2:12" s="1" customFormat="1" ht="14.45" customHeight="1" x14ac:dyDescent="0.15"/>
    <row r="22" spans="2:12" s="1" customFormat="1" ht="16.5" customHeight="1" x14ac:dyDescent="0.15">
      <c r="B22" s="61" t="s">
        <v>897</v>
      </c>
      <c r="C22" s="61"/>
      <c r="D22" s="61"/>
      <c r="E22" s="61"/>
      <c r="F22" s="61"/>
      <c r="G22" s="61"/>
      <c r="H22" s="61"/>
      <c r="I22" s="61"/>
      <c r="J22" s="66"/>
      <c r="K22" s="66"/>
      <c r="L22" s="7"/>
    </row>
    <row r="23" spans="2:12" s="1" customFormat="1" ht="14.85" customHeight="1" x14ac:dyDescent="0.15">
      <c r="B23" s="63" t="s">
        <v>898</v>
      </c>
      <c r="C23" s="63"/>
      <c r="D23" s="63" t="s">
        <v>899</v>
      </c>
      <c r="E23" s="63"/>
      <c r="F23" s="63"/>
      <c r="G23" s="63"/>
      <c r="H23" s="63" t="s">
        <v>900</v>
      </c>
      <c r="I23" s="63"/>
      <c r="J23" s="63"/>
      <c r="K23" s="63"/>
      <c r="L23" s="63"/>
    </row>
    <row r="24" spans="2:12" s="1" customFormat="1" ht="13.35" customHeight="1" x14ac:dyDescent="0.15"/>
    <row r="25" spans="2:12" s="1" customFormat="1" ht="14.85" customHeight="1" x14ac:dyDescent="0.15">
      <c r="B25" s="61" t="s">
        <v>901</v>
      </c>
      <c r="C25" s="61"/>
      <c r="D25" s="61"/>
      <c r="E25" s="67"/>
      <c r="F25" s="67"/>
      <c r="G25" s="67"/>
      <c r="H25" s="67"/>
      <c r="I25" s="67"/>
      <c r="J25" s="67"/>
      <c r="K25" s="67"/>
      <c r="L25" s="67"/>
    </row>
    <row r="26" spans="2:12" s="1" customFormat="1" ht="14.85" customHeight="1" x14ac:dyDescent="0.15">
      <c r="B26" s="63" t="s">
        <v>902</v>
      </c>
      <c r="C26" s="63"/>
      <c r="D26" s="63"/>
      <c r="E26" s="56"/>
      <c r="F26" s="56"/>
      <c r="G26" s="56"/>
      <c r="H26" s="56"/>
      <c r="I26" s="56"/>
      <c r="J26" s="56"/>
      <c r="K26" s="56"/>
      <c r="L26" s="56"/>
    </row>
    <row r="27" spans="2:12" s="1" customFormat="1" ht="11.1" customHeight="1" x14ac:dyDescent="0.15"/>
    <row r="28" spans="2:12" s="1" customFormat="1" ht="14.85" customHeight="1" x14ac:dyDescent="0.15">
      <c r="B28" s="61" t="s">
        <v>903</v>
      </c>
      <c r="C28" s="61"/>
      <c r="D28" s="61"/>
      <c r="E28" s="61"/>
      <c r="F28" s="61"/>
      <c r="G28" s="61"/>
      <c r="H28" s="61"/>
      <c r="I28" s="61"/>
      <c r="J28" s="61"/>
      <c r="K28" s="61"/>
      <c r="L28" s="61"/>
    </row>
    <row r="29" spans="2:12" s="1" customFormat="1" ht="14.85" customHeight="1" x14ac:dyDescent="0.15">
      <c r="B29" s="63" t="s">
        <v>904</v>
      </c>
      <c r="C29" s="63"/>
      <c r="D29" s="63"/>
      <c r="E29" s="63"/>
      <c r="F29" s="63"/>
      <c r="G29" s="63"/>
      <c r="H29" s="63"/>
      <c r="I29" s="63"/>
      <c r="J29" s="63"/>
      <c r="K29" s="63"/>
      <c r="L29" s="63"/>
    </row>
    <row r="30" spans="2:12" s="1" customFormat="1" ht="14.85" customHeight="1" x14ac:dyDescent="0.15">
      <c r="B30" s="63" t="s">
        <v>905</v>
      </c>
      <c r="C30" s="63"/>
      <c r="D30" s="63"/>
      <c r="E30" s="63"/>
      <c r="F30" s="63"/>
      <c r="G30" s="63"/>
      <c r="H30" s="63"/>
      <c r="I30" s="63"/>
      <c r="J30" s="63"/>
      <c r="K30" s="63"/>
      <c r="L30" s="63"/>
    </row>
    <row r="31" spans="2:12" s="1" customFormat="1" ht="14.85" customHeight="1" x14ac:dyDescent="0.15">
      <c r="B31" s="63" t="s">
        <v>906</v>
      </c>
      <c r="C31" s="63"/>
      <c r="D31" s="63"/>
      <c r="E31" s="63"/>
      <c r="F31" s="63"/>
      <c r="G31" s="63"/>
      <c r="H31" s="63"/>
      <c r="I31" s="63"/>
      <c r="J31" s="63"/>
      <c r="K31" s="63"/>
      <c r="L31" s="63"/>
    </row>
    <row r="32" spans="2:12" s="1" customFormat="1" ht="28.7" customHeight="1" x14ac:dyDescent="0.15"/>
  </sheetData>
  <mergeCells count="34">
    <mergeCell ref="H20:L20"/>
    <mergeCell ref="H23:L23"/>
    <mergeCell ref="J22:K22"/>
    <mergeCell ref="K25:L25"/>
    <mergeCell ref="K26:L26"/>
    <mergeCell ref="B26:D26"/>
    <mergeCell ref="B28:L28"/>
    <mergeCell ref="B29:L29"/>
    <mergeCell ref="B30:L30"/>
    <mergeCell ref="B31:L31"/>
    <mergeCell ref="E26:J26"/>
    <mergeCell ref="B2:C4"/>
    <mergeCell ref="B20:C20"/>
    <mergeCell ref="B22:I22"/>
    <mergeCell ref="B23:C23"/>
    <mergeCell ref="B25:D25"/>
    <mergeCell ref="B6:M6"/>
    <mergeCell ref="B8:M8"/>
    <mergeCell ref="C11:F11"/>
    <mergeCell ref="D16:G16"/>
    <mergeCell ref="D17:G17"/>
    <mergeCell ref="D20:G20"/>
    <mergeCell ref="D23:G23"/>
    <mergeCell ref="E25:J25"/>
    <mergeCell ref="E3:N3"/>
    <mergeCell ref="F19:G19"/>
    <mergeCell ref="H16:L16"/>
    <mergeCell ref="B10:B12"/>
    <mergeCell ref="B14:M14"/>
    <mergeCell ref="B16:C16"/>
    <mergeCell ref="B17:C17"/>
    <mergeCell ref="B19:E19"/>
    <mergeCell ref="H17:L17"/>
    <mergeCell ref="H19:L19"/>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4"/>
  <sheetViews>
    <sheetView zoomScaleNormal="100" zoomScaleSheetLayoutView="100" workbookViewId="0"/>
  </sheetViews>
  <sheetFormatPr defaultRowHeight="1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28515625" customWidth="1"/>
    <col min="15" max="15" width="0.28515625" customWidth="1"/>
    <col min="16" max="16" width="4.7109375" customWidth="1"/>
  </cols>
  <sheetData>
    <row r="1" spans="2:14" s="1" customFormat="1" ht="9" customHeight="1" x14ac:dyDescent="0.15"/>
    <row r="2" spans="2:14" s="1" customFormat="1" ht="22.9" customHeight="1" x14ac:dyDescent="0.15">
      <c r="B2" s="62"/>
      <c r="C2" s="62"/>
      <c r="D2" s="68" t="s">
        <v>907</v>
      </c>
      <c r="E2" s="68"/>
      <c r="F2" s="68"/>
      <c r="G2" s="68"/>
      <c r="H2" s="68"/>
      <c r="I2" s="68"/>
    </row>
    <row r="3" spans="2:14" s="1" customFormat="1" ht="14.85" customHeight="1" x14ac:dyDescent="0.15">
      <c r="B3" s="62"/>
      <c r="C3" s="62"/>
    </row>
    <row r="4" spans="2:14" s="1" customFormat="1" ht="2.65" customHeight="1" x14ac:dyDescent="0.15"/>
    <row r="5" spans="2:14" s="1" customFormat="1" ht="33" customHeight="1" x14ac:dyDescent="0.15">
      <c r="B5" s="64" t="s">
        <v>943</v>
      </c>
      <c r="C5" s="64"/>
      <c r="D5" s="64"/>
      <c r="E5" s="64"/>
      <c r="F5" s="64"/>
      <c r="G5" s="64"/>
      <c r="H5" s="64"/>
      <c r="I5" s="64"/>
      <c r="J5" s="64"/>
    </row>
    <row r="6" spans="2:14" s="1" customFormat="1" ht="5.25" customHeight="1" x14ac:dyDescent="0.15"/>
    <row r="7" spans="2:14" s="1" customFormat="1" ht="19.149999999999999" customHeight="1" x14ac:dyDescent="0.15">
      <c r="B7" s="58" t="s">
        <v>944</v>
      </c>
      <c r="C7" s="58"/>
      <c r="D7" s="58"/>
      <c r="E7" s="58"/>
      <c r="F7" s="58"/>
      <c r="G7" s="58"/>
      <c r="H7" s="58"/>
      <c r="I7" s="58"/>
      <c r="J7" s="58"/>
      <c r="K7" s="58"/>
      <c r="L7" s="58"/>
      <c r="M7" s="58"/>
      <c r="N7" s="58"/>
    </row>
    <row r="8" spans="2:14" s="1" customFormat="1" ht="4.3499999999999996" customHeight="1" x14ac:dyDescent="0.15"/>
    <row r="9" spans="2:14" s="1" customFormat="1" ht="33.6" customHeight="1" x14ac:dyDescent="0.15">
      <c r="B9" s="10" t="s">
        <v>911</v>
      </c>
      <c r="C9" s="10" t="s">
        <v>912</v>
      </c>
      <c r="D9" s="10" t="s">
        <v>913</v>
      </c>
      <c r="E9" s="71" t="s">
        <v>914</v>
      </c>
      <c r="F9" s="71"/>
      <c r="G9" s="11" t="s">
        <v>915</v>
      </c>
      <c r="H9" s="10" t="s">
        <v>916</v>
      </c>
      <c r="I9" s="11" t="s">
        <v>917</v>
      </c>
      <c r="J9" s="10" t="s">
        <v>918</v>
      </c>
      <c r="K9" s="11" t="s">
        <v>919</v>
      </c>
      <c r="L9" s="11" t="s">
        <v>920</v>
      </c>
      <c r="M9" s="11" t="s">
        <v>921</v>
      </c>
      <c r="N9" s="11" t="s">
        <v>937</v>
      </c>
    </row>
    <row r="10" spans="2:14" s="1" customFormat="1" ht="11.1" customHeight="1" x14ac:dyDescent="0.15">
      <c r="B10" s="12" t="s">
        <v>922</v>
      </c>
      <c r="C10" s="12" t="s">
        <v>923</v>
      </c>
      <c r="D10" s="13">
        <v>2500000000</v>
      </c>
      <c r="E10" s="69">
        <v>43521</v>
      </c>
      <c r="F10" s="69"/>
      <c r="G10" s="14">
        <v>46078</v>
      </c>
      <c r="H10" s="12" t="s">
        <v>1</v>
      </c>
      <c r="I10" s="12" t="s">
        <v>924</v>
      </c>
      <c r="J10" s="15">
        <v>5.0000000000000001E-3</v>
      </c>
      <c r="K10" s="12" t="s">
        <v>925</v>
      </c>
      <c r="L10" s="12" t="s">
        <v>926</v>
      </c>
      <c r="M10" s="16">
        <v>4.0712328767123296</v>
      </c>
      <c r="N10" s="12" t="s">
        <v>938</v>
      </c>
    </row>
    <row r="11" spans="2:14" s="1" customFormat="1" ht="11.1" customHeight="1" x14ac:dyDescent="0.15">
      <c r="B11" s="12" t="s">
        <v>927</v>
      </c>
      <c r="C11" s="12" t="s">
        <v>928</v>
      </c>
      <c r="D11" s="13">
        <v>2500000000</v>
      </c>
      <c r="E11" s="69">
        <v>43521</v>
      </c>
      <c r="F11" s="69"/>
      <c r="G11" s="14">
        <v>47174</v>
      </c>
      <c r="H11" s="12" t="s">
        <v>1</v>
      </c>
      <c r="I11" s="12" t="s">
        <v>924</v>
      </c>
      <c r="J11" s="15">
        <v>8.5000000000000006E-3</v>
      </c>
      <c r="K11" s="12" t="s">
        <v>925</v>
      </c>
      <c r="L11" s="12" t="s">
        <v>926</v>
      </c>
      <c r="M11" s="16">
        <v>7.0739726027397296</v>
      </c>
      <c r="N11" s="12" t="s">
        <v>939</v>
      </c>
    </row>
    <row r="12" spans="2:14" s="1" customFormat="1" ht="11.1" customHeight="1" x14ac:dyDescent="0.15">
      <c r="B12" s="12" t="s">
        <v>929</v>
      </c>
      <c r="C12" s="12" t="s">
        <v>930</v>
      </c>
      <c r="D12" s="13">
        <v>2500000000</v>
      </c>
      <c r="E12" s="69">
        <v>43971</v>
      </c>
      <c r="F12" s="69"/>
      <c r="G12" s="14">
        <v>46527</v>
      </c>
      <c r="H12" s="12" t="s">
        <v>1</v>
      </c>
      <c r="I12" s="12" t="s">
        <v>924</v>
      </c>
      <c r="J12" s="15">
        <v>1E-4</v>
      </c>
      <c r="K12" s="12" t="s">
        <v>925</v>
      </c>
      <c r="L12" s="12" t="s">
        <v>931</v>
      </c>
      <c r="M12" s="16">
        <v>5.3013698630136998</v>
      </c>
      <c r="N12" s="12" t="s">
        <v>940</v>
      </c>
    </row>
    <row r="13" spans="2:14" s="1" customFormat="1" ht="11.1" customHeight="1" x14ac:dyDescent="0.15">
      <c r="B13" s="12" t="s">
        <v>932</v>
      </c>
      <c r="C13" s="12" t="s">
        <v>933</v>
      </c>
      <c r="D13" s="13">
        <v>2500000000</v>
      </c>
      <c r="E13" s="69">
        <v>43971</v>
      </c>
      <c r="F13" s="69"/>
      <c r="G13" s="14">
        <v>47623</v>
      </c>
      <c r="H13" s="12" t="s">
        <v>1</v>
      </c>
      <c r="I13" s="12" t="s">
        <v>924</v>
      </c>
      <c r="J13" s="15">
        <v>6.9999999999999999E-4</v>
      </c>
      <c r="K13" s="12" t="s">
        <v>925</v>
      </c>
      <c r="L13" s="12" t="s">
        <v>931</v>
      </c>
      <c r="M13" s="16">
        <v>8.3041095890411007</v>
      </c>
      <c r="N13" s="12" t="s">
        <v>941</v>
      </c>
    </row>
    <row r="14" spans="2:14" s="1" customFormat="1" ht="11.1" customHeight="1" x14ac:dyDescent="0.15">
      <c r="B14" s="12" t="s">
        <v>934</v>
      </c>
      <c r="C14" s="12" t="s">
        <v>935</v>
      </c>
      <c r="D14" s="13">
        <v>1500000000</v>
      </c>
      <c r="E14" s="69">
        <v>44175</v>
      </c>
      <c r="F14" s="69"/>
      <c r="G14" s="14">
        <v>46731</v>
      </c>
      <c r="H14" s="12" t="s">
        <v>1</v>
      </c>
      <c r="I14" s="12" t="s">
        <v>924</v>
      </c>
      <c r="J14" s="15">
        <v>1E-4</v>
      </c>
      <c r="K14" s="12" t="s">
        <v>925</v>
      </c>
      <c r="L14" s="12" t="s">
        <v>936</v>
      </c>
      <c r="M14" s="16">
        <v>5.86027397260274</v>
      </c>
      <c r="N14" s="12" t="s">
        <v>942</v>
      </c>
    </row>
    <row r="15" spans="2:14" s="1" customFormat="1" ht="14.85" customHeight="1" x14ac:dyDescent="0.15">
      <c r="B15" s="17"/>
      <c r="C15" s="18"/>
      <c r="D15" s="19">
        <v>11500000000</v>
      </c>
      <c r="E15" s="70"/>
      <c r="F15" s="70"/>
      <c r="G15" s="17"/>
      <c r="H15" s="17"/>
      <c r="I15" s="17"/>
      <c r="J15" s="17"/>
      <c r="K15" s="17"/>
      <c r="L15" s="17"/>
      <c r="M15" s="17"/>
      <c r="N15" s="17"/>
    </row>
    <row r="16" spans="2:14" s="1" customFormat="1" ht="5.85" customHeight="1" x14ac:dyDescent="0.15"/>
    <row r="17" spans="2:15" s="1" customFormat="1" ht="19.7" customHeight="1" x14ac:dyDescent="0.15">
      <c r="B17" s="58" t="s">
        <v>945</v>
      </c>
      <c r="C17" s="58"/>
      <c r="D17" s="58"/>
      <c r="E17" s="58"/>
      <c r="F17" s="58"/>
      <c r="G17" s="58"/>
      <c r="H17" s="58"/>
      <c r="I17" s="58"/>
      <c r="J17" s="58"/>
      <c r="K17" s="58"/>
      <c r="L17" s="58"/>
      <c r="M17" s="58"/>
      <c r="N17" s="58"/>
      <c r="O17" s="58"/>
    </row>
    <row r="18" spans="2:15" s="1" customFormat="1" ht="2.65" customHeight="1" x14ac:dyDescent="0.15"/>
    <row r="19" spans="2:15" s="1" customFormat="1" ht="15.95" customHeight="1" x14ac:dyDescent="0.15">
      <c r="B19" s="8" t="s">
        <v>946</v>
      </c>
      <c r="F19" s="72">
        <v>11500000000</v>
      </c>
      <c r="G19" s="72"/>
    </row>
    <row r="20" spans="2:15" s="1" customFormat="1" ht="15.95" customHeight="1" x14ac:dyDescent="0.15">
      <c r="B20" s="63" t="s">
        <v>947</v>
      </c>
      <c r="C20" s="63"/>
      <c r="F20" s="20"/>
      <c r="G20" s="21">
        <v>3.1217391304347798E-3</v>
      </c>
    </row>
    <row r="21" spans="2:15" s="1" customFormat="1" ht="13.9" customHeight="1" x14ac:dyDescent="0.15">
      <c r="B21" s="63" t="s">
        <v>948</v>
      </c>
      <c r="C21" s="63"/>
      <c r="F21" s="22"/>
      <c r="G21" s="23">
        <v>6.1449672424061896</v>
      </c>
    </row>
    <row r="22" spans="2:15" s="1" customFormat="1" ht="2.1" customHeight="1" x14ac:dyDescent="0.15">
      <c r="B22" s="63"/>
      <c r="C22" s="63"/>
    </row>
    <row r="23" spans="2:15" s="1" customFormat="1" ht="15.95" customHeight="1" x14ac:dyDescent="0.15">
      <c r="B23" s="24" t="s">
        <v>949</v>
      </c>
    </row>
    <row r="24" spans="2:15" s="1" customFormat="1" ht="23.45" customHeight="1" x14ac:dyDescent="0.15"/>
  </sheetData>
  <mergeCells count="15">
    <mergeCell ref="B17:O17"/>
    <mergeCell ref="B2:C3"/>
    <mergeCell ref="B20:C20"/>
    <mergeCell ref="B21:C22"/>
    <mergeCell ref="B5:J5"/>
    <mergeCell ref="B7:N7"/>
    <mergeCell ref="D2:I2"/>
    <mergeCell ref="E10:F10"/>
    <mergeCell ref="E11:F11"/>
    <mergeCell ref="E12:F12"/>
    <mergeCell ref="E13:F13"/>
    <mergeCell ref="E14:F14"/>
    <mergeCell ref="E15:F15"/>
    <mergeCell ref="E9:F9"/>
    <mergeCell ref="F19:G19"/>
  </mergeCells>
  <pageMargins left="0.7" right="0.7" top="0.75" bottom="0.75" header="0.3" footer="0.3"/>
  <pageSetup paperSize="9" orientation="landscape" r:id="rId1"/>
  <headerFooter alignWithMargins="0">
    <oddFooter>&amp;R&amp;1#&amp;"Calibri"&amp;10&amp;K0000FFClassification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zoomScaleSheetLayoutView="100" workbookViewId="0"/>
  </sheetViews>
  <sheetFormatPr defaultRowHeight="1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62"/>
    </row>
    <row r="2" spans="2:6" s="1" customFormat="1" ht="22.9" customHeight="1" x14ac:dyDescent="0.15">
      <c r="B2" s="62"/>
      <c r="C2" s="68" t="s">
        <v>907</v>
      </c>
      <c r="D2" s="68"/>
      <c r="E2" s="68"/>
      <c r="F2" s="68"/>
    </row>
    <row r="3" spans="2:6" s="1" customFormat="1" ht="7.5" customHeight="1" x14ac:dyDescent="0.15">
      <c r="B3" s="62"/>
    </row>
    <row r="4" spans="2:6" s="1" customFormat="1" ht="4.3499999999999996" customHeight="1" x14ac:dyDescent="0.15"/>
    <row r="5" spans="2:6" s="1" customFormat="1" ht="33" customHeight="1" x14ac:dyDescent="0.15">
      <c r="B5" s="64" t="s">
        <v>963</v>
      </c>
      <c r="C5" s="64"/>
      <c r="D5" s="64"/>
      <c r="E5" s="64"/>
      <c r="F5" s="64"/>
    </row>
    <row r="6" spans="2:6" s="1" customFormat="1" ht="9.6" customHeight="1" x14ac:dyDescent="0.15"/>
    <row r="7" spans="2:6" s="1" customFormat="1" ht="19.149999999999999" customHeight="1" x14ac:dyDescent="0.15">
      <c r="B7" s="73" t="s">
        <v>964</v>
      </c>
      <c r="C7" s="73"/>
      <c r="D7" s="73"/>
      <c r="E7" s="73"/>
      <c r="F7" s="73"/>
    </row>
    <row r="8" spans="2:6" s="1" customFormat="1" ht="12.75" customHeight="1" x14ac:dyDescent="0.15"/>
    <row r="9" spans="2:6" s="1" customFormat="1" ht="15.95" customHeight="1" x14ac:dyDescent="0.15">
      <c r="B9" s="6" t="s">
        <v>950</v>
      </c>
      <c r="C9" s="25" t="s">
        <v>951</v>
      </c>
      <c r="D9" s="25" t="s">
        <v>952</v>
      </c>
      <c r="E9" s="25" t="s">
        <v>953</v>
      </c>
    </row>
    <row r="10" spans="2:6" s="1" customFormat="1" ht="14.85" customHeight="1" x14ac:dyDescent="0.15">
      <c r="B10" s="8" t="s">
        <v>954</v>
      </c>
      <c r="C10" s="26" t="s">
        <v>955</v>
      </c>
      <c r="D10" s="26" t="s">
        <v>956</v>
      </c>
      <c r="E10" s="26" t="s">
        <v>957</v>
      </c>
    </row>
    <row r="11" spans="2:6" s="1" customFormat="1" ht="14.85" customHeight="1" x14ac:dyDescent="0.15">
      <c r="B11" s="8" t="s">
        <v>958</v>
      </c>
      <c r="C11" s="26" t="s">
        <v>959</v>
      </c>
      <c r="D11" s="26" t="s">
        <v>956</v>
      </c>
      <c r="E11" s="26" t="s">
        <v>960</v>
      </c>
    </row>
    <row r="12" spans="2:6" s="1" customFormat="1" ht="14.85" customHeight="1" x14ac:dyDescent="0.15">
      <c r="B12" s="8" t="s">
        <v>961</v>
      </c>
      <c r="C12" s="26" t="s">
        <v>955</v>
      </c>
      <c r="D12" s="26" t="s">
        <v>956</v>
      </c>
      <c r="E12" s="26" t="s">
        <v>962</v>
      </c>
    </row>
    <row r="13" spans="2:6" s="1" customFormat="1" ht="28.7" customHeight="1" x14ac:dyDescent="0.15"/>
    <row r="14" spans="2:6" s="1" customFormat="1" ht="19.149999999999999" customHeight="1" x14ac:dyDescent="0.15">
      <c r="B14" s="73" t="s">
        <v>965</v>
      </c>
      <c r="C14" s="73"/>
      <c r="D14" s="73"/>
      <c r="E14" s="73"/>
      <c r="F14" s="73"/>
    </row>
    <row r="15" spans="2:6" s="1" customFormat="1" ht="15.95" customHeight="1" x14ac:dyDescent="0.15"/>
    <row r="16" spans="2:6" s="1" customFormat="1" ht="15.95" customHeight="1" x14ac:dyDescent="0.15">
      <c r="B16" s="6" t="s">
        <v>950</v>
      </c>
      <c r="C16" s="25" t="s">
        <v>951</v>
      </c>
      <c r="D16" s="25" t="s">
        <v>952</v>
      </c>
    </row>
    <row r="17" spans="2:4" s="1" customFormat="1" ht="14.85" customHeight="1" x14ac:dyDescent="0.15">
      <c r="B17" s="8" t="s">
        <v>954</v>
      </c>
      <c r="C17" s="26" t="s">
        <v>955</v>
      </c>
      <c r="D17" s="26" t="s">
        <v>956</v>
      </c>
    </row>
    <row r="18" spans="2:4" s="1" customFormat="1" ht="14.85" customHeight="1" x14ac:dyDescent="0.15">
      <c r="B18" s="8" t="s">
        <v>958</v>
      </c>
      <c r="C18" s="26" t="s">
        <v>959</v>
      </c>
      <c r="D18" s="26" t="s">
        <v>956</v>
      </c>
    </row>
    <row r="19" spans="2:4" s="1" customFormat="1" ht="14.85" customHeight="1" x14ac:dyDescent="0.15">
      <c r="B19" s="8" t="s">
        <v>961</v>
      </c>
      <c r="C19" s="26" t="s">
        <v>955</v>
      </c>
      <c r="D19" s="26" t="s">
        <v>956</v>
      </c>
    </row>
    <row r="20"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T90"/>
  <sheetViews>
    <sheetView zoomScaleNormal="100" zoomScaleSheetLayoutView="96" workbookViewId="0"/>
  </sheetViews>
  <sheetFormatPr defaultRowHeight="15" x14ac:dyDescent="0.2"/>
  <cols>
    <col min="1" max="1" width="0.42578125" customWidth="1"/>
    <col min="2" max="2" width="0.28515625" customWidth="1"/>
    <col min="3" max="3" width="62.5703125" customWidth="1"/>
    <col min="4" max="4" width="0.7109375" customWidth="1"/>
    <col min="5" max="6" width="0.28515625" customWidth="1"/>
    <col min="7" max="7" width="0.42578125" customWidth="1"/>
    <col min="8" max="8" width="0.28515625" customWidth="1"/>
    <col min="9" max="9" width="0.85546875" customWidth="1"/>
    <col min="10" max="10" width="0.28515625" customWidth="1"/>
    <col min="11" max="11" width="0.42578125" customWidth="1"/>
    <col min="12" max="13" width="0.7109375" customWidth="1"/>
    <col min="14" max="14" width="1.140625" customWidth="1"/>
    <col min="15" max="15" width="0.42578125" customWidth="1"/>
    <col min="16" max="16" width="0.5703125" customWidth="1"/>
    <col min="17" max="17" width="4" customWidth="1"/>
    <col min="18" max="18" width="7.42578125" customWidth="1"/>
    <col min="19" max="19" width="0.28515625" customWidth="1"/>
  </cols>
  <sheetData>
    <row r="1" spans="3:20" s="1" customFormat="1" ht="9" customHeight="1" x14ac:dyDescent="0.15">
      <c r="C1" s="62"/>
    </row>
    <row r="2" spans="3:20" s="1" customFormat="1" ht="22.9" customHeight="1" x14ac:dyDescent="0.15">
      <c r="C2" s="62"/>
    </row>
    <row r="3" spans="3:20" s="1" customFormat="1" ht="5.85" customHeight="1" x14ac:dyDescent="0.15">
      <c r="C3" s="62"/>
      <c r="D3" s="75"/>
      <c r="E3" s="75"/>
      <c r="F3" s="75"/>
      <c r="G3" s="75"/>
      <c r="H3" s="75"/>
      <c r="I3" s="75"/>
      <c r="J3" s="75"/>
      <c r="K3" s="75"/>
      <c r="L3" s="75"/>
      <c r="M3" s="75"/>
      <c r="N3" s="75"/>
      <c r="O3" s="75"/>
      <c r="P3" s="75"/>
      <c r="Q3" s="75"/>
    </row>
    <row r="4" spans="3:20" s="1" customFormat="1" ht="11.1" customHeight="1" x14ac:dyDescent="0.15">
      <c r="D4" s="75"/>
      <c r="E4" s="75"/>
      <c r="F4" s="75"/>
      <c r="G4" s="75"/>
      <c r="H4" s="75"/>
      <c r="I4" s="75"/>
      <c r="J4" s="75"/>
      <c r="K4" s="75"/>
      <c r="L4" s="75"/>
      <c r="M4" s="75"/>
      <c r="N4" s="75"/>
      <c r="O4" s="75"/>
      <c r="P4" s="75"/>
      <c r="Q4" s="75"/>
    </row>
    <row r="5" spans="3:20" s="1" customFormat="1" ht="33" customHeight="1" x14ac:dyDescent="0.15">
      <c r="C5" s="64" t="s">
        <v>972</v>
      </c>
      <c r="D5" s="64"/>
      <c r="E5" s="64"/>
      <c r="F5" s="64"/>
      <c r="G5" s="64"/>
      <c r="H5" s="64"/>
      <c r="I5" s="64"/>
      <c r="J5" s="64"/>
      <c r="K5" s="64"/>
      <c r="L5" s="64"/>
      <c r="M5" s="64"/>
      <c r="N5" s="64"/>
      <c r="O5" s="64"/>
      <c r="P5" s="64"/>
      <c r="Q5" s="64"/>
      <c r="R5" s="64"/>
      <c r="S5" s="64"/>
    </row>
    <row r="6" spans="3:20" s="1" customFormat="1" ht="14.45" customHeight="1" x14ac:dyDescent="0.15">
      <c r="C6" s="8" t="s">
        <v>973</v>
      </c>
    </row>
    <row r="7" spans="3:20" s="1" customFormat="1" ht="5.85" customHeight="1" x14ac:dyDescent="0.15"/>
    <row r="8" spans="3:20" s="1" customFormat="1" ht="19.149999999999999" customHeight="1" x14ac:dyDescent="0.15">
      <c r="C8" s="58" t="s">
        <v>974</v>
      </c>
      <c r="D8" s="58"/>
      <c r="E8" s="58"/>
      <c r="F8" s="58"/>
      <c r="G8" s="58"/>
      <c r="H8" s="58"/>
      <c r="I8" s="58"/>
      <c r="J8" s="58"/>
      <c r="K8" s="58"/>
      <c r="L8" s="58"/>
      <c r="M8" s="58"/>
      <c r="N8" s="58"/>
      <c r="O8" s="58"/>
      <c r="P8" s="58"/>
      <c r="Q8" s="58"/>
      <c r="R8" s="58"/>
      <c r="S8" s="58"/>
    </row>
    <row r="9" spans="3:20" s="1" customFormat="1" ht="4.3499999999999996" customHeight="1" x14ac:dyDescent="0.15"/>
    <row r="10" spans="3:20" s="1" customFormat="1" ht="15.95" customHeight="1" x14ac:dyDescent="0.15">
      <c r="C10" s="63" t="s">
        <v>975</v>
      </c>
      <c r="D10" s="63"/>
      <c r="F10" s="72">
        <v>11500000000</v>
      </c>
      <c r="G10" s="72"/>
      <c r="H10" s="72"/>
      <c r="I10" s="72"/>
      <c r="J10" s="72"/>
      <c r="K10" s="72"/>
      <c r="L10" s="72"/>
      <c r="M10" s="72"/>
      <c r="N10" s="72"/>
      <c r="O10" s="72"/>
      <c r="P10" s="72"/>
      <c r="Q10" s="72"/>
      <c r="R10" s="72"/>
      <c r="T10" s="24" t="s">
        <v>976</v>
      </c>
    </row>
    <row r="11" spans="3:20" s="1" customFormat="1" ht="6.95" customHeight="1" x14ac:dyDescent="0.15"/>
    <row r="12" spans="3:20" s="1" customFormat="1" ht="15.95" customHeight="1" x14ac:dyDescent="0.15">
      <c r="C12" s="63" t="s">
        <v>978</v>
      </c>
      <c r="D12" s="63"/>
      <c r="F12" s="72">
        <v>15241205612.239901</v>
      </c>
      <c r="G12" s="72"/>
      <c r="H12" s="72"/>
      <c r="I12" s="72"/>
      <c r="J12" s="72"/>
      <c r="K12" s="72"/>
      <c r="L12" s="72"/>
      <c r="M12" s="72"/>
      <c r="N12" s="72"/>
      <c r="O12" s="72"/>
      <c r="P12" s="72"/>
      <c r="Q12" s="72"/>
      <c r="R12" s="72"/>
      <c r="T12" s="28" t="s">
        <v>977</v>
      </c>
    </row>
    <row r="13" spans="3:20" s="1" customFormat="1" ht="6.95" customHeight="1" x14ac:dyDescent="0.15"/>
    <row r="14" spans="3:20" s="1" customFormat="1" ht="14.85" customHeight="1" x14ac:dyDescent="0.15">
      <c r="C14" s="63" t="s">
        <v>979</v>
      </c>
      <c r="D14" s="63"/>
      <c r="F14" s="72">
        <v>91500000</v>
      </c>
      <c r="G14" s="72"/>
      <c r="H14" s="72"/>
      <c r="I14" s="72"/>
      <c r="J14" s="72"/>
      <c r="K14" s="72"/>
      <c r="L14" s="72"/>
      <c r="M14" s="72"/>
      <c r="N14" s="72"/>
      <c r="O14" s="72"/>
      <c r="P14" s="72"/>
      <c r="Q14" s="72"/>
      <c r="R14" s="72"/>
      <c r="T14" s="28" t="s">
        <v>980</v>
      </c>
    </row>
    <row r="15" spans="3:20" s="1" customFormat="1" ht="7.5" customHeight="1" x14ac:dyDescent="0.15"/>
    <row r="16" spans="3:20" s="1" customFormat="1" ht="14.85" customHeight="1" x14ac:dyDescent="0.15">
      <c r="C16" s="63" t="s">
        <v>981</v>
      </c>
      <c r="D16" s="63"/>
      <c r="F16" s="72">
        <v>660097765.48000002</v>
      </c>
      <c r="G16" s="72"/>
      <c r="H16" s="72"/>
      <c r="I16" s="72"/>
      <c r="J16" s="72"/>
      <c r="K16" s="72"/>
      <c r="L16" s="72"/>
      <c r="M16" s="72"/>
      <c r="N16" s="72"/>
      <c r="O16" s="72"/>
      <c r="P16" s="72"/>
      <c r="Q16" s="72"/>
      <c r="R16" s="72"/>
      <c r="T16" s="28" t="s">
        <v>982</v>
      </c>
    </row>
    <row r="17" spans="2:20" s="1" customFormat="1" ht="7.5" customHeight="1" x14ac:dyDescent="0.15"/>
    <row r="18" spans="2:20" s="1" customFormat="1" ht="15.95" customHeight="1" x14ac:dyDescent="0.15">
      <c r="C18" s="63" t="s">
        <v>983</v>
      </c>
      <c r="D18" s="63"/>
      <c r="F18" s="79">
        <v>0.39067855458433598</v>
      </c>
      <c r="G18" s="79"/>
      <c r="H18" s="79"/>
      <c r="I18" s="79"/>
      <c r="J18" s="79"/>
      <c r="K18" s="79"/>
      <c r="L18" s="79"/>
      <c r="M18" s="79"/>
      <c r="N18" s="79"/>
      <c r="O18" s="79"/>
      <c r="P18" s="79"/>
      <c r="Q18" s="79"/>
      <c r="R18" s="79"/>
    </row>
    <row r="19" spans="2:20" s="1" customFormat="1" ht="15.95" customHeight="1" x14ac:dyDescent="0.15"/>
    <row r="20" spans="2:20" s="1" customFormat="1" ht="19.149999999999999" customHeight="1" x14ac:dyDescent="0.15">
      <c r="B20" s="58" t="s">
        <v>984</v>
      </c>
      <c r="C20" s="58"/>
      <c r="D20" s="58"/>
      <c r="E20" s="58"/>
      <c r="F20" s="58"/>
      <c r="G20" s="58"/>
      <c r="H20" s="58"/>
      <c r="I20" s="58"/>
      <c r="J20" s="58"/>
      <c r="K20" s="58"/>
      <c r="L20" s="58"/>
      <c r="M20" s="58"/>
      <c r="N20" s="58"/>
      <c r="O20" s="58"/>
      <c r="P20" s="58"/>
      <c r="Q20" s="58"/>
      <c r="R20" s="58"/>
    </row>
    <row r="21" spans="2:20" s="1" customFormat="1" ht="5.85" customHeight="1" x14ac:dyDescent="0.15"/>
    <row r="22" spans="2:20" s="1" customFormat="1" ht="14.85" customHeight="1" x14ac:dyDescent="0.15">
      <c r="C22" s="8" t="s">
        <v>966</v>
      </c>
      <c r="D22" s="27"/>
      <c r="E22" s="72">
        <v>12202829539.6766</v>
      </c>
      <c r="F22" s="72"/>
      <c r="G22" s="72"/>
      <c r="H22" s="72"/>
      <c r="I22" s="72"/>
      <c r="J22" s="72"/>
      <c r="K22" s="72"/>
      <c r="L22" s="72"/>
      <c r="M22" s="72"/>
      <c r="N22" s="72"/>
      <c r="O22" s="72"/>
      <c r="P22" s="72"/>
      <c r="Q22" s="72"/>
      <c r="R22" s="72"/>
      <c r="T22" s="28" t="s">
        <v>985</v>
      </c>
    </row>
    <row r="23" spans="2:20" s="1" customFormat="1" ht="9.6" customHeight="1" x14ac:dyDescent="0.15">
      <c r="C23" s="2"/>
      <c r="D23" s="27"/>
      <c r="E23" s="77"/>
      <c r="F23" s="77"/>
      <c r="G23" s="77"/>
      <c r="H23" s="77"/>
      <c r="I23" s="77"/>
      <c r="J23" s="77"/>
      <c r="K23" s="77"/>
      <c r="L23" s="77"/>
      <c r="M23" s="77"/>
      <c r="N23" s="77"/>
      <c r="O23" s="77"/>
      <c r="P23" s="77"/>
      <c r="Q23" s="77"/>
      <c r="R23" s="77"/>
    </row>
    <row r="24" spans="2:20" s="1" customFormat="1" ht="14.45" customHeight="1" x14ac:dyDescent="0.15">
      <c r="C24" s="63" t="s">
        <v>967</v>
      </c>
      <c r="D24" s="63"/>
      <c r="E24" s="63"/>
      <c r="F24" s="63"/>
      <c r="G24" s="63"/>
      <c r="H24" s="63"/>
      <c r="I24" s="27"/>
      <c r="J24" s="79">
        <v>1.0611156121457901</v>
      </c>
      <c r="K24" s="79"/>
      <c r="L24" s="79"/>
      <c r="M24" s="79"/>
      <c r="N24" s="79"/>
      <c r="O24" s="79"/>
      <c r="P24" s="79"/>
      <c r="Q24" s="79"/>
      <c r="R24" s="79"/>
      <c r="T24" s="83" t="s">
        <v>986</v>
      </c>
    </row>
    <row r="25" spans="2:20" s="1" customFormat="1" ht="9" customHeight="1" x14ac:dyDescent="0.15">
      <c r="C25" s="2"/>
      <c r="D25" s="27"/>
      <c r="E25" s="77"/>
      <c r="F25" s="77"/>
      <c r="G25" s="77"/>
      <c r="H25" s="77"/>
      <c r="I25" s="77"/>
      <c r="J25" s="77"/>
      <c r="K25" s="77"/>
      <c r="L25" s="77"/>
      <c r="M25" s="77"/>
      <c r="N25" s="77"/>
      <c r="O25" s="77"/>
      <c r="P25" s="77"/>
      <c r="Q25" s="77"/>
      <c r="R25" s="77"/>
      <c r="T25" s="83"/>
    </row>
    <row r="26" spans="2:20" s="1" customFormat="1" ht="14.85" customHeight="1" x14ac:dyDescent="0.15">
      <c r="C26" s="3" t="s">
        <v>968</v>
      </c>
      <c r="D26" s="27"/>
      <c r="E26" s="78" t="s">
        <v>969</v>
      </c>
      <c r="F26" s="78"/>
      <c r="G26" s="78"/>
      <c r="H26" s="78"/>
      <c r="I26" s="78"/>
      <c r="J26" s="78"/>
      <c r="K26" s="78"/>
      <c r="L26" s="78"/>
      <c r="M26" s="78"/>
      <c r="N26" s="78"/>
      <c r="O26" s="78"/>
      <c r="P26" s="78"/>
      <c r="Q26" s="78"/>
      <c r="R26" s="78"/>
      <c r="T26" s="83"/>
    </row>
    <row r="27" spans="2:20" s="1" customFormat="1" ht="12.75" customHeight="1" x14ac:dyDescent="0.15"/>
    <row r="28" spans="2:20" s="1" customFormat="1" ht="19.149999999999999" customHeight="1" x14ac:dyDescent="0.15">
      <c r="C28" s="58" t="s">
        <v>987</v>
      </c>
      <c r="D28" s="58"/>
      <c r="E28" s="58"/>
      <c r="F28" s="58"/>
      <c r="G28" s="58"/>
      <c r="H28" s="58"/>
      <c r="I28" s="58"/>
      <c r="J28" s="58"/>
      <c r="K28" s="58"/>
      <c r="L28" s="58"/>
      <c r="M28" s="58"/>
      <c r="N28" s="58"/>
      <c r="O28" s="58"/>
      <c r="P28" s="58"/>
      <c r="Q28" s="58"/>
      <c r="R28" s="58"/>
      <c r="S28" s="58"/>
    </row>
    <row r="29" spans="2:20" s="1" customFormat="1" ht="3.75" customHeight="1" x14ac:dyDescent="0.15"/>
    <row r="30" spans="2:20" s="1" customFormat="1" ht="14.85" customHeight="1" x14ac:dyDescent="0.15">
      <c r="C30" s="63" t="s">
        <v>988</v>
      </c>
      <c r="D30" s="63"/>
      <c r="F30" s="72">
        <v>92334987.004999995</v>
      </c>
      <c r="G30" s="72"/>
      <c r="H30" s="72"/>
      <c r="I30" s="72"/>
      <c r="J30" s="72"/>
      <c r="K30" s="72"/>
      <c r="L30" s="72"/>
      <c r="M30" s="72"/>
      <c r="N30" s="72"/>
      <c r="O30" s="72"/>
      <c r="P30" s="72"/>
      <c r="Q30" s="72"/>
      <c r="R30" s="72"/>
      <c r="T30" s="28" t="s">
        <v>989</v>
      </c>
    </row>
    <row r="31" spans="2:20" s="1" customFormat="1" ht="5.85" customHeight="1" x14ac:dyDescent="0.15"/>
    <row r="32" spans="2:20" s="1" customFormat="1" ht="15.95" customHeight="1" x14ac:dyDescent="0.15">
      <c r="C32" s="63" t="s">
        <v>991</v>
      </c>
      <c r="D32" s="63"/>
      <c r="F32" s="72">
        <v>660097765.48000002</v>
      </c>
      <c r="G32" s="72"/>
      <c r="H32" s="72"/>
      <c r="I32" s="72"/>
      <c r="J32" s="72"/>
      <c r="K32" s="72"/>
      <c r="L32" s="72"/>
      <c r="M32" s="72"/>
      <c r="N32" s="72"/>
      <c r="O32" s="72"/>
      <c r="P32" s="72"/>
      <c r="Q32" s="72"/>
      <c r="R32" s="72"/>
      <c r="T32" s="28" t="s">
        <v>990</v>
      </c>
    </row>
    <row r="33" spans="3:20" s="1" customFormat="1" ht="5.25" customHeight="1" x14ac:dyDescent="0.15"/>
    <row r="34" spans="3:20" s="1" customFormat="1" ht="14.85" customHeight="1" x14ac:dyDescent="0.15">
      <c r="C34" s="8" t="s">
        <v>966</v>
      </c>
      <c r="D34" s="76"/>
      <c r="E34" s="76"/>
      <c r="F34" s="76"/>
      <c r="G34" s="72">
        <v>12202829539.6766</v>
      </c>
      <c r="H34" s="72"/>
      <c r="I34" s="72"/>
      <c r="J34" s="72"/>
      <c r="K34" s="72"/>
      <c r="L34" s="72"/>
      <c r="M34" s="72"/>
      <c r="N34" s="72"/>
      <c r="O34" s="72"/>
      <c r="P34" s="72"/>
      <c r="Q34" s="72"/>
      <c r="R34" s="72"/>
    </row>
    <row r="35" spans="3:20" s="1" customFormat="1" ht="6.4" customHeight="1" x14ac:dyDescent="0.15">
      <c r="C35" s="2"/>
      <c r="D35" s="76"/>
      <c r="E35" s="76"/>
      <c r="F35" s="76"/>
      <c r="G35" s="77"/>
      <c r="H35" s="77"/>
      <c r="I35" s="77"/>
      <c r="J35" s="77"/>
      <c r="K35" s="77"/>
      <c r="L35" s="77"/>
      <c r="M35" s="77"/>
      <c r="N35" s="77"/>
      <c r="O35" s="77"/>
      <c r="P35" s="77"/>
      <c r="Q35" s="77"/>
      <c r="R35" s="77"/>
      <c r="T35" s="83" t="s">
        <v>992</v>
      </c>
    </row>
    <row r="36" spans="3:20" s="1" customFormat="1" ht="13.35" customHeight="1" x14ac:dyDescent="0.15">
      <c r="C36" s="8" t="s">
        <v>970</v>
      </c>
      <c r="D36" s="76"/>
      <c r="E36" s="76"/>
      <c r="F36" s="76"/>
      <c r="G36" s="79">
        <v>1.1265445471444799</v>
      </c>
      <c r="H36" s="79"/>
      <c r="I36" s="79"/>
      <c r="J36" s="79"/>
      <c r="K36" s="79"/>
      <c r="L36" s="79"/>
      <c r="M36" s="79"/>
      <c r="N36" s="79"/>
      <c r="O36" s="79"/>
      <c r="P36" s="79"/>
      <c r="Q36" s="79"/>
      <c r="R36" s="79"/>
      <c r="T36" s="83"/>
    </row>
    <row r="37" spans="3:20" s="1" customFormat="1" ht="5.85" customHeight="1" x14ac:dyDescent="0.15">
      <c r="C37" s="2"/>
      <c r="D37" s="76"/>
      <c r="E37" s="76"/>
      <c r="F37" s="76"/>
      <c r="G37" s="77"/>
      <c r="H37" s="77"/>
      <c r="I37" s="77"/>
      <c r="J37" s="77"/>
      <c r="K37" s="77"/>
      <c r="L37" s="77"/>
      <c r="M37" s="77"/>
      <c r="N37" s="77"/>
      <c r="O37" s="77"/>
      <c r="P37" s="77"/>
      <c r="Q37" s="77"/>
      <c r="R37" s="77"/>
      <c r="T37" s="83"/>
    </row>
    <row r="38" spans="3:20" s="1" customFormat="1" ht="14.85" customHeight="1" x14ac:dyDescent="0.15">
      <c r="C38" s="3" t="s">
        <v>971</v>
      </c>
      <c r="D38" s="76"/>
      <c r="E38" s="76"/>
      <c r="F38" s="76"/>
      <c r="G38" s="78" t="s">
        <v>969</v>
      </c>
      <c r="H38" s="78"/>
      <c r="I38" s="78"/>
      <c r="J38" s="78"/>
      <c r="K38" s="78"/>
      <c r="L38" s="78"/>
      <c r="M38" s="78"/>
      <c r="N38" s="78"/>
      <c r="O38" s="78"/>
      <c r="P38" s="78"/>
      <c r="Q38" s="78"/>
      <c r="R38" s="78"/>
    </row>
    <row r="39" spans="3:20" s="1" customFormat="1" ht="12.2" customHeight="1" x14ac:dyDescent="0.15"/>
    <row r="40" spans="3:20" s="1" customFormat="1" ht="19.149999999999999" customHeight="1" x14ac:dyDescent="0.15">
      <c r="C40" s="58" t="s">
        <v>993</v>
      </c>
      <c r="D40" s="58"/>
      <c r="E40" s="58"/>
      <c r="F40" s="58"/>
      <c r="G40" s="58"/>
      <c r="H40" s="58"/>
      <c r="I40" s="58"/>
      <c r="J40" s="58"/>
      <c r="K40" s="58"/>
      <c r="L40" s="58"/>
      <c r="M40" s="58"/>
      <c r="N40" s="58"/>
      <c r="O40" s="58"/>
      <c r="P40" s="58"/>
      <c r="Q40" s="58"/>
      <c r="R40" s="58"/>
      <c r="S40" s="58"/>
    </row>
    <row r="41" spans="3:20" s="1" customFormat="1" ht="5.85" customHeight="1" x14ac:dyDescent="0.15"/>
    <row r="42" spans="3:20" s="1" customFormat="1" ht="14.45" customHeight="1" x14ac:dyDescent="0.15">
      <c r="C42" s="63" t="s">
        <v>994</v>
      </c>
      <c r="D42" s="63"/>
      <c r="F42" s="80">
        <v>2035742846.7899699</v>
      </c>
      <c r="G42" s="80"/>
      <c r="H42" s="80"/>
      <c r="I42" s="80"/>
      <c r="J42" s="80"/>
      <c r="K42" s="80"/>
      <c r="L42" s="80"/>
      <c r="M42" s="80"/>
      <c r="N42" s="80"/>
      <c r="O42" s="80"/>
      <c r="P42" s="80"/>
      <c r="Q42" s="80"/>
      <c r="R42" s="80"/>
      <c r="T42" s="28" t="s">
        <v>995</v>
      </c>
    </row>
    <row r="43" spans="3:20" s="1" customFormat="1" ht="9" customHeight="1" x14ac:dyDescent="0.15"/>
    <row r="44" spans="3:20" s="1" customFormat="1" ht="14.45" customHeight="1" x14ac:dyDescent="0.15">
      <c r="C44" s="74" t="s">
        <v>996</v>
      </c>
      <c r="D44" s="74"/>
      <c r="F44" s="72">
        <v>2033582846.7899699</v>
      </c>
      <c r="G44" s="72"/>
      <c r="H44" s="72"/>
      <c r="I44" s="72"/>
      <c r="J44" s="72"/>
      <c r="K44" s="72"/>
      <c r="L44" s="72"/>
      <c r="M44" s="72"/>
      <c r="N44" s="72"/>
      <c r="O44" s="72"/>
      <c r="P44" s="72"/>
      <c r="Q44" s="72"/>
      <c r="R44" s="72"/>
    </row>
    <row r="45" spans="3:20" s="1" customFormat="1" ht="7.5" customHeight="1" x14ac:dyDescent="0.15"/>
    <row r="46" spans="3:20" s="1" customFormat="1" ht="14.45" customHeight="1" x14ac:dyDescent="0.15">
      <c r="C46" s="74" t="s">
        <v>997</v>
      </c>
      <c r="D46" s="74"/>
      <c r="F46" s="72">
        <v>2160000</v>
      </c>
      <c r="G46" s="72"/>
      <c r="H46" s="72"/>
      <c r="I46" s="72"/>
      <c r="J46" s="72"/>
      <c r="K46" s="72"/>
      <c r="L46" s="72"/>
      <c r="M46" s="72"/>
      <c r="N46" s="72"/>
      <c r="O46" s="72"/>
      <c r="P46" s="72"/>
      <c r="Q46" s="72"/>
      <c r="R46" s="72"/>
    </row>
    <row r="47" spans="3:20" s="1" customFormat="1" ht="9" customHeight="1" x14ac:dyDescent="0.15"/>
    <row r="48" spans="3:20" s="1" customFormat="1" ht="14.45" customHeight="1" x14ac:dyDescent="0.15">
      <c r="C48" s="74" t="s">
        <v>998</v>
      </c>
      <c r="D48" s="74"/>
      <c r="F48" s="81" t="s">
        <v>91</v>
      </c>
      <c r="G48" s="81"/>
      <c r="H48" s="81"/>
      <c r="I48" s="81"/>
      <c r="J48" s="81"/>
      <c r="K48" s="81"/>
      <c r="L48" s="81"/>
      <c r="M48" s="81"/>
      <c r="N48" s="81"/>
      <c r="O48" s="81"/>
      <c r="P48" s="81"/>
      <c r="Q48" s="81"/>
      <c r="R48" s="81"/>
    </row>
    <row r="49" spans="3:20" s="1" customFormat="1" ht="7.9" customHeight="1" x14ac:dyDescent="0.15"/>
    <row r="50" spans="3:20" s="1" customFormat="1" ht="14.45" customHeight="1" x14ac:dyDescent="0.15">
      <c r="C50" s="74" t="s">
        <v>999</v>
      </c>
      <c r="D50" s="74"/>
      <c r="F50" s="81" t="s">
        <v>91</v>
      </c>
      <c r="G50" s="81"/>
      <c r="H50" s="81"/>
      <c r="I50" s="81"/>
      <c r="J50" s="81"/>
      <c r="K50" s="81"/>
      <c r="L50" s="81"/>
      <c r="M50" s="81"/>
      <c r="N50" s="81"/>
      <c r="O50" s="81"/>
      <c r="P50" s="81"/>
      <c r="Q50" s="81"/>
      <c r="R50" s="81"/>
    </row>
    <row r="51" spans="3:20" s="1" customFormat="1" ht="22.9" customHeight="1" x14ac:dyDescent="0.15"/>
    <row r="52" spans="3:20" s="1" customFormat="1" ht="15.95" customHeight="1" x14ac:dyDescent="0.15">
      <c r="C52" s="63" t="s">
        <v>1001</v>
      </c>
      <c r="D52" s="63"/>
      <c r="F52" s="80">
        <v>15992727887.3111</v>
      </c>
      <c r="G52" s="80"/>
      <c r="H52" s="80"/>
      <c r="I52" s="80"/>
      <c r="J52" s="80"/>
      <c r="K52" s="80"/>
      <c r="L52" s="80"/>
      <c r="M52" s="80"/>
      <c r="N52" s="80"/>
      <c r="O52" s="80"/>
      <c r="P52" s="80"/>
      <c r="Q52" s="80"/>
      <c r="R52" s="80"/>
      <c r="T52" s="28" t="s">
        <v>1000</v>
      </c>
    </row>
    <row r="53" spans="3:20" s="1" customFormat="1" ht="8.4499999999999993" customHeight="1" x14ac:dyDescent="0.15"/>
    <row r="54" spans="3:20" s="1" customFormat="1" ht="14.85" customHeight="1" x14ac:dyDescent="0.15">
      <c r="C54" s="74" t="s">
        <v>1002</v>
      </c>
      <c r="D54" s="74"/>
      <c r="F54" s="72">
        <v>15241205612.239901</v>
      </c>
      <c r="G54" s="72"/>
      <c r="H54" s="72"/>
      <c r="I54" s="72"/>
      <c r="J54" s="72"/>
      <c r="K54" s="72"/>
      <c r="L54" s="72"/>
      <c r="M54" s="72"/>
      <c r="N54" s="72"/>
      <c r="O54" s="72"/>
      <c r="P54" s="72"/>
      <c r="Q54" s="72"/>
      <c r="R54" s="72"/>
    </row>
    <row r="55" spans="3:20" s="1" customFormat="1" ht="7.5" customHeight="1" x14ac:dyDescent="0.15"/>
    <row r="56" spans="3:20" s="1" customFormat="1" ht="14.85" customHeight="1" x14ac:dyDescent="0.15">
      <c r="C56" s="74" t="s">
        <v>1003</v>
      </c>
      <c r="D56" s="74"/>
      <c r="F56" s="72">
        <v>91424509.591275007</v>
      </c>
      <c r="G56" s="72"/>
      <c r="H56" s="72"/>
      <c r="I56" s="72"/>
      <c r="J56" s="72"/>
      <c r="K56" s="72"/>
      <c r="L56" s="72"/>
      <c r="M56" s="72"/>
      <c r="N56" s="72"/>
      <c r="O56" s="72"/>
      <c r="P56" s="72"/>
      <c r="Q56" s="72"/>
      <c r="R56" s="72"/>
    </row>
    <row r="57" spans="3:20" s="1" customFormat="1" ht="7.5" customHeight="1" x14ac:dyDescent="0.15"/>
    <row r="58" spans="3:20" s="1" customFormat="1" ht="14.85" customHeight="1" x14ac:dyDescent="0.15">
      <c r="C58" s="74" t="s">
        <v>1004</v>
      </c>
      <c r="D58" s="74"/>
      <c r="F58" s="72">
        <v>660097765.48000002</v>
      </c>
      <c r="G58" s="72"/>
      <c r="H58" s="72"/>
      <c r="I58" s="72"/>
      <c r="J58" s="72"/>
      <c r="K58" s="72"/>
      <c r="L58" s="72"/>
      <c r="M58" s="72"/>
      <c r="N58" s="72"/>
      <c r="O58" s="72"/>
      <c r="P58" s="72"/>
      <c r="Q58" s="72"/>
      <c r="R58" s="72"/>
    </row>
    <row r="59" spans="3:20" s="1" customFormat="1" ht="7.5" customHeight="1" x14ac:dyDescent="0.15"/>
    <row r="60" spans="3:20" s="1" customFormat="1" ht="14.85" customHeight="1" x14ac:dyDescent="0.15">
      <c r="C60" s="74" t="s">
        <v>999</v>
      </c>
      <c r="D60" s="74"/>
      <c r="F60" s="81" t="s">
        <v>91</v>
      </c>
      <c r="G60" s="81"/>
      <c r="H60" s="81"/>
      <c r="I60" s="81"/>
      <c r="J60" s="81"/>
      <c r="K60" s="81"/>
      <c r="L60" s="81"/>
      <c r="M60" s="81"/>
      <c r="N60" s="81"/>
      <c r="O60" s="81"/>
      <c r="P60" s="81"/>
      <c r="Q60" s="81"/>
      <c r="R60" s="81"/>
    </row>
    <row r="61" spans="3:20" s="1" customFormat="1" ht="70.900000000000006" customHeight="1" x14ac:dyDescent="0.15"/>
    <row r="62" spans="3:20" s="1" customFormat="1" ht="14.45" customHeight="1" x14ac:dyDescent="0.15">
      <c r="C62" s="63" t="s">
        <v>1005</v>
      </c>
      <c r="D62" s="63"/>
      <c r="F62" s="72">
        <v>250650000</v>
      </c>
      <c r="G62" s="72"/>
      <c r="H62" s="72"/>
      <c r="I62" s="72"/>
      <c r="J62" s="72"/>
      <c r="K62" s="72"/>
      <c r="L62" s="72"/>
      <c r="M62" s="72"/>
      <c r="N62" s="72"/>
      <c r="O62" s="72"/>
      <c r="P62" s="72"/>
      <c r="Q62" s="72"/>
      <c r="R62" s="72"/>
    </row>
    <row r="63" spans="3:20" s="1" customFormat="1" ht="6.95" customHeight="1" x14ac:dyDescent="0.15"/>
    <row r="64" spans="3:20" s="1" customFormat="1" ht="15.95" customHeight="1" x14ac:dyDescent="0.15">
      <c r="C64" s="63" t="s">
        <v>1006</v>
      </c>
      <c r="D64" s="63"/>
      <c r="F64" s="72">
        <v>96218620.942857996</v>
      </c>
      <c r="G64" s="72"/>
      <c r="H64" s="72"/>
      <c r="I64" s="72"/>
      <c r="J64" s="72"/>
      <c r="K64" s="72"/>
      <c r="L64" s="72"/>
      <c r="M64" s="72"/>
      <c r="N64" s="72"/>
      <c r="O64" s="72"/>
      <c r="P64" s="72"/>
      <c r="Q64" s="72"/>
      <c r="R64" s="72"/>
    </row>
    <row r="65" spans="3:20" s="1" customFormat="1" ht="10.7" customHeight="1" x14ac:dyDescent="0.15"/>
    <row r="66" spans="3:20" s="1" customFormat="1" ht="14.45" customHeight="1" x14ac:dyDescent="0.15">
      <c r="C66" s="63" t="s">
        <v>1007</v>
      </c>
      <c r="D66" s="63"/>
      <c r="F66" s="72">
        <v>11500000000</v>
      </c>
      <c r="G66" s="72"/>
      <c r="H66" s="72"/>
      <c r="I66" s="72"/>
      <c r="J66" s="72"/>
      <c r="K66" s="72"/>
      <c r="L66" s="72"/>
      <c r="M66" s="72"/>
      <c r="N66" s="72"/>
      <c r="O66" s="72"/>
      <c r="P66" s="72"/>
      <c r="Q66" s="72"/>
      <c r="R66" s="72"/>
      <c r="T66" s="84" t="s">
        <v>1008</v>
      </c>
    </row>
    <row r="67" spans="3:20" s="1" customFormat="1" ht="2.1" customHeight="1" x14ac:dyDescent="0.15">
      <c r="T67" s="84"/>
    </row>
    <row r="68" spans="3:20" s="1" customFormat="1" ht="12.2" customHeight="1" x14ac:dyDescent="0.15"/>
    <row r="69" spans="3:20" s="1" customFormat="1" ht="14.45" customHeight="1" x14ac:dyDescent="0.15">
      <c r="C69" s="63" t="s">
        <v>1009</v>
      </c>
      <c r="D69" s="63"/>
      <c r="F69" s="72">
        <v>6181602113.1582499</v>
      </c>
      <c r="G69" s="72"/>
      <c r="H69" s="72"/>
      <c r="I69" s="72"/>
      <c r="J69" s="72"/>
      <c r="K69" s="72"/>
      <c r="L69" s="72"/>
      <c r="M69" s="72"/>
      <c r="N69" s="72"/>
      <c r="O69" s="72"/>
      <c r="P69" s="72"/>
      <c r="Q69" s="72"/>
      <c r="R69" s="72"/>
    </row>
    <row r="70" spans="3:20" s="1" customFormat="1" ht="12.2" customHeight="1" x14ac:dyDescent="0.15"/>
    <row r="71" spans="3:20" s="1" customFormat="1" ht="14.85" customHeight="1" x14ac:dyDescent="0.15">
      <c r="C71" s="3" t="s">
        <v>1010</v>
      </c>
      <c r="H71" s="78" t="s">
        <v>969</v>
      </c>
      <c r="I71" s="78"/>
      <c r="J71" s="78"/>
      <c r="K71" s="78"/>
      <c r="L71" s="78"/>
      <c r="M71" s="78"/>
      <c r="N71" s="78"/>
      <c r="O71" s="78"/>
      <c r="P71" s="78"/>
      <c r="Q71" s="78"/>
      <c r="R71" s="78"/>
    </row>
    <row r="72" spans="3:20" s="1" customFormat="1" ht="14.45" customHeight="1" x14ac:dyDescent="0.15"/>
    <row r="73" spans="3:20" s="1" customFormat="1" ht="19.7" customHeight="1" x14ac:dyDescent="0.15">
      <c r="C73" s="58" t="s">
        <v>1011</v>
      </c>
      <c r="D73" s="58"/>
      <c r="E73" s="58"/>
      <c r="F73" s="58"/>
      <c r="G73" s="58"/>
      <c r="H73" s="58"/>
      <c r="I73" s="58"/>
      <c r="J73" s="58"/>
      <c r="K73" s="58"/>
      <c r="L73" s="58"/>
      <c r="M73" s="58"/>
      <c r="N73" s="58"/>
      <c r="O73" s="58"/>
      <c r="P73" s="58"/>
      <c r="Q73" s="58"/>
      <c r="R73" s="58"/>
      <c r="S73" s="58"/>
    </row>
    <row r="74" spans="3:20" s="1" customFormat="1" ht="7.5" customHeight="1" x14ac:dyDescent="0.15"/>
    <row r="75" spans="3:20" s="1" customFormat="1" ht="14.85" customHeight="1" x14ac:dyDescent="0.15">
      <c r="C75" s="63" t="s">
        <v>1012</v>
      </c>
      <c r="D75" s="63"/>
      <c r="F75" s="72">
        <v>1417685723.35127</v>
      </c>
      <c r="G75" s="72"/>
      <c r="H75" s="72"/>
      <c r="I75" s="72"/>
      <c r="J75" s="72"/>
      <c r="K75" s="72"/>
      <c r="L75" s="72"/>
      <c r="M75" s="72"/>
      <c r="N75" s="72"/>
      <c r="O75" s="72"/>
      <c r="P75" s="72"/>
      <c r="Q75" s="72"/>
      <c r="R75" s="72"/>
    </row>
    <row r="76" spans="3:20" s="1" customFormat="1" ht="7.9" customHeight="1" x14ac:dyDescent="0.15"/>
    <row r="77" spans="3:20" s="1" customFormat="1" ht="14.85" customHeight="1" x14ac:dyDescent="0.15">
      <c r="C77" s="63" t="s">
        <v>1013</v>
      </c>
      <c r="D77" s="63"/>
      <c r="F77" s="72">
        <v>-43584421.964284003</v>
      </c>
      <c r="G77" s="72"/>
      <c r="H77" s="72"/>
      <c r="I77" s="72"/>
      <c r="J77" s="72"/>
      <c r="K77" s="72"/>
      <c r="L77" s="72"/>
      <c r="M77" s="72"/>
      <c r="N77" s="72"/>
      <c r="O77" s="72"/>
      <c r="P77" s="72"/>
      <c r="Q77" s="72"/>
      <c r="R77" s="72"/>
      <c r="T77" s="28" t="s">
        <v>1014</v>
      </c>
    </row>
    <row r="78" spans="3:20" s="1" customFormat="1" ht="7.5" customHeight="1" x14ac:dyDescent="0.15"/>
    <row r="79" spans="3:20" s="1" customFormat="1" ht="14.85" customHeight="1" x14ac:dyDescent="0.15">
      <c r="C79" s="63" t="s">
        <v>1015</v>
      </c>
      <c r="D79" s="63"/>
      <c r="F79" s="82">
        <v>1374101301.3869901</v>
      </c>
      <c r="G79" s="82"/>
      <c r="H79" s="82"/>
      <c r="I79" s="82"/>
      <c r="J79" s="82"/>
      <c r="K79" s="82"/>
      <c r="L79" s="82"/>
      <c r="M79" s="82"/>
      <c r="N79" s="82"/>
      <c r="O79" s="82"/>
      <c r="P79" s="82"/>
      <c r="Q79" s="82"/>
      <c r="R79" s="82"/>
    </row>
    <row r="80" spans="3:20" s="1" customFormat="1" ht="6.95" customHeight="1" x14ac:dyDescent="0.15"/>
    <row r="81" spans="3:19" s="1" customFormat="1" ht="14.85" customHeight="1" x14ac:dyDescent="0.15">
      <c r="C81" s="3" t="s">
        <v>1016</v>
      </c>
      <c r="H81" s="78" t="s">
        <v>969</v>
      </c>
      <c r="I81" s="78"/>
      <c r="J81" s="78"/>
      <c r="K81" s="78"/>
      <c r="L81" s="78"/>
      <c r="M81" s="78"/>
      <c r="N81" s="78"/>
      <c r="O81" s="78"/>
      <c r="P81" s="78"/>
      <c r="Q81" s="78"/>
      <c r="R81" s="78"/>
    </row>
    <row r="82" spans="3:19" s="1" customFormat="1" ht="5.85" customHeight="1" x14ac:dyDescent="0.15"/>
    <row r="83" spans="3:19" s="1" customFormat="1" ht="6.4" customHeight="1" x14ac:dyDescent="0.15">
      <c r="C83" s="55"/>
      <c r="D83" s="55"/>
      <c r="E83" s="55"/>
      <c r="F83" s="55"/>
      <c r="G83" s="55"/>
      <c r="H83" s="55"/>
      <c r="I83" s="55"/>
      <c r="J83" s="55"/>
      <c r="K83" s="55"/>
      <c r="L83" s="55"/>
      <c r="M83" s="55"/>
      <c r="N83" s="55"/>
      <c r="O83" s="55"/>
      <c r="P83" s="55"/>
      <c r="Q83" s="55"/>
      <c r="R83" s="55"/>
      <c r="S83" s="55"/>
    </row>
    <row r="84" spans="3:19" s="1" customFormat="1" ht="7.9" customHeight="1" x14ac:dyDescent="0.15"/>
    <row r="85" spans="3:19" s="1" customFormat="1" ht="14.85" customHeight="1" x14ac:dyDescent="0.15">
      <c r="C85" s="63" t="s">
        <v>1017</v>
      </c>
      <c r="D85" s="63"/>
      <c r="F85" s="72">
        <v>91424509.591275007</v>
      </c>
      <c r="G85" s="72"/>
      <c r="H85" s="72"/>
      <c r="I85" s="72"/>
      <c r="J85" s="72"/>
      <c r="K85" s="72"/>
      <c r="L85" s="72"/>
      <c r="M85" s="72"/>
      <c r="N85" s="72"/>
      <c r="O85" s="72"/>
      <c r="P85" s="72"/>
      <c r="Q85" s="72"/>
      <c r="R85" s="72"/>
    </row>
    <row r="86" spans="3:19" s="1" customFormat="1" ht="7.5" customHeight="1" x14ac:dyDescent="0.15"/>
    <row r="87" spans="3:19" s="1" customFormat="1" ht="14.85" customHeight="1" x14ac:dyDescent="0.15">
      <c r="C87" s="63" t="s">
        <v>1018</v>
      </c>
      <c r="D87" s="63"/>
      <c r="F87" s="76"/>
      <c r="G87" s="76"/>
      <c r="H87" s="72">
        <v>33750000</v>
      </c>
      <c r="I87" s="72"/>
      <c r="J87" s="72"/>
      <c r="K87" s="72"/>
      <c r="L87" s="72"/>
      <c r="M87" s="72"/>
      <c r="N87" s="72"/>
      <c r="O87" s="72"/>
      <c r="P87" s="72"/>
      <c r="Q87" s="72"/>
      <c r="R87" s="72"/>
      <c r="S87" s="72"/>
    </row>
    <row r="88" spans="3:19" s="1" customFormat="1" ht="7.5" customHeight="1" x14ac:dyDescent="0.15"/>
    <row r="89" spans="3:19" s="1" customFormat="1" ht="14.85" customHeight="1" x14ac:dyDescent="0.15">
      <c r="C89" s="63" t="s">
        <v>1019</v>
      </c>
      <c r="D89" s="63"/>
      <c r="E89" s="63"/>
      <c r="F89" s="63"/>
      <c r="G89" s="63"/>
      <c r="H89" s="63"/>
      <c r="I89" s="63"/>
      <c r="J89" s="63"/>
      <c r="K89" s="76"/>
      <c r="L89" s="76"/>
      <c r="M89" s="76"/>
      <c r="N89" s="76"/>
      <c r="O89" s="72">
        <v>55674509.591274999</v>
      </c>
      <c r="P89" s="72"/>
      <c r="Q89" s="72"/>
      <c r="R89" s="72"/>
    </row>
    <row r="90" spans="3:19" s="1" customFormat="1" ht="29.85" customHeight="1" x14ac:dyDescent="0.15"/>
  </sheetData>
  <mergeCells count="86">
    <mergeCell ref="K89:N89"/>
    <mergeCell ref="O89:R89"/>
    <mergeCell ref="T24:T26"/>
    <mergeCell ref="T35:T37"/>
    <mergeCell ref="T66:T67"/>
    <mergeCell ref="F79:R79"/>
    <mergeCell ref="F85:R85"/>
    <mergeCell ref="F87:G87"/>
    <mergeCell ref="G34:R34"/>
    <mergeCell ref="G35:R35"/>
    <mergeCell ref="G36:R36"/>
    <mergeCell ref="G37:R37"/>
    <mergeCell ref="G38:R38"/>
    <mergeCell ref="H71:R71"/>
    <mergeCell ref="H81:R81"/>
    <mergeCell ref="H87:S87"/>
    <mergeCell ref="F64:R64"/>
    <mergeCell ref="F66:R66"/>
    <mergeCell ref="F69:R69"/>
    <mergeCell ref="F75:R75"/>
    <mergeCell ref="F77:R77"/>
    <mergeCell ref="F54:R54"/>
    <mergeCell ref="F56:R56"/>
    <mergeCell ref="F58:R58"/>
    <mergeCell ref="F60:R60"/>
    <mergeCell ref="F62:R62"/>
    <mergeCell ref="C83:S83"/>
    <mergeCell ref="C85:D85"/>
    <mergeCell ref="C87:D87"/>
    <mergeCell ref="C89:J89"/>
    <mergeCell ref="D3:Q4"/>
    <mergeCell ref="D34:F34"/>
    <mergeCell ref="D35:F35"/>
    <mergeCell ref="D36:F36"/>
    <mergeCell ref="D37:F37"/>
    <mergeCell ref="D38:F38"/>
    <mergeCell ref="E22:R22"/>
    <mergeCell ref="E23:R23"/>
    <mergeCell ref="E25:R25"/>
    <mergeCell ref="E26:R26"/>
    <mergeCell ref="F10:R10"/>
    <mergeCell ref="F12:R12"/>
    <mergeCell ref="C73:S73"/>
    <mergeCell ref="C75:D75"/>
    <mergeCell ref="C77:D77"/>
    <mergeCell ref="C79:D79"/>
    <mergeCell ref="C8:S8"/>
    <mergeCell ref="F14:R14"/>
    <mergeCell ref="F16:R16"/>
    <mergeCell ref="F18:R18"/>
    <mergeCell ref="F30:R30"/>
    <mergeCell ref="F32:R32"/>
    <mergeCell ref="F42:R42"/>
    <mergeCell ref="F44:R44"/>
    <mergeCell ref="F46:R46"/>
    <mergeCell ref="F48:R48"/>
    <mergeCell ref="F50:R50"/>
    <mergeCell ref="F52:R52"/>
    <mergeCell ref="C60:D60"/>
    <mergeCell ref="C62:D62"/>
    <mergeCell ref="C64:D64"/>
    <mergeCell ref="C66:D66"/>
    <mergeCell ref="C69:D69"/>
    <mergeCell ref="C50:D50"/>
    <mergeCell ref="C52:D52"/>
    <mergeCell ref="C54:D54"/>
    <mergeCell ref="C56:D56"/>
    <mergeCell ref="C58:D58"/>
    <mergeCell ref="C42:D42"/>
    <mergeCell ref="C44:D44"/>
    <mergeCell ref="C46:D46"/>
    <mergeCell ref="C48:D48"/>
    <mergeCell ref="C5:S5"/>
    <mergeCell ref="J24:R24"/>
    <mergeCell ref="C24:H24"/>
    <mergeCell ref="C28:S28"/>
    <mergeCell ref="C30:D30"/>
    <mergeCell ref="C32:D32"/>
    <mergeCell ref="C40:S40"/>
    <mergeCell ref="B20:R20"/>
    <mergeCell ref="C1:C3"/>
    <mergeCell ref="C10:D10"/>
    <mergeCell ref="C12:D12"/>
    <mergeCell ref="C14:D14"/>
    <mergeCell ref="C16:D16"/>
    <mergeCell ref="C18:D18"/>
  </mergeCells>
  <pageMargins left="0.7" right="0.7" top="0.75" bottom="0.75" header="0.3" footer="0.3"/>
  <pageSetup paperSize="9" scale="80" orientation="portrait" r:id="rId1"/>
  <headerFooter alignWithMargins="0">
    <oddFooter>&amp;R&amp;1#&amp;"Calibri"&amp;10&amp;K0000FFClassification : Internal</oddFooter>
  </headerFooter>
  <rowBreaks count="1" manualBreakCount="1">
    <brk id="39"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2022-02-03T16:03:58Z</dcterms:created>
  <dcterms:modified xsi:type="dcterms:W3CDTF">2022-02-04T13:53:00Z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2022-02-04T13:52:59Z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ed30c38d-1a45-46c5-92d9-a5ed461716d0</vt:lpwstr>
  </property>
  <property fmtid="{D5CDD505-2E9C-101B-9397-08002B2CF9AE}" pid="8" name="MSIP_Label_812e1ed0-4700-41e0-aec3-61ed249f3333_ContentBits">
    <vt:lpwstr>2</vt:lpwstr>
  </property>
</Properties>
</file>