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10\"/>
    </mc:Choice>
  </mc:AlternateContent>
  <xr:revisionPtr revIDLastSave="0" documentId="13_ncr:1_{C09F4BF8-8B71-4409-A970-22CFA022CA1D}"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Graphs'!$A$1:$G$46</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C601" i="17"/>
  <c r="F599" i="17" s="1"/>
  <c r="F601" i="17" s="1"/>
  <c r="G600" i="17"/>
  <c r="F600" i="17"/>
  <c r="G599" i="17"/>
  <c r="G598" i="17"/>
  <c r="F598" i="17"/>
  <c r="G597" i="17"/>
  <c r="G601" i="17" s="1"/>
  <c r="F597" i="17"/>
  <c r="F591" i="17"/>
  <c r="D585" i="17"/>
  <c r="G591" i="17" s="1"/>
  <c r="C585" i="17"/>
  <c r="F582" i="17" s="1"/>
  <c r="F583" i="17"/>
  <c r="G581" i="17"/>
  <c r="F581" i="17"/>
  <c r="F579" i="17"/>
  <c r="G577" i="17"/>
  <c r="F577" i="17"/>
  <c r="F575" i="17"/>
  <c r="G573" i="17"/>
  <c r="F573" i="17"/>
  <c r="D567" i="17"/>
  <c r="G564" i="17" s="1"/>
  <c r="C567" i="17"/>
  <c r="G566" i="17"/>
  <c r="F566" i="17"/>
  <c r="F565" i="17"/>
  <c r="F564" i="17"/>
  <c r="G563" i="17"/>
  <c r="F563" i="17"/>
  <c r="G562" i="17"/>
  <c r="F562" i="17"/>
  <c r="F561" i="17"/>
  <c r="G560" i="17"/>
  <c r="F560" i="17"/>
  <c r="G559" i="17"/>
  <c r="F559" i="17"/>
  <c r="G558" i="17"/>
  <c r="F558" i="17"/>
  <c r="F557" i="17"/>
  <c r="G556" i="17"/>
  <c r="F556" i="17"/>
  <c r="G555" i="17"/>
  <c r="F555" i="17"/>
  <c r="G554" i="17"/>
  <c r="F554" i="17"/>
  <c r="F553" i="17"/>
  <c r="G552" i="17"/>
  <c r="F552" i="17"/>
  <c r="F567" i="17" s="1"/>
  <c r="G551" i="17"/>
  <c r="F551" i="17"/>
  <c r="G550" i="17"/>
  <c r="F550" i="17"/>
  <c r="F549" i="17"/>
  <c r="D544" i="17"/>
  <c r="G541" i="17" s="1"/>
  <c r="C544" i="17"/>
  <c r="G543" i="17"/>
  <c r="F543" i="17"/>
  <c r="F542" i="17"/>
  <c r="F541" i="17"/>
  <c r="G540" i="17"/>
  <c r="F540" i="17"/>
  <c r="G539" i="17"/>
  <c r="F539" i="17"/>
  <c r="F538" i="17"/>
  <c r="G537" i="17"/>
  <c r="F537" i="17"/>
  <c r="G536" i="17"/>
  <c r="F536" i="17"/>
  <c r="G535" i="17"/>
  <c r="F535" i="17"/>
  <c r="F534" i="17"/>
  <c r="G533" i="17"/>
  <c r="F533" i="17"/>
  <c r="G532" i="17"/>
  <c r="F532" i="17"/>
  <c r="G531" i="17"/>
  <c r="F531" i="17"/>
  <c r="F530" i="17"/>
  <c r="G529" i="17"/>
  <c r="F529" i="17"/>
  <c r="F544" i="17" s="1"/>
  <c r="G528" i="17"/>
  <c r="F528" i="17"/>
  <c r="G527" i="17"/>
  <c r="F527" i="17"/>
  <c r="F526" i="17"/>
  <c r="G493" i="17"/>
  <c r="F493" i="17"/>
  <c r="G492" i="17"/>
  <c r="G491" i="17"/>
  <c r="F491" i="17"/>
  <c r="G489" i="17"/>
  <c r="F489" i="17"/>
  <c r="G488" i="17"/>
  <c r="D487" i="17"/>
  <c r="G490" i="17" s="1"/>
  <c r="C487" i="17"/>
  <c r="F492" i="17" s="1"/>
  <c r="G486" i="17"/>
  <c r="F486" i="17"/>
  <c r="G485" i="17"/>
  <c r="G484" i="17"/>
  <c r="F484" i="17"/>
  <c r="G483" i="17"/>
  <c r="F483" i="17"/>
  <c r="G482" i="17"/>
  <c r="F482" i="17"/>
  <c r="G481" i="17"/>
  <c r="G480" i="17"/>
  <c r="G487" i="17" s="1"/>
  <c r="F480" i="17"/>
  <c r="G479" i="17"/>
  <c r="F479" i="17"/>
  <c r="G471" i="17"/>
  <c r="F471" i="17"/>
  <c r="G470" i="17"/>
  <c r="G469" i="17"/>
  <c r="F469" i="17"/>
  <c r="G467" i="17"/>
  <c r="F467" i="17"/>
  <c r="G466" i="17"/>
  <c r="D465" i="17"/>
  <c r="G468" i="17" s="1"/>
  <c r="C465" i="17"/>
  <c r="F470" i="17" s="1"/>
  <c r="G464" i="17"/>
  <c r="F464" i="17"/>
  <c r="G463" i="17"/>
  <c r="G462" i="17"/>
  <c r="F462" i="17"/>
  <c r="G461" i="17"/>
  <c r="F461" i="17"/>
  <c r="G460" i="17"/>
  <c r="F460" i="17"/>
  <c r="G459" i="17"/>
  <c r="G458" i="17"/>
  <c r="G465" i="17" s="1"/>
  <c r="F458" i="17"/>
  <c r="G457" i="17"/>
  <c r="F457" i="17"/>
  <c r="D452" i="17"/>
  <c r="G450" i="17" s="1"/>
  <c r="C452" i="17"/>
  <c r="G451" i="17"/>
  <c r="F451" i="17"/>
  <c r="F450" i="17"/>
  <c r="G449" i="17"/>
  <c r="F449" i="17"/>
  <c r="G448" i="17"/>
  <c r="F448" i="17"/>
  <c r="G447" i="17"/>
  <c r="F447" i="17"/>
  <c r="F446" i="17"/>
  <c r="G445" i="17"/>
  <c r="F445" i="17"/>
  <c r="G444" i="17"/>
  <c r="F444" i="17"/>
  <c r="G443" i="17"/>
  <c r="F443" i="17"/>
  <c r="F442" i="17"/>
  <c r="G441" i="17"/>
  <c r="F441" i="17"/>
  <c r="G440" i="17"/>
  <c r="F440" i="17"/>
  <c r="G439" i="17"/>
  <c r="F439" i="17"/>
  <c r="F438" i="17"/>
  <c r="G437" i="17"/>
  <c r="F437" i="17"/>
  <c r="G436" i="17"/>
  <c r="F436" i="17"/>
  <c r="G435" i="17"/>
  <c r="F435" i="17"/>
  <c r="F434" i="17"/>
  <c r="G433" i="17"/>
  <c r="F433" i="17"/>
  <c r="G432" i="17"/>
  <c r="F432" i="17"/>
  <c r="G431" i="17"/>
  <c r="F431" i="17"/>
  <c r="F430" i="17"/>
  <c r="G429" i="17"/>
  <c r="F429" i="17"/>
  <c r="F452" i="17" s="1"/>
  <c r="G428" i="17"/>
  <c r="F428" i="17"/>
  <c r="G393" i="17"/>
  <c r="G392" i="17"/>
  <c r="G391" i="17"/>
  <c r="G390" i="17"/>
  <c r="G389" i="17"/>
  <c r="G388" i="17"/>
  <c r="G387" i="17"/>
  <c r="G386" i="17"/>
  <c r="G385" i="17"/>
  <c r="G384" i="17"/>
  <c r="G383" i="17"/>
  <c r="G382" i="17"/>
  <c r="G381" i="17"/>
  <c r="G380" i="17"/>
  <c r="G379" i="17"/>
  <c r="G378" i="17"/>
  <c r="G377" i="17"/>
  <c r="G376" i="17"/>
  <c r="G375" i="17"/>
  <c r="D372" i="17"/>
  <c r="G370" i="17" s="1"/>
  <c r="C372" i="17"/>
  <c r="F370" i="17" s="1"/>
  <c r="F371" i="17"/>
  <c r="F369" i="17"/>
  <c r="G368" i="17"/>
  <c r="F368" i="17"/>
  <c r="F372" i="17" s="1"/>
  <c r="D365" i="17"/>
  <c r="G362" i="17" s="1"/>
  <c r="C365" i="17"/>
  <c r="F364" i="17"/>
  <c r="G363" i="17"/>
  <c r="F363" i="17"/>
  <c r="F362" i="17"/>
  <c r="G361" i="17"/>
  <c r="F361" i="17"/>
  <c r="F360" i="17"/>
  <c r="G359" i="17"/>
  <c r="F359" i="17"/>
  <c r="F358" i="17"/>
  <c r="F365" i="17" s="1"/>
  <c r="D346" i="17"/>
  <c r="G344" i="17" s="1"/>
  <c r="C346" i="17"/>
  <c r="F345" i="17" s="1"/>
  <c r="G345" i="17"/>
  <c r="F344" i="17"/>
  <c r="G343" i="17"/>
  <c r="G342" i="17"/>
  <c r="F342" i="17"/>
  <c r="G341" i="17"/>
  <c r="F340" i="17"/>
  <c r="G339" i="17"/>
  <c r="G338" i="17"/>
  <c r="F338" i="17"/>
  <c r="G337" i="17"/>
  <c r="F336" i="17"/>
  <c r="G335" i="17"/>
  <c r="G334" i="17"/>
  <c r="F334" i="17"/>
  <c r="G333" i="17"/>
  <c r="D328" i="17"/>
  <c r="G325" i="17" s="1"/>
  <c r="C328" i="17"/>
  <c r="G327" i="17"/>
  <c r="F327" i="17"/>
  <c r="G326" i="17"/>
  <c r="F326" i="17"/>
  <c r="F325" i="17"/>
  <c r="G324" i="17"/>
  <c r="F324" i="17"/>
  <c r="G323" i="17"/>
  <c r="F323" i="17"/>
  <c r="G322" i="17"/>
  <c r="F322" i="17"/>
  <c r="F321" i="17"/>
  <c r="G320" i="17"/>
  <c r="F320" i="17"/>
  <c r="G319" i="17"/>
  <c r="F319" i="17"/>
  <c r="G318" i="17"/>
  <c r="F318" i="17"/>
  <c r="F317" i="17"/>
  <c r="G316" i="17"/>
  <c r="F316" i="17"/>
  <c r="G315" i="17"/>
  <c r="F315" i="17"/>
  <c r="G314" i="17"/>
  <c r="F314" i="17"/>
  <c r="F313" i="17"/>
  <c r="F328" i="17" s="1"/>
  <c r="G312" i="17"/>
  <c r="F312" i="17"/>
  <c r="G311" i="17"/>
  <c r="F311" i="17"/>
  <c r="G310" i="17"/>
  <c r="F310" i="17"/>
  <c r="D305" i="17"/>
  <c r="G302" i="17" s="1"/>
  <c r="C305" i="17"/>
  <c r="G304" i="17"/>
  <c r="F304" i="17"/>
  <c r="G303" i="17"/>
  <c r="F303" i="17"/>
  <c r="F302" i="17"/>
  <c r="F301" i="17"/>
  <c r="G300" i="17"/>
  <c r="F300" i="17"/>
  <c r="G299" i="17"/>
  <c r="F299" i="17"/>
  <c r="F298" i="17"/>
  <c r="G297" i="17"/>
  <c r="F297" i="17"/>
  <c r="G296" i="17"/>
  <c r="F296" i="17"/>
  <c r="G295" i="17"/>
  <c r="F295" i="17"/>
  <c r="F294" i="17"/>
  <c r="G293" i="17"/>
  <c r="F293" i="17"/>
  <c r="G292" i="17"/>
  <c r="F292" i="17"/>
  <c r="G291" i="17"/>
  <c r="F291" i="17"/>
  <c r="F290" i="17"/>
  <c r="F305" i="17" s="1"/>
  <c r="G289" i="17"/>
  <c r="F289" i="17"/>
  <c r="G288" i="17"/>
  <c r="F288" i="17"/>
  <c r="G287" i="17"/>
  <c r="F287" i="17"/>
  <c r="F255" i="17"/>
  <c r="F253" i="17"/>
  <c r="F251" i="17"/>
  <c r="D249" i="17"/>
  <c r="G254" i="17" s="1"/>
  <c r="C249" i="17"/>
  <c r="F252" i="17" s="1"/>
  <c r="F248" i="17"/>
  <c r="F246" i="17"/>
  <c r="G245" i="17"/>
  <c r="F245" i="17"/>
  <c r="F244" i="17"/>
  <c r="F242" i="17"/>
  <c r="G241" i="17"/>
  <c r="F241" i="17"/>
  <c r="D227" i="17"/>
  <c r="G223" i="17" s="1"/>
  <c r="C227" i="17"/>
  <c r="G226" i="17"/>
  <c r="F226" i="17"/>
  <c r="G225" i="17"/>
  <c r="F225" i="17"/>
  <c r="F224" i="17"/>
  <c r="F223" i="17"/>
  <c r="G222" i="17"/>
  <c r="F222" i="17"/>
  <c r="G221" i="17"/>
  <c r="F221" i="17"/>
  <c r="F220" i="17"/>
  <c r="F227" i="17" s="1"/>
  <c r="F219" i="17"/>
  <c r="D214" i="17"/>
  <c r="G212" i="17" s="1"/>
  <c r="C214" i="17"/>
  <c r="F212" i="17" s="1"/>
  <c r="F213" i="17"/>
  <c r="F211" i="17"/>
  <c r="G206" i="17"/>
  <c r="F206" i="17"/>
  <c r="F205" i="17"/>
  <c r="F203" i="17"/>
  <c r="G202" i="17"/>
  <c r="F202" i="17"/>
  <c r="F201" i="17"/>
  <c r="F199" i="17"/>
  <c r="G198" i="17"/>
  <c r="F198" i="17"/>
  <c r="F197" i="17"/>
  <c r="F195" i="17"/>
  <c r="G194" i="17"/>
  <c r="F194" i="17"/>
  <c r="F193" i="17"/>
  <c r="F191" i="17"/>
  <c r="G190" i="17"/>
  <c r="F190" i="17"/>
  <c r="F76" i="17"/>
  <c r="D76" i="17"/>
  <c r="C76" i="17"/>
  <c r="F72" i="17"/>
  <c r="D72" i="17"/>
  <c r="C72" i="17"/>
  <c r="F44" i="17"/>
  <c r="D44" i="17"/>
  <c r="C44" i="17"/>
  <c r="F29" i="17"/>
  <c r="F28" i="17"/>
  <c r="F26" i="17"/>
  <c r="F25" i="17"/>
  <c r="F24" i="17"/>
  <c r="F23" i="17"/>
  <c r="F22" i="17"/>
  <c r="F21" i="17"/>
  <c r="F20" i="17"/>
  <c r="F19" i="17"/>
  <c r="F18" i="17"/>
  <c r="F17" i="17"/>
  <c r="F16" i="17"/>
  <c r="F15"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F220" i="16"/>
  <c r="C220" i="16"/>
  <c r="G219" i="16"/>
  <c r="F219" i="16"/>
  <c r="G218" i="16"/>
  <c r="G220" i="16" s="1"/>
  <c r="F218" i="16"/>
  <c r="F215" i="16"/>
  <c r="F214" i="16"/>
  <c r="F213" i="16"/>
  <c r="F212" i="16"/>
  <c r="F211" i="16"/>
  <c r="F210" i="16"/>
  <c r="F209" i="16"/>
  <c r="F208" i="16"/>
  <c r="C208" i="16"/>
  <c r="F187" i="16"/>
  <c r="F186" i="16"/>
  <c r="F185" i="16"/>
  <c r="F184" i="16"/>
  <c r="F183" i="16"/>
  <c r="F182" i="16"/>
  <c r="F181" i="16"/>
  <c r="F180" i="16"/>
  <c r="F179" i="16"/>
  <c r="C179" i="16"/>
  <c r="F167" i="16"/>
  <c r="C167" i="16"/>
  <c r="G166" i="16"/>
  <c r="F166" i="16"/>
  <c r="G165" i="16"/>
  <c r="F165" i="16"/>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F156" i="16" s="1"/>
  <c r="G141" i="16"/>
  <c r="F141" i="16"/>
  <c r="G140" i="16"/>
  <c r="F140" i="16"/>
  <c r="G139" i="16"/>
  <c r="G138" i="16"/>
  <c r="G136" i="16"/>
  <c r="F136" i="16"/>
  <c r="G135" i="16"/>
  <c r="G134" i="16"/>
  <c r="G133" i="16"/>
  <c r="G132" i="16"/>
  <c r="F132" i="16"/>
  <c r="G131" i="16"/>
  <c r="F131" i="16"/>
  <c r="F130" i="16"/>
  <c r="D130" i="16"/>
  <c r="F135" i="16" s="1"/>
  <c r="G129" i="16"/>
  <c r="G128" i="16"/>
  <c r="G127" i="16"/>
  <c r="G126" i="16"/>
  <c r="G125" i="16"/>
  <c r="G124" i="16"/>
  <c r="G123" i="16"/>
  <c r="G122" i="16"/>
  <c r="G121" i="16"/>
  <c r="G120" i="16"/>
  <c r="G119" i="16"/>
  <c r="G118" i="16"/>
  <c r="G117" i="16"/>
  <c r="G116" i="16"/>
  <c r="G115" i="16"/>
  <c r="G114" i="16"/>
  <c r="G113" i="16"/>
  <c r="G112" i="16"/>
  <c r="C112" i="16"/>
  <c r="C130" i="16" s="1"/>
  <c r="G105" i="16"/>
  <c r="G104" i="16"/>
  <c r="G103" i="16"/>
  <c r="G102" i="16"/>
  <c r="F102" i="16"/>
  <c r="G101" i="16"/>
  <c r="G100" i="16"/>
  <c r="D100" i="16"/>
  <c r="F105" i="16" s="1"/>
  <c r="C100" i="16"/>
  <c r="F98" i="16"/>
  <c r="F97" i="16"/>
  <c r="F95" i="16"/>
  <c r="F93" i="16"/>
  <c r="G87" i="16"/>
  <c r="F87" i="16"/>
  <c r="G86" i="16"/>
  <c r="F86" i="16"/>
  <c r="G82" i="16"/>
  <c r="F82" i="16"/>
  <c r="G81" i="16"/>
  <c r="F81" i="16"/>
  <c r="G80" i="16"/>
  <c r="F80" i="16"/>
  <c r="G79" i="16"/>
  <c r="F79" i="16"/>
  <c r="G78" i="16"/>
  <c r="F78" i="16"/>
  <c r="F77" i="16"/>
  <c r="D77" i="16"/>
  <c r="C77" i="16"/>
  <c r="G76" i="16"/>
  <c r="G75" i="16"/>
  <c r="G74" i="16"/>
  <c r="G73" i="16"/>
  <c r="G72" i="16"/>
  <c r="G71" i="16"/>
  <c r="G70" i="16"/>
  <c r="G77" i="16" s="1"/>
  <c r="F64" i="16"/>
  <c r="F63" i="16"/>
  <c r="F62" i="16"/>
  <c r="F61" i="16"/>
  <c r="F60" i="16"/>
  <c r="F59" i="16"/>
  <c r="F58" i="16"/>
  <c r="C58" i="16"/>
  <c r="C38" i="16"/>
  <c r="D45" i="16" s="1"/>
  <c r="G210" i="17" l="1"/>
  <c r="F207" i="17"/>
  <c r="F209" i="17"/>
  <c r="F210" i="17"/>
  <c r="G346" i="17"/>
  <c r="G195" i="17"/>
  <c r="G203" i="17"/>
  <c r="G246" i="17"/>
  <c r="G253" i="17"/>
  <c r="G360" i="17"/>
  <c r="G364" i="17"/>
  <c r="G369" i="17"/>
  <c r="F468" i="17"/>
  <c r="F490" i="17"/>
  <c r="F572" i="17"/>
  <c r="F576" i="17"/>
  <c r="F580" i="17"/>
  <c r="F584" i="17"/>
  <c r="F192" i="17"/>
  <c r="F196" i="17"/>
  <c r="F200" i="17"/>
  <c r="F204" i="17"/>
  <c r="F208" i="17"/>
  <c r="F243" i="17"/>
  <c r="F249" i="17" s="1"/>
  <c r="F247" i="17"/>
  <c r="F250" i="17"/>
  <c r="F254" i="17"/>
  <c r="F335" i="17"/>
  <c r="F339" i="17"/>
  <c r="F343" i="17"/>
  <c r="G430" i="17"/>
  <c r="G452" i="17" s="1"/>
  <c r="G434" i="17"/>
  <c r="G438" i="17"/>
  <c r="G442" i="17"/>
  <c r="G446" i="17"/>
  <c r="G526" i="17"/>
  <c r="G530" i="17"/>
  <c r="G534" i="17"/>
  <c r="G538" i="17"/>
  <c r="G542" i="17"/>
  <c r="G549" i="17"/>
  <c r="G567" i="17" s="1"/>
  <c r="G553" i="17"/>
  <c r="G557" i="17"/>
  <c r="G561" i="17"/>
  <c r="G565" i="17"/>
  <c r="G572" i="17"/>
  <c r="G576" i="17"/>
  <c r="G580" i="17"/>
  <c r="G584" i="17"/>
  <c r="G252" i="17"/>
  <c r="G207" i="17"/>
  <c r="G204" i="17"/>
  <c r="G250" i="17"/>
  <c r="G301" i="17"/>
  <c r="G191" i="17"/>
  <c r="G196" i="17"/>
  <c r="G208" i="17"/>
  <c r="G219" i="17"/>
  <c r="G247" i="17"/>
  <c r="G193" i="17"/>
  <c r="G197" i="17"/>
  <c r="G201" i="17"/>
  <c r="G205" i="17"/>
  <c r="G209" i="17"/>
  <c r="G213" i="17"/>
  <c r="G220" i="17"/>
  <c r="G224" i="17"/>
  <c r="G244" i="17"/>
  <c r="G248" i="17"/>
  <c r="G251" i="17"/>
  <c r="G255" i="17"/>
  <c r="G290" i="17"/>
  <c r="G294" i="17"/>
  <c r="G305" i="17" s="1"/>
  <c r="G298" i="17"/>
  <c r="G313" i="17"/>
  <c r="G328" i="17" s="1"/>
  <c r="G317" i="17"/>
  <c r="G321" i="17"/>
  <c r="G336" i="17"/>
  <c r="G340" i="17"/>
  <c r="G358" i="17"/>
  <c r="G371" i="17"/>
  <c r="G372" i="17" s="1"/>
  <c r="F459" i="17"/>
  <c r="F463" i="17"/>
  <c r="F465" i="17" s="1"/>
  <c r="F466" i="17"/>
  <c r="F481" i="17"/>
  <c r="F487" i="17" s="1"/>
  <c r="F485" i="17"/>
  <c r="F488" i="17"/>
  <c r="F574" i="17"/>
  <c r="F578" i="17"/>
  <c r="G199" i="17"/>
  <c r="G211" i="17"/>
  <c r="G242" i="17"/>
  <c r="G249" i="17" s="1"/>
  <c r="G192" i="17"/>
  <c r="G200" i="17"/>
  <c r="G243" i="17"/>
  <c r="F333" i="17"/>
  <c r="F337" i="17"/>
  <c r="F341" i="17"/>
  <c r="G574" i="17"/>
  <c r="G578" i="17"/>
  <c r="G582" i="17"/>
  <c r="G575" i="17"/>
  <c r="G579" i="17"/>
  <c r="G583" i="17"/>
  <c r="F99" i="16"/>
  <c r="F100" i="16" s="1"/>
  <c r="F103" i="16"/>
  <c r="F133" i="16"/>
  <c r="F94" i="16"/>
  <c r="F104" i="16"/>
  <c r="F134" i="16"/>
  <c r="F96" i="16"/>
  <c r="F101" i="16"/>
  <c r="G214" i="17" l="1"/>
  <c r="F214" i="17"/>
  <c r="G227" i="17"/>
  <c r="F346" i="17"/>
  <c r="G365" i="17"/>
  <c r="F585" i="17"/>
  <c r="G585" i="17"/>
  <c r="G544" i="17"/>
</calcChain>
</file>

<file path=xl/sharedStrings.xml><?xml version="1.0" encoding="utf-8"?>
<sst xmlns="http://schemas.openxmlformats.org/spreadsheetml/2006/main" count="3073" uniqueCount="2054">
  <si>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</si>
  <si>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</si>
  <si>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</si>
  <si>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</si>
  <si>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</si>
  <si>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</si>
  <si>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</si>
  <si>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</si>
  <si>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</si>
  <si>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</si>
  <si>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</si>
  <si>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</si>
  <si>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</si>
  <si>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</si>
  <si>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</si>
  <si>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</si>
  <si>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</si>
  <si>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</si>
  <si>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</si>
  <si>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</si>
  <si>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</si>
  <si>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</si>
  <si>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</si>
  <si>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</si>
  <si>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</si>
  <si>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</si>
  <si>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</si>
  <si>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</si>
  <si>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</si>
  <si>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</si>
  <si>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</si>
  <si>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</si>
  <si>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</si>
  <si>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</si>
  <si>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</si>
  <si>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</si>
  <si>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</si>
  <si>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</si>
  <si>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</si>
  <si>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</si>
  <si>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</si>
  <si>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</si>
  <si>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</si>
  <si>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</si>
  <si>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</si>
  <si>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</si>
  <si>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</si>
  <si>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</si>
  <si>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</si>
  <si>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</si>
  <si>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</si>
  <si>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</si>
  <si>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</si>
  <si>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</si>
  <si>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</si>
  <si>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</si>
  <si>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</si>
  <si>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</si>
  <si>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</si>
  <si>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</si>
  <si>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</si>
  <si>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</si>
  <si>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</si>
  <si>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</si>
  <si>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</si>
  <si>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</si>
  <si>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</si>
  <si>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</si>
  <si>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</si>
  <si>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</si>
  <si>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</si>
  <si>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</si>
  <si>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</si>
  <si>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</si>
  <si>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</si>
  <si>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</si>
  <si>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</si>
  <si>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</si>
  <si>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</si>
  <si>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</si>
  <si>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</si>
  <si>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</si>
  <si>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</si>
  <si>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</si>
  <si>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</si>
  <si>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</si>
  <si>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</si>
  <si>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</si>
  <si>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</si>
  <si>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</si>
  <si>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</si>
  <si>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</si>
  <si>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</si>
  <si>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</si>
  <si>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</si>
  <si>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</si>
  <si>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</si>
  <si>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</si>
  <si>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</si>
  <si>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</si>
  <si>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</si>
  <si>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</si>
  <si>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</si>
  <si>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</si>
  <si>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</si>
  <si>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</si>
  <si>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</si>
  <si>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</si>
  <si>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</si>
  <si>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</si>
  <si>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</si>
  <si>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</si>
  <si>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</si>
  <si>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</si>
  <si>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</si>
  <si>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</si>
  <si>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</si>
  <si>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</si>
  <si>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</si>
  <si>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</si>
  <si>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</si>
  <si>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</si>
  <si>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</si>
  <si>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</si>
  <si>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</si>
  <si>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</si>
  <si>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</si>
  <si>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</si>
  <si>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</si>
  <si>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</si>
  <si>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</si>
  <si>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</si>
  <si>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</si>
  <si>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</si>
  <si>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</si>
  <si>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</si>
  <si>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</si>
  <si>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</si>
  <si>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</si>
  <si>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</si>
  <si>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</si>
  <si>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</si>
  <si>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</si>
  <si>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</si>
  <si>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</si>
  <si>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</si>
  <si>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</si>
  <si>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</si>
  <si>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</si>
  <si>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</si>
  <si>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</si>
  <si>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</si>
  <si>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</si>
  <si>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</si>
  <si>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</si>
  <si>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</si>
  <si>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</si>
  <si>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</si>
  <si>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</si>
  <si>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</si>
  <si>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</si>
  <si>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</si>
  <si>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</si>
  <si>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</si>
  <si>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</si>
  <si>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</si>
  <si>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</si>
  <si>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</si>
  <si>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</si>
  <si>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</si>
  <si>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</si>
  <si>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</si>
  <si>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</si>
  <si>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</si>
  <si>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</si>
  <si>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</si>
  <si>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</si>
  <si>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</si>
  <si>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</si>
  <si>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</si>
  <si>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</si>
  <si>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</si>
  <si>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</si>
  <si>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</si>
  <si>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</si>
  <si>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</si>
  <si>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</si>
  <si>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</si>
  <si>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</si>
  <si>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</si>
  <si>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</si>
  <si>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</si>
  <si>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</si>
  <si>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</si>
  <si>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</si>
  <si>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</si>
  <si>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</si>
  <si>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</si>
  <si>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</si>
  <si>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</si>
  <si>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</si>
  <si>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</si>
  <si>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</si>
  <si>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</si>
  <si>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</si>
  <si>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</si>
  <si>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</si>
  <si>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</si>
  <si>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</si>
  <si>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</si>
  <si>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</si>
  <si>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</si>
  <si>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</si>
  <si>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</si>
  <si>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</si>
  <si>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</si>
  <si>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</si>
  <si>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</si>
  <si>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</si>
  <si>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</si>
  <si>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</si>
  <si>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</si>
  <si>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</si>
  <si>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</si>
  <si>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</si>
  <si>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</si>
  <si>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</si>
  <si>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</si>
  <si>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</si>
  <si>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</si>
  <si>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</si>
  <si>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</si>
  <si>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</si>
  <si>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</si>
  <si>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</si>
  <si>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</si>
  <si>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</si>
  <si>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</si>
  <si>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</si>
  <si>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</si>
  <si>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</si>
  <si>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</si>
  <si>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</si>
  <si>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</si>
  <si>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</si>
  <si>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</si>
  <si>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</si>
  <si>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</si>
  <si>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</si>
  <si>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</si>
  <si>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</si>
  <si>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</si>
  <si>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</si>
  <si>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</si>
  <si>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</si>
  <si>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</si>
  <si>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</si>
  <si>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</si>
  <si>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</si>
  <si>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</si>
  <si>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</si>
  <si>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</si>
  <si>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</si>
  <si>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</si>
  <si>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</si>
  <si>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</si>
  <si>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</si>
  <si>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</si>
  <si>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</si>
  <si>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</si>
  <si>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</si>
  <si>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</si>
  <si>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</si>
  <si>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</si>
  <si>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</si>
  <si>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</si>
  <si>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</si>
  <si>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</si>
  <si>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</si>
  <si>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</si>
  <si>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</si>
  <si>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</si>
  <si>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</si>
  <si>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</si>
  <si>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</si>
  <si>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</si>
  <si>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</si>
  <si>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</si>
  <si>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</si>
  <si>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</si>
  <si>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</si>
  <si>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</si>
  <si>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</si>
  <si>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</si>
  <si>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</si>
  <si>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</si>
  <si>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</si>
  <si>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</si>
  <si>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</si>
  <si>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</si>
  <si>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</si>
  <si>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</si>
  <si>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</si>
  <si>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</si>
  <si>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</si>
  <si>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</si>
  <si>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</si>
  <si>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</si>
  <si>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</si>
  <si>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</si>
  <si>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</si>
  <si>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</si>
  <si>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</si>
  <si>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</si>
  <si>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</si>
  <si>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</si>
  <si>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</si>
  <si>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</si>
  <si>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</si>
  <si>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</si>
  <si>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</si>
  <si>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</si>
  <si>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</si>
  <si>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</si>
  <si>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</si>
  <si>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</si>
  <si>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</si>
  <si>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</si>
  <si>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</si>
  <si>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</si>
  <si>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</si>
  <si>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</si>
  <si>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</si>
  <si>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</si>
  <si>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</si>
  <si>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</si>
  <si>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</si>
  <si>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</si>
  <si>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</si>
  <si>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</si>
  <si>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</si>
  <si>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</si>
  <si>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</si>
  <si>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</si>
  <si>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</si>
  <si>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</si>
  <si>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</si>
  <si>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</si>
  <si>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</si>
  <si>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</si>
  <si>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</si>
  <si>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</si>
  <si>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</si>
  <si>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</si>
  <si>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</si>
  <si>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</si>
  <si>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</si>
  <si>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</si>
  <si>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</si>
  <si>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</si>
  <si>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</si>
  <si>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</si>
  <si>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</si>
  <si>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</si>
  <si>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</si>
  <si>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</si>
  <si>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</si>
  <si>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</si>
  <si>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</si>
  <si>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</si>
  <si>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</si>
  <si>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</si>
  <si>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</si>
  <si>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</si>
  <si>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</si>
  <si>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</si>
  <si>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</si>
  <si>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</si>
  <si>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</si>
  <si>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</si>
  <si>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</si>
  <si>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</si>
  <si>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</si>
  <si>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</si>
  <si>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</si>
  <si>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</si>
  <si>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</si>
  <si>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</si>
  <si>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</si>
  <si>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</si>
  <si>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</si>
  <si>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</si>
  <si>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</si>
  <si>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</si>
  <si>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</si>
  <si>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</si>
  <si>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</si>
  <si>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</si>
  <si>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</si>
  <si>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</si>
  <si>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</si>
  <si>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</si>
  <si>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</si>
  <si>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</si>
  <si>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</si>
  <si>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</si>
  <si>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</si>
  <si>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</si>
  <si>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</si>
  <si>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</si>
  <si>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</si>
  <si>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</si>
  <si>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</si>
  <si>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</si>
  <si>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</si>
  <si>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</si>
  <si>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</si>
  <si>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</si>
  <si>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</si>
  <si>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</si>
  <si>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</si>
  <si>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</si>
  <si>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</si>
  <si>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</si>
  <si>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</si>
  <si>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</si>
  <si>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</si>
  <si>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</si>
  <si>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</si>
  <si>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</si>
  <si>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</si>
  <si>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</si>
  <si>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</si>
  <si>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</si>
  <si>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</si>
  <si>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</si>
  <si>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</si>
  <si>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</si>
  <si>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</si>
  <si>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</si>
  <si>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</si>
  <si>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</si>
  <si>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</si>
  <si>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</si>
  <si>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</si>
  <si>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</si>
  <si>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</si>
  <si>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</si>
  <si>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</si>
  <si>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</si>
  <si>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</si>
  <si>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</si>
  <si>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</si>
  <si>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</si>
  <si>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</si>
  <si>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</si>
  <si>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</si>
  <si>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</si>
  <si>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</si>
  <si>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</si>
  <si>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</si>
  <si>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</si>
  <si>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</si>
  <si>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</si>
  <si>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</si>
  <si>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</si>
  <si>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</si>
  <si>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</si>
  <si>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</si>
  <si>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</si>
  <si>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</si>
  <si>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</si>
  <si>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</si>
  <si>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</si>
  <si>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</si>
  <si>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</si>
  <si>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</si>
  <si>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</si>
  <si>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</si>
  <si>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</si>
  <si>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</si>
  <si>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</si>
  <si>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</si>
  <si>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</si>
  <si>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</si>
  <si>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</si>
  <si>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</si>
  <si>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</si>
  <si>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</si>
  <si>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</si>
  <si>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</si>
  <si>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</si>
  <si>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</si>
  <si>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</si>
  <si>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</si>
  <si>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</si>
  <si>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</si>
  <si>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</si>
  <si>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</si>
  <si>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</si>
  <si>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</si>
  <si>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</si>
  <si>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</si>
  <si>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</si>
  <si>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</si>
  <si>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</si>
  <si>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</si>
  <si>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</si>
  <si>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</si>
  <si>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</si>
  <si>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</si>
  <si>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</si>
  <si>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</si>
  <si>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</si>
  <si>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</si>
  <si>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</si>
  <si>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</si>
  <si>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</si>
  <si>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</si>
  <si>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</si>
  <si>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</si>
  <si>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</si>
  <si>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</si>
  <si>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</si>
  <si>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</si>
  <si>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</si>
  <si>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</si>
  <si>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</si>
  <si>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</si>
  <si>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</si>
  <si>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</si>
  <si>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</si>
  <si>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</si>
  <si>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</si>
  <si>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</si>
  <si>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</si>
  <si>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</si>
  <si>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</si>
  <si>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</si>
  <si>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</si>
  <si>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</si>
  <si>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</si>
  <si>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</si>
  <si>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</si>
  <si>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</si>
  <si>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</si>
  <si>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</si>
  <si>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</si>
  <si>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</si>
  <si>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</si>
  <si>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</si>
  <si>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</si>
  <si>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</si>
  <si>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</si>
  <si>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</si>
  <si>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</si>
  <si>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</si>
  <si>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</si>
  <si>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</si>
  <si>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</si>
  <si>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</si>
  <si>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</si>
  <si>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</si>
  <si>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</si>
  <si>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</si>
  <si>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</si>
  <si>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</si>
  <si>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</si>
  <si>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</si>
  <si>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</si>
  <si>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</si>
  <si>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</si>
  <si>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</si>
  <si>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</si>
  <si>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</si>
  <si>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</si>
  <si>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</si>
  <si>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</si>
  <si>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</si>
  <si>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</si>
  <si>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</si>
  <si>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</si>
  <si>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</si>
  <si>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</si>
  <si>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</si>
  <si>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</si>
  <si>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</si>
  <si>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</si>
  <si>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</si>
  <si>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</si>
  <si>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</si>
  <si>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</si>
  <si>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</si>
  <si>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</si>
  <si>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</si>
  <si>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</si>
  <si>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</si>
  <si>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</si>
  <si>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</si>
  <si>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</si>
  <si>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</si>
  <si>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</si>
  <si>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</si>
  <si>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</si>
  <si>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</si>
  <si>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</si>
  <si>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</si>
  <si>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</si>
  <si>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</si>
  <si>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</si>
  <si>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</si>
  <si>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</si>
  <si>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</si>
  <si>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</si>
  <si>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</si>
  <si>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</si>
  <si>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</si>
  <si>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</si>
  <si>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</si>
  <si>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</si>
  <si>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</si>
  <si>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</si>
  <si>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</si>
  <si>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</si>
  <si>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</si>
  <si>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</si>
  <si>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</si>
  <si>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</si>
  <si>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</si>
  <si>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</si>
  <si>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</si>
  <si>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</si>
  <si>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</si>
  <si>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</si>
  <si>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</si>
  <si>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</si>
  <si>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</si>
  <si>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</si>
  <si>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</si>
  <si>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</si>
  <si>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</si>
  <si>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</si>
  <si>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</si>
  <si>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</si>
  <si>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</si>
  <si>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</si>
  <si>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</si>
  <si>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</si>
  <si>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</si>
  <si>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</si>
  <si>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</si>
  <si>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</si>
  <si>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</si>
  <si>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</si>
  <si>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</si>
  <si>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</si>
  <si>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</si>
  <si>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</si>
  <si>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</si>
  <si>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</si>
  <si>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</si>
  <si>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</si>
  <si>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</si>
  <si>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</si>
  <si>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</si>
  <si>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</si>
  <si>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</si>
  <si>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</si>
  <si>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</si>
  <si>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</si>
  <si>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</si>
  <si>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</si>
  <si>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</si>
  <si>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</si>
  <si>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</si>
  <si>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</si>
  <si>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</si>
  <si>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</si>
  <si>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</si>
  <si>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</si>
  <si>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</si>
  <si>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</si>
  <si>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</si>
  <si>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</si>
  <si>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</si>
  <si>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</si>
  <si>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</si>
  <si>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</si>
  <si>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</si>
  <si>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</si>
  <si>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</si>
  <si>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</si>
  <si>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</si>
  <si>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</si>
  <si>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</si>
  <si>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</si>
  <si>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</si>
  <si>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</si>
  <si>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</si>
  <si>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</si>
  <si>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</si>
  <si>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</si>
  <si>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</si>
  <si>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</si>
  <si>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</si>
  <si>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</si>
  <si>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</si>
  <si>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</si>
  <si>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</si>
  <si>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</si>
  <si>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</si>
  <si>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</si>
  <si>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</si>
  <si>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</si>
  <si>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</si>
  <si>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</si>
  <si>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</si>
  <si>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</si>
  <si>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</si>
  <si>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</si>
  <si>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</si>
  <si>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</si>
  <si>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</si>
  <si>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</si>
  <si>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</si>
  <si>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</si>
  <si>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</si>
  <si>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</si>
  <si>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</si>
  <si>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</si>
  <si>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</si>
  <si>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</si>
  <si>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</si>
  <si>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</si>
  <si>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</si>
  <si>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</si>
  <si>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</si>
  <si>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</si>
  <si>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</si>
  <si>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</si>
  <si>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</si>
  <si>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</si>
  <si>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</si>
  <si>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</si>
  <si>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</si>
  <si>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</si>
  <si>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</si>
  <si>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</si>
  <si>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</si>
  <si>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</si>
  <si>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</si>
  <si>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</si>
  <si>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</si>
  <si>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</si>
  <si>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</si>
  <si>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</si>
  <si>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</si>
  <si>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</si>
  <si>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</si>
  <si>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</si>
  <si>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</si>
  <si>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</si>
  <si>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</si>
  <si>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</si>
  <si>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</si>
  <si>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</si>
  <si>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</si>
  <si>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</si>
  <si>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</si>
  <si>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</si>
  <si>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</si>
  <si>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</si>
  <si>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</si>
  <si>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</si>
  <si>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</si>
  <si>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</si>
  <si>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</si>
  <si>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</si>
  <si>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</si>
  <si>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</si>
  <si>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</si>
  <si>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</si>
  <si>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</si>
  <si>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</si>
  <si>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</si>
  <si>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</si>
  <si>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</si>
  <si>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</si>
  <si>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</si>
  <si>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</si>
  <si>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</si>
  <si>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</si>
  <si>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</si>
  <si>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</si>
  <si>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</si>
  <si>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</si>
  <si>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</si>
  <si>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</si>
  <si>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</si>
  <si>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</si>
  <si>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</si>
  <si>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</si>
  <si>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</si>
  <si>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</si>
  <si>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</si>
  <si>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</si>
  <si>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</si>
  <si>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</si>
  <si>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</si>
  <si>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</si>
  <si>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</si>
  <si>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</si>
  <si>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</si>
  <si>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</si>
  <si>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</si>
  <si>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</si>
  <si>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</si>
  <si>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</si>
  <si>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</si>
  <si>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</si>
  <si>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</si>
  <si>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</si>
  <si>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</si>
  <si>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</si>
  <si>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</si>
  <si>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</si>
  <si>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</si>
  <si>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</si>
  <si>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</si>
  <si>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</si>
  <si>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</si>
  <si>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</si>
  <si>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</si>
  <si>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</si>
  <si>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</si>
  <si>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</si>
  <si>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</si>
  <si>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</si>
  <si>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</si>
  <si>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</si>
  <si>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</si>
  <si>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</si>
  <si>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</si>
  <si>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</si>
  <si>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</si>
  <si>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</si>
  <si>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</si>
  <si>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</si>
  <si>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</si>
  <si>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</si>
  <si>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</si>
  <si>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</si>
  <si>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</si>
  <si>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</si>
  <si>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</si>
  <si>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</si>
  <si>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</si>
  <si>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</si>
  <si>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</si>
  <si>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</si>
  <si>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</si>
  <si>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</si>
  <si>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</si>
  <si>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</si>
  <si>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</si>
  <si>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</si>
  <si>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</si>
  <si>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</si>
  <si>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</si>
  <si>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</si>
  <si>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</si>
  <si>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</si>
  <si>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</si>
  <si>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</si>
  <si>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</si>
  <si>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</si>
  <si>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</si>
  <si>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</si>
  <si>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</si>
  <si>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</si>
  <si>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</si>
  <si>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</si>
  <si>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</si>
  <si>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</si>
  <si>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</si>
  <si>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</si>
  <si>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</si>
  <si>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</si>
  <si>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</si>
  <si>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</si>
  <si>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</si>
  <si>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</si>
  <si>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</si>
  <si>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</si>
  <si>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</si>
  <si>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</si>
  <si>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</si>
  <si>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</si>
  <si>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</si>
  <si>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</si>
  <si>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</si>
  <si>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</si>
  <si>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</si>
  <si>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</si>
  <si>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</si>
  <si>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</si>
  <si>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</si>
  <si>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</si>
  <si>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</si>
  <si>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</si>
  <si>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</si>
  <si>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</si>
  <si>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</si>
  <si>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</si>
  <si>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</si>
  <si>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</si>
  <si>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</si>
  <si>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10/12/2023</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</si>
  <si>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</si>
  <si>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</si>
  <si>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</si>
  <si>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</si>
  <si>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</si>
  <si>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</si>
  <si>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</si>
  <si>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</si>
  <si>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</si>
  <si>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</si>
  <si>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</si>
  <si>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</si>
  <si>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</si>
  <si>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</si>
  <si>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</si>
  <si>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</si>
  <si>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</si>
  <si>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</si>
  <si>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</si>
  <si>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</si>
  <si>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</si>
  <si>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</si>
  <si>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</si>
  <si>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</si>
  <si>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</si>
  <si>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</si>
  <si>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</si>
  <si>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</si>
  <si>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</si>
  <si>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</si>
  <si>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</si>
  <si>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</si>
  <si>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</si>
  <si>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</si>
  <si>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</si>
  <si>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</si>
  <si>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</si>
  <si>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</si>
  <si>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</si>
  <si>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</si>
  <si>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</si>
  <si>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</si>
  <si>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</si>
  <si>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</si>
  <si>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</si>
  <si>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</si>
  <si>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</si>
  <si>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</si>
  <si>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</si>
  <si>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</si>
  <si>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</si>
  <si>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</si>
  <si>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</si>
  <si>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</si>
  <si>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</si>
  <si>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</si>
  <si>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</si>
  <si>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</si>
  <si>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</si>
  <si>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</si>
  <si>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</si>
  <si>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</si>
  <si>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</si>
  <si>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</si>
  <si>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</si>
  <si>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</si>
  <si>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</si>
  <si>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</si>
  <si>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</si>
  <si>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</si>
  <si>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</si>
  <si>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</si>
  <si>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</si>
  <si>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</si>
  <si>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</si>
  <si>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</si>
  <si>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</si>
  <si>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</si>
  <si>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</si>
  <si>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</si>
  <si>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</si>
  <si>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</si>
  <si>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</si>
  <si>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</si>
  <si>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</si>
  <si>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</si>
  <si>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</si>
  <si>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</si>
  <si>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</si>
  <si>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</si>
  <si>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</si>
  <si>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</si>
  <si>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</si>
  <si>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</si>
  <si>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</si>
  <si>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</si>
  <si>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</si>
  <si>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</si>
  <si>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</si>
  <si>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</si>
  <si>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</si>
  <si>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</si>
  <si>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</si>
  <si>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</si>
  <si>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</si>
  <si>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</si>
  <si>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</si>
  <si>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</si>
  <si>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</si>
  <si>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</si>
  <si>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</si>
  <si>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</si>
  <si>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</si>
  <si>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</si>
  <si>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</si>
  <si>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</si>
  <si>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</si>
  <si>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</si>
  <si>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</si>
  <si>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</si>
  <si>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</si>
  <si>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</si>
  <si>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</si>
  <si>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</si>
  <si>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</si>
  <si>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</si>
  <si>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</si>
  <si>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</si>
  <si>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</si>
  <si>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</si>
  <si>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</si>
  <si>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</si>
  <si>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</si>
  <si>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</si>
  <si>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</si>
  <si>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</si>
  <si>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</si>
  <si>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</si>
  <si>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</si>
  <si>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</si>
  <si>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</si>
  <si>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</si>
  <si>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</si>
  <si>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</si>
  <si>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</si>
  <si>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</si>
  <si>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</si>
  <si>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</si>
  <si>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</si>
  <si>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</si>
  <si>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</si>
  <si>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</si>
  <si>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</si>
  <si>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</si>
  <si>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</si>
  <si>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</si>
  <si>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</si>
  <si>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</si>
  <si>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</si>
  <si>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</si>
  <si>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</si>
  <si>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</si>
  <si>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</si>
  <si>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</si>
  <si>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</si>
  <si>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</si>
  <si>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</si>
  <si>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</si>
  <si>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&gt;33 and &lt;=34</t>
  </si>
  <si>
    <t>&gt;25 and &lt;=26</t>
  </si>
  <si>
    <t>&gt;26 and &lt;=27</t>
  </si>
  <si>
    <t>3. Remaining term to maturity</t>
  </si>
  <si>
    <t>&lt;0</t>
  </si>
  <si>
    <t>&gt;28 and &lt;=29</t>
  </si>
  <si>
    <t>&gt;29 and &lt;=30</t>
  </si>
  <si>
    <t>4. Original term to maturity</t>
  </si>
  <si>
    <t>&gt;30 and &lt;=31</t>
  </si>
  <si>
    <t>&gt;34 and &lt;=35</t>
  </si>
  <si>
    <t>&gt;35 and &lt;=36</t>
  </si>
  <si>
    <t>&gt;36 and &lt;=37</t>
  </si>
  <si>
    <t>&gt;39 and &lt;=40</t>
  </si>
  <si>
    <t>&gt;32 and &lt;=33</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</si>
  <si>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</si>
  <si>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</si>
  <si>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</si>
  <si>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</si>
  <si>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</si>
  <si>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</si>
  <si>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</si>
  <si>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</si>
  <si>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</si>
  <si>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</si>
  <si>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</si>
  <si>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</si>
  <si>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</si>
  <si>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</si>
  <si>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</si>
  <si>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</si>
  <si>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</si>
  <si>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</si>
  <si>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</si>
  <si>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</si>
  <si>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</si>
  <si>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</si>
  <si>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</si>
  <si>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</si>
  <si>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</si>
  <si>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</si>
  <si>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</si>
  <si>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</si>
  <si>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</si>
  <si>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</si>
  <si>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</si>
  <si>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</si>
  <si>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8. Interest Rate Type</t>
  </si>
  <si>
    <t>Variable</t>
  </si>
  <si>
    <t>Variable With Cap</t>
  </si>
  <si>
    <t>9. Next Reset Date</t>
  </si>
  <si>
    <t>2023</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</si>
  <si>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</si>
  <si>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</si>
  <si>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</si>
  <si>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</si>
  <si>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</si>
  <si>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</si>
  <si>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</si>
  <si>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</si>
  <si>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</si>
  <si>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</si>
  <si>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</si>
  <si>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</si>
  <si>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</si>
  <si>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</si>
  <si>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</si>
  <si>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</si>
  <si>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</si>
  <si>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</si>
  <si>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</si>
  <si>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</si>
  <si>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</si>
  <si>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</si>
  <si>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</si>
  <si>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</si>
  <si>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</si>
  <si>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</si>
  <si>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</si>
  <si>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</si>
  <si>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</si>
  <si>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</si>
  <si>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</si>
  <si>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</si>
  <si>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</si>
  <si>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</si>
  <si>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</si>
  <si>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</si>
  <si>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</si>
  <si>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</si>
  <si>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</si>
  <si>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</si>
  <si>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</si>
  <si>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</si>
  <si>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</si>
  <si>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</si>
  <si>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</si>
  <si>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</si>
  <si>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</si>
  <si>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</si>
  <si>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</si>
  <si>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</si>
  <si>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</si>
  <si>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</si>
  <si>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</si>
  <si>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</si>
  <si>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</si>
  <si>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</si>
  <si>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</si>
  <si>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</si>
  <si>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</si>
  <si>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</si>
  <si>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</si>
  <si>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</si>
  <si>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</si>
  <si>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</si>
  <si>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</si>
  <si>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</si>
  <si>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</si>
  <si>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</si>
  <si>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</si>
  <si>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</si>
  <si>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</si>
  <si>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</si>
  <si>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</si>
  <si>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</si>
  <si>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</si>
  <si>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</si>
  <si>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</si>
  <si>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</si>
  <si>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</si>
  <si>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</si>
  <si>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</si>
  <si>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</si>
  <si>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</si>
  <si>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</si>
  <si>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</si>
  <si>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</si>
  <si>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</si>
  <si>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</si>
  <si>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</si>
  <si>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</si>
  <si>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</si>
  <si>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</si>
  <si>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</si>
  <si>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</si>
  <si>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</si>
  <si>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</si>
  <si>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</si>
  <si>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</si>
  <si>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</si>
  <si>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</si>
  <si>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</si>
  <si>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</si>
  <si>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</si>
  <si>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</si>
  <si>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</si>
  <si>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</si>
  <si>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</si>
  <si>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</si>
  <si>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</si>
  <si>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</si>
  <si>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</si>
  <si>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</si>
  <si>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</si>
  <si>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</si>
  <si>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</si>
  <si>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</si>
  <si>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</si>
  <si>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</si>
  <si>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</si>
  <si>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</si>
  <si>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</si>
  <si>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</si>
  <si>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</si>
  <si>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</si>
  <si>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</si>
  <si>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</si>
  <si>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</si>
  <si>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</si>
  <si>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</si>
  <si>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</si>
  <si>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</si>
  <si>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</si>
  <si>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</si>
  <si>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</si>
  <si>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</si>
  <si>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</si>
  <si>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</si>
  <si>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</si>
  <si>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</si>
  <si>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</si>
  <si>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</si>
  <si>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</si>
  <si>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</si>
  <si>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</si>
  <si>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</si>
  <si>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</si>
  <si>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</si>
  <si>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</si>
  <si>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</si>
  <si>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</si>
  <si>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</si>
  <si>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</si>
  <si>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</si>
  <si>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</si>
  <si>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</si>
  <si>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</si>
  <si>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</si>
  <si>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</si>
  <si>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</si>
  <si>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</si>
  <si>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</si>
  <si>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</si>
  <si>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</si>
  <si>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</si>
  <si>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</si>
  <si>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</si>
  <si>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</si>
  <si>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</si>
  <si>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</si>
  <si>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</si>
  <si>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</si>
  <si>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</si>
  <si>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</si>
  <si>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</si>
  <si>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</si>
  <si>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</si>
  <si>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</si>
  <si>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</si>
  <si>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</si>
  <si>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</si>
  <si>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</si>
  <si>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</si>
  <si>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</si>
  <si>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</si>
  <si>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</si>
  <si>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</si>
  <si>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</si>
  <si>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</si>
  <si>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</si>
  <si>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</si>
  <si>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</si>
  <si>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</si>
  <si>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</si>
  <si>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</si>
  <si>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</si>
  <si>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</si>
  <si>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</si>
  <si>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</si>
  <si>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</si>
  <si>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</si>
  <si>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</si>
  <si>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</si>
  <si>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</si>
  <si>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</si>
  <si>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</si>
  <si>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</si>
  <si>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</si>
  <si>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</si>
  <si>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</si>
  <si>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</si>
  <si>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</si>
  <si>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</si>
  <si>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</si>
  <si>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</si>
  <si>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</si>
  <si>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</si>
  <si>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</si>
  <si>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</si>
  <si>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</si>
  <si>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</si>
  <si>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</si>
  <si>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</si>
  <si>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</si>
  <si>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</si>
  <si>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</si>
  <si>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</si>
  <si>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</si>
  <si>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</si>
  <si>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</si>
  <si>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</si>
  <si>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</si>
  <si>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</si>
  <si>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</si>
  <si>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</si>
  <si>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</si>
  <si>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</si>
  <si>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</si>
  <si>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</si>
  <si>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</si>
  <si>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</si>
  <si>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</si>
  <si>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</si>
  <si>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</si>
  <si>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</si>
  <si>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</si>
  <si>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</si>
  <si>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</si>
  <si>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</si>
  <si>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</si>
  <si>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</si>
  <si>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</si>
  <si>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</si>
  <si>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</si>
  <si>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</si>
  <si>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</si>
  <si>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</si>
  <si>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</si>
  <si>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</si>
  <si>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</si>
  <si>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</si>
  <si>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</si>
  <si>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</si>
  <si>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</si>
  <si>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</si>
  <si>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</si>
  <si>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</si>
  <si>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</si>
  <si>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</si>
  <si>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</si>
  <si>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</si>
  <si>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</si>
  <si>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</si>
  <si>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</si>
  <si>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</si>
  <si>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</si>
  <si>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</si>
  <si>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</si>
  <si>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</si>
  <si>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</si>
  <si>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</si>
  <si>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</si>
  <si>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</si>
  <si>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</si>
  <si>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</si>
  <si>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</si>
  <si>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</si>
  <si>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</si>
  <si>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</si>
  <si>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</si>
  <si>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</si>
  <si>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</si>
  <si>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</si>
  <si>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</si>
  <si>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</si>
  <si>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</si>
  <si>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</si>
  <si>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</si>
  <si>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</si>
  <si>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</si>
  <si>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</si>
  <si>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</si>
  <si>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</si>
  <si>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</si>
  <si>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</si>
  <si>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</si>
  <si>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</si>
  <si>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</si>
  <si>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</si>
  <si>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</si>
  <si>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</si>
  <si>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</si>
  <si>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</si>
  <si>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</si>
  <si>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</si>
  <si>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</si>
  <si>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</si>
  <si>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</si>
  <si>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</si>
  <si>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</si>
  <si>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</si>
  <si>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</si>
  <si>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</si>
  <si>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</si>
  <si>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</si>
  <si>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</si>
  <si>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</si>
  <si>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</si>
  <si>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</si>
  <si>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</si>
  <si>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</si>
  <si>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</si>
  <si>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</si>
  <si>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</si>
  <si>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</si>
  <si>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</si>
  <si>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</si>
  <si>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</si>
  <si>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</si>
  <si>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</si>
  <si>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</si>
  <si>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</si>
  <si>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</si>
  <si>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</si>
  <si>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</si>
  <si>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</si>
  <si>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</si>
  <si>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</si>
  <si>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</si>
  <si>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</si>
  <si>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</si>
  <si>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</si>
  <si>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</si>
  <si>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</si>
  <si>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</si>
  <si>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</si>
  <si>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</si>
  <si>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</si>
  <si>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</si>
  <si>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</si>
  <si>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</si>
  <si>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</si>
  <si>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</si>
  <si>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</si>
  <si>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</si>
  <si>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</si>
  <si>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</si>
  <si>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</si>
  <si>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</si>
  <si>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</si>
  <si>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</si>
  <si>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</si>
  <si>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</si>
  <si>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</si>
  <si>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</si>
  <si>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</si>
  <si>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</si>
  <si>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</si>
  <si>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</si>
  <si>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</si>
  <si>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</si>
  <si>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</si>
  <si>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</si>
  <si>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</si>
  <si>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</si>
  <si>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</si>
  <si>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</si>
  <si>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</si>
  <si>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</si>
  <si>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</si>
  <si>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</si>
  <si>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</si>
  <si>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</si>
  <si>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</si>
  <si>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</si>
  <si>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</si>
  <si>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</si>
  <si>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</si>
  <si>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</si>
  <si>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</si>
  <si>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</si>
  <si>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</si>
  <si>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</si>
  <si>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</si>
  <si>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</si>
  <si>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</si>
  <si>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</si>
  <si>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</si>
  <si>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</si>
  <si>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</si>
  <si>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</si>
  <si>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</si>
  <si>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</si>
  <si>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</si>
  <si>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</si>
  <si>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</si>
  <si>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</si>
  <si>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</si>
  <si>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</si>
  <si>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</si>
  <si>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</si>
  <si>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</si>
  <si>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</si>
  <si>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</si>
  <si>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</si>
  <si>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</si>
  <si>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</si>
  <si>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</si>
  <si>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</si>
  <si>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</si>
  <si>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</si>
  <si>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</si>
  <si>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</si>
  <si>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</si>
  <si>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</si>
  <si>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</si>
  <si>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</si>
  <si>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</si>
  <si>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</si>
  <si>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</si>
  <si>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</si>
  <si>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</si>
  <si>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</si>
  <si>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</si>
  <si>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</si>
  <si>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</si>
  <si>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</si>
  <si>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</si>
  <si>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</si>
  <si>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</si>
  <si>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</si>
  <si>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</si>
  <si>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</si>
  <si>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</si>
  <si>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</si>
  <si>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</si>
  <si>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</si>
  <si>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</si>
  <si>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</si>
  <si>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</si>
  <si>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</si>
  <si>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</si>
  <si>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</si>
  <si>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</si>
  <si>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</si>
  <si>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</si>
  <si>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</si>
  <si>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</si>
  <si>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</si>
  <si>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</si>
  <si>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</si>
  <si>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</si>
  <si>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</si>
  <si>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</si>
  <si>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</si>
  <si>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</si>
  <si>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</si>
  <si>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</si>
  <si>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</si>
  <si>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</si>
  <si>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</si>
  <si>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</si>
  <si>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</si>
  <si>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</si>
  <si>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</si>
  <si>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</si>
  <si>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</si>
  <si>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</si>
  <si>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</si>
  <si>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</si>
  <si>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</si>
  <si>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</si>
  <si>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</si>
  <si>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</si>
  <si>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</si>
  <si>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</si>
  <si>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</si>
  <si>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</si>
  <si>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</si>
  <si>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</si>
  <si>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</si>
  <si>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</si>
  <si>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</si>
  <si>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</si>
  <si>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</si>
  <si>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</si>
  <si>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</si>
  <si>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</si>
  <si>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</si>
  <si>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</si>
  <si>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</si>
  <si>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</si>
  <si>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</si>
  <si>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</si>
  <si>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</si>
  <si>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</si>
  <si>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</si>
  <si>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</si>
  <si>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</si>
  <si>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</si>
  <si>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</si>
  <si>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</si>
  <si>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</si>
  <si>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</si>
  <si>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</si>
  <si>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</si>
  <si>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</si>
  <si>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</si>
  <si>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</si>
  <si>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</si>
  <si>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</si>
  <si>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</si>
  <si>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</si>
  <si>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</si>
  <si>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</si>
  <si>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</si>
  <si>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</si>
  <si>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</si>
  <si>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</si>
  <si>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</si>
  <si>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</si>
  <si>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</si>
  <si>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</si>
  <si>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</si>
  <si>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</si>
  <si>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</si>
  <si>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</si>
  <si>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</si>
  <si>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</si>
  <si>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</si>
  <si>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</si>
  <si>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</si>
  <si>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</si>
  <si>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</si>
  <si>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</si>
  <si>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</si>
  <si>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</si>
  <si>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</si>
  <si>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</si>
  <si>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</si>
  <si>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</si>
  <si>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</si>
  <si>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</si>
  <si>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</si>
  <si>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</si>
  <si>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</si>
  <si>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</si>
  <si>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</si>
  <si>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</si>
  <si>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</si>
  <si>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</si>
  <si>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</si>
  <si>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</si>
  <si>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</si>
  <si>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</si>
  <si>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</si>
  <si>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</si>
  <si>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</si>
  <si>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</si>
  <si>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</si>
  <si>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</si>
  <si>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</si>
  <si>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</si>
  <si>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</si>
  <si>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</si>
  <si>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</si>
  <si>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</si>
  <si>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</si>
  <si>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</si>
  <si>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</si>
  <si>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</si>
  <si>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</si>
  <si>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</si>
  <si>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</si>
  <si>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</si>
  <si>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</si>
  <si>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</si>
  <si>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</si>
  <si>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</si>
  <si>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</si>
  <si>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</si>
  <si>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</si>
  <si>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</si>
  <si>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</si>
  <si>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</si>
  <si>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</si>
  <si>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</si>
  <si>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</si>
  <si>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</si>
  <si>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</si>
  <si>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</si>
  <si>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</si>
  <si>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</si>
  <si>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</si>
  <si>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</si>
  <si>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</si>
  <si>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</si>
  <si>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</si>
  <si>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</si>
  <si>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</si>
  <si>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</si>
  <si>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</si>
  <si>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</si>
  <si>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</si>
  <si>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</si>
  <si>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</si>
  <si>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</si>
  <si>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</si>
  <si>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</si>
  <si>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</si>
  <si>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</si>
  <si>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</si>
  <si>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</si>
  <si>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</si>
  <si>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</si>
  <si>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</si>
  <si>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</si>
  <si>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</si>
  <si>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</si>
  <si>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</si>
  <si>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</si>
  <si>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</si>
  <si>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</si>
  <si>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</si>
  <si>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</si>
  <si>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</si>
  <si>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</si>
  <si>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</si>
  <si>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</si>
  <si>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</si>
  <si>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</si>
  <si>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</si>
  <si>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</si>
  <si>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</si>
  <si>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</si>
  <si>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</si>
  <si>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</si>
  <si>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</si>
  <si>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</si>
  <si>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</si>
  <si>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</si>
  <si>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</si>
  <si>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</si>
  <si>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</si>
  <si>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</si>
  <si>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</si>
  <si>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</si>
  <si>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</si>
  <si>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</si>
  <si>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</si>
  <si>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</si>
  <si>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</si>
  <si>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</si>
  <si>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</si>
  <si>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</si>
  <si>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</si>
  <si>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</si>
  <si>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</si>
  <si>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</si>
  <si>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</si>
  <si>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</si>
  <si>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</si>
  <si>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</si>
  <si>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</si>
  <si>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</si>
  <si>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</si>
  <si>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</si>
  <si>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</si>
  <si>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</si>
  <si>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</si>
  <si>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</si>
  <si>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</si>
  <si>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</si>
  <si>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</si>
  <si>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</si>
  <si>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</si>
  <si>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</si>
  <si>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</si>
  <si>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</si>
  <si>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</si>
  <si>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</si>
  <si>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</si>
  <si>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</si>
  <si>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</si>
  <si>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</si>
  <si>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</si>
  <si>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</si>
  <si>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</si>
  <si>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</si>
  <si>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</si>
  <si>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</si>
  <si>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</si>
  <si>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</si>
  <si>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</si>
  <si>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</si>
  <si>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</si>
  <si>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</si>
  <si>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</si>
  <si>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</si>
  <si>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</si>
  <si>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</si>
  <si>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</si>
  <si>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</si>
  <si>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</si>
  <si>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</si>
  <si>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</si>
  <si>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</si>
  <si>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</si>
  <si>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</si>
  <si>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</si>
  <si>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</si>
  <si>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</si>
  <si>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</si>
  <si>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</si>
  <si>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</si>
  <si>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</si>
  <si>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</si>
  <si>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</si>
  <si>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</si>
  <si>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</si>
  <si>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</si>
  <si>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</si>
  <si>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</si>
  <si>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</si>
  <si>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</si>
  <si>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</si>
  <si>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</si>
  <si>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</si>
  <si>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</si>
  <si>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</si>
  <si>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</si>
  <si>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</si>
  <si>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</si>
  <si>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</si>
  <si>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</si>
  <si>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</si>
  <si>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</si>
  <si>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</si>
  <si>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</si>
  <si>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</si>
  <si>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</si>
  <si>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</si>
  <si>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</si>
  <si>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</si>
  <si>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</si>
  <si>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</si>
  <si>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</si>
  <si>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</si>
  <si>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</si>
  <si>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</si>
  <si>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</si>
  <si>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</si>
  <si>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</si>
  <si>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</si>
  <si>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</si>
  <si>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</si>
  <si>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</si>
  <si>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</si>
  <si>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</si>
  <si>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</si>
  <si>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</si>
  <si>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</si>
  <si>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</si>
  <si>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</si>
  <si>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</si>
  <si>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</si>
  <si>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</si>
  <si>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</si>
  <si>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</si>
  <si>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</si>
  <si>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</si>
  <si>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</si>
  <si>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</si>
  <si>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</si>
  <si>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</si>
  <si>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</si>
  <si>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</si>
  <si>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</si>
  <si>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</si>
  <si>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</si>
  <si>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</si>
  <si>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</si>
  <si>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</si>
  <si>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</si>
  <si>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</si>
  <si>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</si>
  <si>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</si>
  <si>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</si>
  <si>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</si>
  <si>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</si>
  <si>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</si>
  <si>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</si>
  <si>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</si>
  <si>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</si>
  <si>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</si>
  <si>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</si>
  <si>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</si>
  <si>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</si>
  <si>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</si>
  <si>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</si>
  <si>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</si>
  <si>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</si>
  <si>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</si>
  <si>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</si>
  <si>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</si>
  <si>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</si>
  <si>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</si>
  <si>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</si>
  <si>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</si>
  <si>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</si>
  <si>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</si>
  <si>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</si>
  <si>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</si>
  <si>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</si>
  <si>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</si>
  <si>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</si>
  <si>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</si>
  <si>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</si>
  <si>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</si>
  <si>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</si>
  <si>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</si>
  <si>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</si>
  <si>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</si>
  <si>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</si>
  <si>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</si>
  <si>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</si>
  <si>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</si>
  <si>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</si>
  <si>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</si>
  <si>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</si>
  <si>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</si>
  <si>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</si>
  <si>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</si>
  <si>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</si>
  <si>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</si>
  <si>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</si>
  <si>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</si>
  <si>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</si>
  <si>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</si>
  <si>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</si>
  <si>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</si>
  <si>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</si>
  <si>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</si>
  <si>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</si>
  <si>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</si>
  <si>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</si>
  <si>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</si>
  <si>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</si>
  <si>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</si>
  <si>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</si>
  <si>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</si>
  <si>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</si>
  <si>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</si>
  <si>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</si>
  <si>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</si>
  <si>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</si>
  <si>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</si>
  <si>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</si>
  <si>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</si>
  <si>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</si>
  <si>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</si>
  <si>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</si>
  <si>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</si>
  <si>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</si>
  <si>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</si>
  <si>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</si>
  <si>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</si>
  <si>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</si>
  <si>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</si>
  <si>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</si>
  <si>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</si>
  <si>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</si>
  <si>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</si>
  <si>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</si>
  <si>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</si>
  <si>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</si>
  <si>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</si>
  <si>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</si>
  <si>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</si>
  <si>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</si>
  <si>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</si>
  <si>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</si>
  <si>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</si>
  <si>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</si>
  <si>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</si>
  <si>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</si>
  <si>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</si>
  <si>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</si>
  <si>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</si>
  <si>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</si>
  <si>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</si>
  <si>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</si>
  <si>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</si>
  <si>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</si>
  <si>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</si>
  <si>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</si>
  <si>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31/10/2023</t>
  </si>
  <si>
    <t>Cut-off Date: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</si>
</sst>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81">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49" fontId="16" fillId="2" borderId="0" xfId="0" applyNumberFormat="1" applyFont="1" applyFill="1" applyAlignment="1">
      <alignment horizontal="lef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8" fillId="2" borderId="0" xfId="0" applyNumberFormat="1" applyFont="1" applyFill="1" applyAlignment="1">
      <alignment horizontal="center" vertical="center"/>
    </xf>
    <xf numFmtId="3" fontId="13" fillId="2" borderId="0" xfId="0" applyNumberFormat="1" applyFont="1" applyFill="1" applyAlignment="1">
      <alignment horizontal="left"/>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3"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4" fillId="3" borderId="5" xfId="0" applyFont="1" applyFill="1" applyBorder="1" applyAlignment="1">
      <alignment horizontal="left" vertical="center"/>
    </xf>
    <xf numFmtId="0" fontId="25" fillId="3" borderId="5" xfId="0" applyFont="1" applyFill="1" applyBorder="1" applyAlignment="1">
      <alignment horizontal="left" vertical="center"/>
    </xf>
    <xf numFmtId="0" fontId="25" fillId="3" borderId="5" xfId="0" applyFont="1" applyFill="1" applyBorder="1" applyAlignment="1">
      <alignment horizontal="center" vertical="center"/>
    </xf>
    <xf numFmtId="0" fontId="24" fillId="3" borderId="5" xfId="0" applyFont="1" applyFill="1" applyBorder="1" applyAlignment="1">
      <alignment horizontal="center" vertical="center"/>
    </xf>
    <xf numFmtId="3" fontId="25"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5"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49" fontId="13" fillId="2" borderId="4" xfId="0" applyNumberFormat="1" applyFont="1" applyFill="1" applyBorder="1" applyAlignment="1">
      <alignment horizontal="left" vertical="center"/>
    </xf>
    <xf numFmtId="166" fontId="13" fillId="2" borderId="4" xfId="0" applyNumberFormat="1" applyFont="1" applyFill="1" applyBorder="1" applyAlignment="1">
      <alignment horizontal="right"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3" fillId="2" borderId="0" xfId="0" applyNumberFormat="1" applyFont="1" applyFill="1" applyAlignment="1">
      <alignment horizontal="lef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49" fontId="17"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3" fontId="13" fillId="2" borderId="6" xfId="0" applyNumberFormat="1" applyFont="1" applyFill="1" applyBorder="1" applyAlignment="1">
      <alignment horizontal="right"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0" fontId="12" fillId="3" borderId="5" xfId="0" applyFont="1" applyFill="1" applyBorder="1" applyAlignment="1">
      <alignment horizontal="left" vertical="center"/>
    </xf>
    <xf numFmtId="4"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3"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0" fontId="25" fillId="3" borderId="5" xfId="0" applyFont="1" applyFill="1" applyBorder="1" applyAlignment="1">
      <alignment horizontal="right" vertical="center" wrapText="1"/>
    </xf>
    <xf numFmtId="3" fontId="25" fillId="3" borderId="5" xfId="0" applyNumberFormat="1" applyFont="1" applyFill="1" applyBorder="1" applyAlignment="1">
      <alignment horizontal="right" vertical="center"/>
    </xf>
    <xf numFmtId="49" fontId="6" fillId="3" borderId="5" xfId="0" applyNumberFormat="1" applyFont="1" applyFill="1" applyBorder="1" applyAlignment="1">
      <alignment horizontal="center" vertical="center" wrapText="1"/>
    </xf>
    <xf numFmtId="167" fontId="3" fillId="2" borderId="0" xfId="0" applyNumberFormat="1" applyFont="1" applyFill="1" applyAlignment="1">
      <alignment horizontal="left"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49" fontId="22" fillId="5" borderId="1" xfId="0" applyNumberFormat="1" applyFont="1" applyFill="1" applyBorder="1" applyAlignment="1">
      <alignment horizontal="center"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0" fillId="0" borderId="0" xfId="0" applyAlignment="1">
      <alignment horizontal="left"/>
    </xf>
  </cellXfs>
  <cellStyles count="5">
    <cellStyle name="Hyperlink 2" xfId="2" xr:uid="{3839D766-3166-43FB-9061-8146A2B802D6}"/>
    <cellStyle name="Normal" xfId="0" builtinId="0"/>
    <cellStyle name="Normal 2" xfId="1" xr:uid="{8A5E4133-7BDF-4EF7-9F96-191DAA3EF488}"/>
    <cellStyle name="Normal 3" xfId="3" xr:uid="{B202E609-BC27-4FB1-BE18-8CA7FC552D41}"/>
    <cellStyle name="Percent 2" xfId="4" xr:uid="{E21621A9-9275-4729-9313-7D86A3C3C6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123554</xdr:rowOff>
    </xdr:to>
    <xdr:pic>
      <xdr:nvPicPr>
        <xdr:cNvPr id="2" name="Picture 1">
          <a:extLst>
            <a:ext uri="{FF2B5EF4-FFF2-40B4-BE49-F238E27FC236}">
              <a16:creationId xmlns:a16="http://schemas.microsoft.com/office/drawing/2014/main" id="{FE45F1E5-2047-4EC5-B68B-BB2CFB7074DF}"/>
            </a:ext>
          </a:extLst>
        </xdr:cNvPr>
        <xdr:cNvPicPr>
          <a:picLocks noChangeAspect="1"/>
        </xdr:cNvPicPr>
      </xdr:nvPicPr>
      <xdr:blipFill>
        <a:blip xmlns:r="http://schemas.openxmlformats.org/officeDocument/2006/relationships" r:embed="rId1"/>
        <a:stretch>
          <a:fillRect/>
        </a:stretch>
      </xdr:blipFill>
      <xdr:spPr>
        <a:xfrm>
          <a:off x="2141220" y="3307081"/>
          <a:ext cx="4682708" cy="13846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6" descr="Inserted picture RelID:1">
          <a:extLst>
            <a:ext uri="{FF2B5EF4-FFF2-40B4-BE49-F238E27FC236}">
              <a16:creationId xmlns:a16="http://schemas.microsoft.com/office/drawing/2014/main" id="{81E6762F-405F-4261-B4C9-30470BB89025}"/>
            </a:ext>
          </a:extLst>
        </xdr:cNvPr>
        <xdr:cNvPicPr>
          <a:picLocks noChangeAspect="1"/>
        </xdr:cNvPicPr>
      </xdr:nvPicPr>
      <xdr:blipFill>
        <a:blip xmlns:r="http://schemas.openxmlformats.org/officeDocument/2006/relationships" r:embed="rId1"/>
        <a:stretch>
          <a:fillRect/>
        </a:stretch>
      </xdr:blipFill>
      <xdr:spPr>
        <a:xfrm>
          <a:off x="30480" y="0"/>
          <a:ext cx="1508760" cy="3733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6" descr="Inserted picture RelID:1">
          <a:extLst>
            <a:ext uri="{FF2B5EF4-FFF2-40B4-BE49-F238E27FC236}">
              <a16:creationId xmlns:a16="http://schemas.microsoft.com/office/drawing/2014/main" id="{D1A529FB-B0F2-4D96-A423-43CE527EECCA}"/>
            </a:ext>
          </a:extLst>
        </xdr:cNvPr>
        <xdr:cNvPicPr>
          <a:picLocks noChangeAspect="1"/>
        </xdr:cNvPicPr>
      </xdr:nvPicPr>
      <xdr:blipFill>
        <a:blip xmlns:r="http://schemas.openxmlformats.org/officeDocument/2006/relationships" r:embed="rId1"/>
        <a:stretch>
          <a:fillRect/>
        </a:stretch>
      </xdr:blipFill>
      <xdr:spPr>
        <a:xfrm>
          <a:off x="76200" y="19050"/>
          <a:ext cx="10735310" cy="4911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2" descr="Inserted picture RelID:1">
          <a:extLst>
            <a:ext uri="{FF2B5EF4-FFF2-40B4-BE49-F238E27FC236}">
              <a16:creationId xmlns:a16="http://schemas.microsoft.com/office/drawing/2014/main" id="{84059C8A-5345-4687-9A0A-6CAA19416B72}"/>
            </a:ext>
          </a:extLst>
        </xdr:cNvPr>
        <xdr:cNvPicPr>
          <a:picLocks noChangeAspect="1"/>
        </xdr:cNvPicPr>
      </xdr:nvPicPr>
      <xdr:blipFill>
        <a:blip xmlns:r="http://schemas.openxmlformats.org/officeDocument/2006/relationships" r:embed="rId1"/>
        <a:stretch>
          <a:fillRect/>
        </a:stretch>
      </xdr:blipFill>
      <xdr:spPr>
        <a:xfrm>
          <a:off x="30480" y="0"/>
          <a:ext cx="1005840" cy="373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3" descr="Inserted picture RelID:1">
          <a:extLst>
            <a:ext uri="{FF2B5EF4-FFF2-40B4-BE49-F238E27FC236}">
              <a16:creationId xmlns:a16="http://schemas.microsoft.com/office/drawing/2014/main" id="{06C4621C-6090-4592-8B1C-6D0B6BBB4137}"/>
            </a:ext>
          </a:extLst>
        </xdr:cNvPr>
        <xdr:cNvPicPr>
          <a:picLocks noChangeAspect="1"/>
        </xdr:cNvPicPr>
      </xdr:nvPicPr>
      <xdr:blipFill>
        <a:blip xmlns:r="http://schemas.openxmlformats.org/officeDocument/2006/relationships" r:embed="rId1"/>
        <a:stretch>
          <a:fillRect/>
        </a:stretch>
      </xdr:blipFill>
      <xdr:spPr>
        <a:xfrm>
          <a:off x="45720" y="0"/>
          <a:ext cx="1470660" cy="381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28AF0ABA-7101-4FCD-A5FF-FDADAE73C4D5}"/>
            </a:ext>
          </a:extLst>
        </xdr:cNvPr>
        <xdr:cNvPicPr>
          <a:picLocks noChangeAspect="1"/>
        </xdr:cNvPicPr>
      </xdr:nvPicPr>
      <xdr:blipFill>
        <a:blip xmlns:r="http://schemas.openxmlformats.org/officeDocument/2006/relationships" r:embed="rId1"/>
        <a:stretch>
          <a:fillRect/>
        </a:stretch>
      </xdr:blipFill>
      <xdr:spPr>
        <a:xfrm>
          <a:off x="45720" y="0"/>
          <a:ext cx="1554480" cy="38100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5" descr="Inserted picture RelID:2">
          <a:extLst>
            <a:ext uri="{FF2B5EF4-FFF2-40B4-BE49-F238E27FC236}">
              <a16:creationId xmlns:a16="http://schemas.microsoft.com/office/drawing/2014/main" id="{D3DDE1CB-7DCC-4786-9E26-E5293A561DCE}"/>
            </a:ext>
          </a:extLst>
        </xdr:cNvPr>
        <xdr:cNvPicPr>
          <a:picLocks noChangeAspect="1"/>
        </xdr:cNvPicPr>
      </xdr:nvPicPr>
      <xdr:blipFill>
        <a:blip xmlns:r="http://schemas.openxmlformats.org/officeDocument/2006/relationships" r:embed="rId2"/>
        <a:stretch>
          <a:fillRect/>
        </a:stretch>
      </xdr:blipFill>
      <xdr:spPr>
        <a:xfrm>
          <a:off x="45720" y="1466850"/>
          <a:ext cx="5563362" cy="231648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6" descr="Inserted picture RelID:3">
          <a:extLst>
            <a:ext uri="{FF2B5EF4-FFF2-40B4-BE49-F238E27FC236}">
              <a16:creationId xmlns:a16="http://schemas.microsoft.com/office/drawing/2014/main" id="{4211C8EF-E75D-4F09-B25D-828F9D044302}"/>
            </a:ext>
          </a:extLst>
        </xdr:cNvPr>
        <xdr:cNvPicPr>
          <a:picLocks noChangeAspect="1"/>
        </xdr:cNvPicPr>
      </xdr:nvPicPr>
      <xdr:blipFill>
        <a:blip xmlns:r="http://schemas.openxmlformats.org/officeDocument/2006/relationships" r:embed="rId3"/>
        <a:stretch>
          <a:fillRect/>
        </a:stretch>
      </xdr:blipFill>
      <xdr:spPr>
        <a:xfrm>
          <a:off x="28448" y="4044442"/>
          <a:ext cx="5938012" cy="369747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7" descr="Inserted picture RelID:4">
          <a:extLst>
            <a:ext uri="{FF2B5EF4-FFF2-40B4-BE49-F238E27FC236}">
              <a16:creationId xmlns:a16="http://schemas.microsoft.com/office/drawing/2014/main" id="{7C5FD5F4-9922-4B1A-8387-638004966C17}"/>
            </a:ext>
          </a:extLst>
        </xdr:cNvPr>
        <xdr:cNvPicPr>
          <a:picLocks noChangeAspect="1"/>
        </xdr:cNvPicPr>
      </xdr:nvPicPr>
      <xdr:blipFill>
        <a:blip xmlns:r="http://schemas.openxmlformats.org/officeDocument/2006/relationships" r:embed="rId4"/>
        <a:stretch>
          <a:fillRect/>
        </a:stretch>
      </xdr:blipFill>
      <xdr:spPr>
        <a:xfrm>
          <a:off x="19050" y="8004302"/>
          <a:ext cx="5637276" cy="35245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8" descr="Inserted picture RelID:5">
          <a:extLst>
            <a:ext uri="{FF2B5EF4-FFF2-40B4-BE49-F238E27FC236}">
              <a16:creationId xmlns:a16="http://schemas.microsoft.com/office/drawing/2014/main" id="{8CF2E6E1-C2CD-45BB-9705-41B4B6FC586C}"/>
            </a:ext>
          </a:extLst>
        </xdr:cNvPr>
        <xdr:cNvPicPr>
          <a:picLocks noChangeAspect="1"/>
        </xdr:cNvPicPr>
      </xdr:nvPicPr>
      <xdr:blipFill>
        <a:blip xmlns:r="http://schemas.openxmlformats.org/officeDocument/2006/relationships" r:embed="rId5"/>
        <a:stretch>
          <a:fillRect/>
        </a:stretch>
      </xdr:blipFill>
      <xdr:spPr>
        <a:xfrm>
          <a:off x="0" y="11748262"/>
          <a:ext cx="5846572" cy="368427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9" descr="Inserted picture RelID:6">
          <a:extLst>
            <a:ext uri="{FF2B5EF4-FFF2-40B4-BE49-F238E27FC236}">
              <a16:creationId xmlns:a16="http://schemas.microsoft.com/office/drawing/2014/main" id="{39B332C6-444A-485C-B4CA-7DDFF95DE41F}"/>
            </a:ext>
          </a:extLst>
        </xdr:cNvPr>
        <xdr:cNvPicPr>
          <a:picLocks noChangeAspect="1"/>
        </xdr:cNvPicPr>
      </xdr:nvPicPr>
      <xdr:blipFill>
        <a:blip xmlns:r="http://schemas.openxmlformats.org/officeDocument/2006/relationships" r:embed="rId6"/>
        <a:stretch>
          <a:fillRect/>
        </a:stretch>
      </xdr:blipFill>
      <xdr:spPr>
        <a:xfrm>
          <a:off x="0" y="15656814"/>
          <a:ext cx="5732780" cy="354177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0" descr="Inserted picture RelID:7">
          <a:extLst>
            <a:ext uri="{FF2B5EF4-FFF2-40B4-BE49-F238E27FC236}">
              <a16:creationId xmlns:a16="http://schemas.microsoft.com/office/drawing/2014/main" id="{7C34F219-9A31-4530-B1F3-DF6A300B8A38}"/>
            </a:ext>
          </a:extLst>
        </xdr:cNvPr>
        <xdr:cNvPicPr>
          <a:picLocks noChangeAspect="1"/>
        </xdr:cNvPicPr>
      </xdr:nvPicPr>
      <xdr:blipFill>
        <a:blip xmlns:r="http://schemas.openxmlformats.org/officeDocument/2006/relationships" r:embed="rId7"/>
        <a:stretch>
          <a:fillRect/>
        </a:stretch>
      </xdr:blipFill>
      <xdr:spPr>
        <a:xfrm>
          <a:off x="47498" y="19428714"/>
          <a:ext cx="5837682" cy="376275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1" descr="Inserted picture RelID:8">
          <a:extLst>
            <a:ext uri="{FF2B5EF4-FFF2-40B4-BE49-F238E27FC236}">
              <a16:creationId xmlns:a16="http://schemas.microsoft.com/office/drawing/2014/main" id="{4C232834-FF8F-4AB9-9275-4E6E375CFE72}"/>
            </a:ext>
          </a:extLst>
        </xdr:cNvPr>
        <xdr:cNvPicPr>
          <a:picLocks noChangeAspect="1"/>
        </xdr:cNvPicPr>
      </xdr:nvPicPr>
      <xdr:blipFill>
        <a:blip xmlns:r="http://schemas.openxmlformats.org/officeDocument/2006/relationships" r:embed="rId8"/>
        <a:stretch>
          <a:fillRect/>
        </a:stretch>
      </xdr:blipFill>
      <xdr:spPr>
        <a:xfrm>
          <a:off x="121920" y="23429214"/>
          <a:ext cx="5544820" cy="263880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2" descr="Inserted picture RelID:9">
          <a:extLst>
            <a:ext uri="{FF2B5EF4-FFF2-40B4-BE49-F238E27FC236}">
              <a16:creationId xmlns:a16="http://schemas.microsoft.com/office/drawing/2014/main" id="{0A48BAC5-804A-49E2-8BC6-3630AFDF47A7}"/>
            </a:ext>
          </a:extLst>
        </xdr:cNvPr>
        <xdr:cNvPicPr>
          <a:picLocks noChangeAspect="1"/>
        </xdr:cNvPicPr>
      </xdr:nvPicPr>
      <xdr:blipFill>
        <a:blip xmlns:r="http://schemas.openxmlformats.org/officeDocument/2006/relationships" r:embed="rId9"/>
        <a:stretch>
          <a:fillRect/>
        </a:stretch>
      </xdr:blipFill>
      <xdr:spPr>
        <a:xfrm>
          <a:off x="531368" y="26306272"/>
          <a:ext cx="4468114" cy="173736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3" descr="Inserted picture RelID:10">
          <a:extLst>
            <a:ext uri="{FF2B5EF4-FFF2-40B4-BE49-F238E27FC236}">
              <a16:creationId xmlns:a16="http://schemas.microsoft.com/office/drawing/2014/main" id="{56E1351F-C0B0-4616-AA25-0DABDB05BE1A}"/>
            </a:ext>
          </a:extLst>
        </xdr:cNvPr>
        <xdr:cNvPicPr>
          <a:picLocks noChangeAspect="1"/>
        </xdr:cNvPicPr>
      </xdr:nvPicPr>
      <xdr:blipFill>
        <a:blip xmlns:r="http://schemas.openxmlformats.org/officeDocument/2006/relationships" r:embed="rId10"/>
        <a:stretch>
          <a:fillRect/>
        </a:stretch>
      </xdr:blipFill>
      <xdr:spPr>
        <a:xfrm>
          <a:off x="226568" y="28337002"/>
          <a:ext cx="5353304" cy="250113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4" descr="Inserted picture RelID:11">
          <a:extLst>
            <a:ext uri="{FF2B5EF4-FFF2-40B4-BE49-F238E27FC236}">
              <a16:creationId xmlns:a16="http://schemas.microsoft.com/office/drawing/2014/main" id="{CEC9F133-F4AD-49C2-B736-634DCAD722A4}"/>
            </a:ext>
          </a:extLst>
        </xdr:cNvPr>
        <xdr:cNvPicPr>
          <a:picLocks noChangeAspect="1"/>
        </xdr:cNvPicPr>
      </xdr:nvPicPr>
      <xdr:blipFill>
        <a:blip xmlns:r="http://schemas.openxmlformats.org/officeDocument/2006/relationships" r:embed="rId11"/>
        <a:stretch>
          <a:fillRect/>
        </a:stretch>
      </xdr:blipFill>
      <xdr:spPr>
        <a:xfrm>
          <a:off x="150368" y="31064454"/>
          <a:ext cx="5735066" cy="194691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5" descr="Inserted picture RelID:12">
          <a:extLst>
            <a:ext uri="{FF2B5EF4-FFF2-40B4-BE49-F238E27FC236}">
              <a16:creationId xmlns:a16="http://schemas.microsoft.com/office/drawing/2014/main" id="{4E3B2DEE-48ED-43F6-962C-4D7A7D235637}"/>
            </a:ext>
          </a:extLst>
        </xdr:cNvPr>
        <xdr:cNvPicPr>
          <a:picLocks noChangeAspect="1"/>
        </xdr:cNvPicPr>
      </xdr:nvPicPr>
      <xdr:blipFill>
        <a:blip xmlns:r="http://schemas.openxmlformats.org/officeDocument/2006/relationships" r:embed="rId12"/>
        <a:stretch>
          <a:fillRect/>
        </a:stretch>
      </xdr:blipFill>
      <xdr:spPr>
        <a:xfrm>
          <a:off x="369570" y="33305242"/>
          <a:ext cx="4353306" cy="185166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6" descr="Inserted picture RelID:13">
          <a:extLst>
            <a:ext uri="{FF2B5EF4-FFF2-40B4-BE49-F238E27FC236}">
              <a16:creationId xmlns:a16="http://schemas.microsoft.com/office/drawing/2014/main" id="{CF33E36A-8539-4C17-B58E-06F603BD3172}"/>
            </a:ext>
          </a:extLst>
        </xdr:cNvPr>
        <xdr:cNvPicPr>
          <a:picLocks noChangeAspect="1"/>
        </xdr:cNvPicPr>
      </xdr:nvPicPr>
      <xdr:blipFill>
        <a:blip xmlns:r="http://schemas.openxmlformats.org/officeDocument/2006/relationships" r:embed="rId13"/>
        <a:stretch>
          <a:fillRect/>
        </a:stretch>
      </xdr:blipFill>
      <xdr:spPr>
        <a:xfrm>
          <a:off x="47498" y="35454082"/>
          <a:ext cx="4932172" cy="307086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7" descr="Inserted picture RelID:14">
          <a:extLst>
            <a:ext uri="{FF2B5EF4-FFF2-40B4-BE49-F238E27FC236}">
              <a16:creationId xmlns:a16="http://schemas.microsoft.com/office/drawing/2014/main" id="{87AB5E72-D99C-4730-A76D-5893484BCDF3}"/>
            </a:ext>
          </a:extLst>
        </xdr:cNvPr>
        <xdr:cNvPicPr>
          <a:picLocks noChangeAspect="1"/>
        </xdr:cNvPicPr>
      </xdr:nvPicPr>
      <xdr:blipFill>
        <a:blip xmlns:r="http://schemas.openxmlformats.org/officeDocument/2006/relationships" r:embed="rId14"/>
        <a:stretch>
          <a:fillRect/>
        </a:stretch>
      </xdr:blipFill>
      <xdr:spPr>
        <a:xfrm>
          <a:off x="111506" y="38832282"/>
          <a:ext cx="4963668" cy="312420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8" descr="Inserted picture RelID:15">
          <a:extLst>
            <a:ext uri="{FF2B5EF4-FFF2-40B4-BE49-F238E27FC236}">
              <a16:creationId xmlns:a16="http://schemas.microsoft.com/office/drawing/2014/main" id="{4920EBBF-B647-4CD5-AC98-8FE49B052713}"/>
            </a:ext>
          </a:extLst>
        </xdr:cNvPr>
        <xdr:cNvPicPr>
          <a:picLocks noChangeAspect="1"/>
        </xdr:cNvPicPr>
      </xdr:nvPicPr>
      <xdr:blipFill>
        <a:blip xmlns:r="http://schemas.openxmlformats.org/officeDocument/2006/relationships" r:embed="rId15"/>
        <a:stretch>
          <a:fillRect/>
        </a:stretch>
      </xdr:blipFill>
      <xdr:spPr>
        <a:xfrm>
          <a:off x="207518" y="42182034"/>
          <a:ext cx="4868164" cy="279450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9" descr="Inserted picture RelID:16">
          <a:extLst>
            <a:ext uri="{FF2B5EF4-FFF2-40B4-BE49-F238E27FC236}">
              <a16:creationId xmlns:a16="http://schemas.microsoft.com/office/drawing/2014/main" id="{28417673-4B66-4D7B-84BF-F003EE420F86}"/>
            </a:ext>
          </a:extLst>
        </xdr:cNvPr>
        <xdr:cNvPicPr>
          <a:picLocks noChangeAspect="1"/>
        </xdr:cNvPicPr>
      </xdr:nvPicPr>
      <xdr:blipFill>
        <a:blip xmlns:r="http://schemas.openxmlformats.org/officeDocument/2006/relationships" r:embed="rId16"/>
        <a:stretch>
          <a:fillRect/>
        </a:stretch>
      </xdr:blipFill>
      <xdr:spPr>
        <a:xfrm>
          <a:off x="293370" y="45199554"/>
          <a:ext cx="5477510" cy="366953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0" descr="Inserted picture RelID:17">
          <a:extLst>
            <a:ext uri="{FF2B5EF4-FFF2-40B4-BE49-F238E27FC236}">
              <a16:creationId xmlns:a16="http://schemas.microsoft.com/office/drawing/2014/main" id="{4B72371F-35C1-44A0-8CFC-1389ECD84D18}"/>
            </a:ext>
          </a:extLst>
        </xdr:cNvPr>
        <xdr:cNvPicPr>
          <a:picLocks noChangeAspect="1"/>
        </xdr:cNvPicPr>
      </xdr:nvPicPr>
      <xdr:blipFill>
        <a:blip xmlns:r="http://schemas.openxmlformats.org/officeDocument/2006/relationships" r:embed="rId17"/>
        <a:stretch>
          <a:fillRect/>
        </a:stretch>
      </xdr:blipFill>
      <xdr:spPr>
        <a:xfrm>
          <a:off x="217170" y="49093374"/>
          <a:ext cx="5356606" cy="404342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1" descr="Inserted picture RelID:18">
          <a:extLst>
            <a:ext uri="{FF2B5EF4-FFF2-40B4-BE49-F238E27FC236}">
              <a16:creationId xmlns:a16="http://schemas.microsoft.com/office/drawing/2014/main" id="{193F2D23-5506-45E0-ABAB-1C1B9AA2C179}"/>
            </a:ext>
          </a:extLst>
        </xdr:cNvPr>
        <xdr:cNvPicPr>
          <a:picLocks noChangeAspect="1"/>
        </xdr:cNvPicPr>
      </xdr:nvPicPr>
      <xdr:blipFill>
        <a:blip xmlns:r="http://schemas.openxmlformats.org/officeDocument/2006/relationships" r:embed="rId18"/>
        <a:stretch>
          <a:fillRect/>
        </a:stretch>
      </xdr:blipFill>
      <xdr:spPr>
        <a:xfrm>
          <a:off x="44958" y="53432710"/>
          <a:ext cx="4469638" cy="172974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2" descr="Inserted picture RelID:19">
          <a:extLst>
            <a:ext uri="{FF2B5EF4-FFF2-40B4-BE49-F238E27FC236}">
              <a16:creationId xmlns:a16="http://schemas.microsoft.com/office/drawing/2014/main" id="{5CEA4A35-A664-490A-AA0F-B720BEEEA5D1}"/>
            </a:ext>
          </a:extLst>
        </xdr:cNvPr>
        <xdr:cNvPicPr>
          <a:picLocks noChangeAspect="1"/>
        </xdr:cNvPicPr>
      </xdr:nvPicPr>
      <xdr:blipFill>
        <a:blip xmlns:r="http://schemas.openxmlformats.org/officeDocument/2006/relationships" r:embed="rId19"/>
        <a:stretch>
          <a:fillRect/>
        </a:stretch>
      </xdr:blipFill>
      <xdr:spPr>
        <a:xfrm>
          <a:off x="44958" y="55473854"/>
          <a:ext cx="4469892" cy="19202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5" descr="Inserted picture RelID:1">
          <a:extLst>
            <a:ext uri="{FF2B5EF4-FFF2-40B4-BE49-F238E27FC236}">
              <a16:creationId xmlns:a16="http://schemas.microsoft.com/office/drawing/2014/main" id="{6685F747-D42B-468D-910F-A257EAE326BA}"/>
            </a:ext>
          </a:extLst>
        </xdr:cNvPr>
        <xdr:cNvPicPr>
          <a:picLocks noChangeAspect="1"/>
        </xdr:cNvPicPr>
      </xdr:nvPicPr>
      <xdr:blipFill>
        <a:blip xmlns:r="http://schemas.openxmlformats.org/officeDocument/2006/relationships" r:embed="rId1"/>
        <a:stretch>
          <a:fillRect/>
        </a:stretch>
      </xdr:blipFill>
      <xdr:spPr>
        <a:xfrm>
          <a:off x="45720" y="0"/>
          <a:ext cx="1394460" cy="38100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4" descr="Inserted picture RelID:2">
          <a:extLst>
            <a:ext uri="{FF2B5EF4-FFF2-40B4-BE49-F238E27FC236}">
              <a16:creationId xmlns:a16="http://schemas.microsoft.com/office/drawing/2014/main" id="{DBF9C565-8319-42B3-9988-7A8E311D0F68}"/>
            </a:ext>
          </a:extLst>
        </xdr:cNvPr>
        <xdr:cNvPicPr>
          <a:picLocks noChangeAspect="1"/>
        </xdr:cNvPicPr>
      </xdr:nvPicPr>
      <xdr:blipFill>
        <a:blip xmlns:r="http://schemas.openxmlformats.org/officeDocument/2006/relationships" r:embed="rId2"/>
        <a:stretch>
          <a:fillRect/>
        </a:stretch>
      </xdr:blipFill>
      <xdr:spPr>
        <a:xfrm>
          <a:off x="47498" y="2903220"/>
          <a:ext cx="5719572" cy="4903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B329-EF96-48D4-9751-0DBE32266A19}">
  <sheetPr>
    <tabColor rgb="FFE36E00"/>
  </sheetPr>
  <dimension ref="A1:A174"/>
  <sheetViews>
    <sheetView tabSelected="1" zoomScale="60" zoomScaleNormal="60" workbookViewId="0">
      <selection activeCell="C7" sqref="C7"/>
    </sheetView>
  </sheetViews>
  <sheetFormatPr defaultColWidth="9.109375" defaultRowHeight="14.4" x14ac:dyDescent="0.3"/>
  <cols>
    <col min="1" max="1" width="242" style="121" customWidth="1"/>
    <col min="2" max="16384" width="9.109375" style="121"/>
  </cols>
  <sheetData>
    <row r="1" spans="1:1" ht="31.2" x14ac:dyDescent="0.3">
      <c r="A1" s="120" t="s">
        <v>1219</v>
      </c>
    </row>
    <row r="3" spans="1:1" ht="15" x14ac:dyDescent="0.3">
      <c r="A3" s="122"/>
    </row>
    <row r="4" spans="1:1" ht="34.799999999999997" x14ac:dyDescent="0.3">
      <c r="A4" s="123" t="s">
        <v>1220</v>
      </c>
    </row>
    <row r="5" spans="1:1" ht="34.799999999999997" x14ac:dyDescent="0.3">
      <c r="A5" s="123" t="s">
        <v>1221</v>
      </c>
    </row>
    <row r="6" spans="1:1" ht="52.2" x14ac:dyDescent="0.3">
      <c r="A6" s="123" t="s">
        <v>1222</v>
      </c>
    </row>
    <row r="7" spans="1:1" ht="17.399999999999999" x14ac:dyDescent="0.3">
      <c r="A7" s="123"/>
    </row>
    <row r="8" spans="1:1" ht="18" x14ac:dyDescent="0.3">
      <c r="A8" s="124" t="s">
        <v>1223</v>
      </c>
    </row>
    <row r="9" spans="1:1" ht="34.799999999999997" x14ac:dyDescent="0.35">
      <c r="A9" s="125" t="s">
        <v>1224</v>
      </c>
    </row>
    <row r="10" spans="1:1" ht="87" x14ac:dyDescent="0.3">
      <c r="A10" s="126" t="s">
        <v>1225</v>
      </c>
    </row>
    <row r="11" spans="1:1" ht="34.799999999999997" x14ac:dyDescent="0.3">
      <c r="A11" s="126" t="s">
        <v>1226</v>
      </c>
    </row>
    <row r="12" spans="1:1" ht="17.399999999999999" x14ac:dyDescent="0.3">
      <c r="A12" s="126" t="s">
        <v>1227</v>
      </c>
    </row>
    <row r="13" spans="1:1" ht="17.399999999999999" x14ac:dyDescent="0.3">
      <c r="A13" s="126" t="s">
        <v>1228</v>
      </c>
    </row>
    <row r="14" spans="1:1" ht="34.799999999999997" x14ac:dyDescent="0.3">
      <c r="A14" s="126" t="s">
        <v>1229</v>
      </c>
    </row>
    <row r="15" spans="1:1" ht="17.399999999999999" x14ac:dyDescent="0.3">
      <c r="A15" s="126"/>
    </row>
    <row r="16" spans="1:1" ht="18" x14ac:dyDescent="0.3">
      <c r="A16" s="124" t="s">
        <v>1230</v>
      </c>
    </row>
    <row r="17" spans="1:1" ht="17.399999999999999" x14ac:dyDescent="0.3">
      <c r="A17" s="127" t="s">
        <v>1231</v>
      </c>
    </row>
    <row r="18" spans="1:1" ht="34.799999999999997" x14ac:dyDescent="0.3">
      <c r="A18" s="128" t="s">
        <v>1232</v>
      </c>
    </row>
    <row r="19" spans="1:1" ht="34.799999999999997" x14ac:dyDescent="0.3">
      <c r="A19" s="128" t="s">
        <v>1233</v>
      </c>
    </row>
    <row r="20" spans="1:1" ht="52.2" x14ac:dyDescent="0.3">
      <c r="A20" s="128" t="s">
        <v>1234</v>
      </c>
    </row>
    <row r="21" spans="1:1" ht="87" x14ac:dyDescent="0.3">
      <c r="A21" s="128" t="s">
        <v>1235</v>
      </c>
    </row>
    <row r="22" spans="1:1" ht="52.2" x14ac:dyDescent="0.3">
      <c r="A22" s="128" t="s">
        <v>1236</v>
      </c>
    </row>
    <row r="23" spans="1:1" ht="34.799999999999997" x14ac:dyDescent="0.3">
      <c r="A23" s="128" t="s">
        <v>1237</v>
      </c>
    </row>
    <row r="24" spans="1:1" ht="17.399999999999999" x14ac:dyDescent="0.3">
      <c r="A24" s="128" t="s">
        <v>1238</v>
      </c>
    </row>
    <row r="25" spans="1:1" ht="17.399999999999999" x14ac:dyDescent="0.3">
      <c r="A25" s="127" t="s">
        <v>1239</v>
      </c>
    </row>
    <row r="26" spans="1:1" ht="52.2" x14ac:dyDescent="0.35">
      <c r="A26" s="129" t="s">
        <v>1240</v>
      </c>
    </row>
    <row r="27" spans="1:1" ht="17.399999999999999" x14ac:dyDescent="0.35">
      <c r="A27" s="129" t="s">
        <v>1241</v>
      </c>
    </row>
    <row r="28" spans="1:1" ht="17.399999999999999" x14ac:dyDescent="0.3">
      <c r="A28" s="127" t="s">
        <v>1242</v>
      </c>
    </row>
    <row r="29" spans="1:1" ht="34.799999999999997" x14ac:dyDescent="0.3">
      <c r="A29" s="128" t="s">
        <v>1243</v>
      </c>
    </row>
    <row r="30" spans="1:1" ht="34.799999999999997" x14ac:dyDescent="0.3">
      <c r="A30" s="128" t="s">
        <v>1244</v>
      </c>
    </row>
    <row r="31" spans="1:1" ht="34.799999999999997" x14ac:dyDescent="0.3">
      <c r="A31" s="128" t="s">
        <v>1245</v>
      </c>
    </row>
    <row r="32" spans="1:1" ht="34.799999999999997" x14ac:dyDescent="0.3">
      <c r="A32" s="128" t="s">
        <v>1246</v>
      </c>
    </row>
    <row r="33" spans="1:1" ht="17.399999999999999" x14ac:dyDescent="0.3">
      <c r="A33" s="128"/>
    </row>
    <row r="34" spans="1:1" ht="18" x14ac:dyDescent="0.3">
      <c r="A34" s="124" t="s">
        <v>1247</v>
      </c>
    </row>
    <row r="35" spans="1:1" ht="17.399999999999999" x14ac:dyDescent="0.3">
      <c r="A35" s="127" t="s">
        <v>1248</v>
      </c>
    </row>
    <row r="36" spans="1:1" ht="34.799999999999997" x14ac:dyDescent="0.3">
      <c r="A36" s="128" t="s">
        <v>1249</v>
      </c>
    </row>
    <row r="37" spans="1:1" ht="34.799999999999997" x14ac:dyDescent="0.3">
      <c r="A37" s="128" t="s">
        <v>1250</v>
      </c>
    </row>
    <row r="38" spans="1:1" ht="34.799999999999997" x14ac:dyDescent="0.3">
      <c r="A38" s="128" t="s">
        <v>1251</v>
      </c>
    </row>
    <row r="39" spans="1:1" ht="17.399999999999999" x14ac:dyDescent="0.3">
      <c r="A39" s="128" t="s">
        <v>1252</v>
      </c>
    </row>
    <row r="40" spans="1:1" ht="34.799999999999997" x14ac:dyDescent="0.3">
      <c r="A40" s="128" t="s">
        <v>1253</v>
      </c>
    </row>
    <row r="41" spans="1:1" ht="17.399999999999999" x14ac:dyDescent="0.3">
      <c r="A41" s="127" t="s">
        <v>1254</v>
      </c>
    </row>
    <row r="42" spans="1:1" ht="17.399999999999999" x14ac:dyDescent="0.3">
      <c r="A42" s="128" t="s">
        <v>1255</v>
      </c>
    </row>
    <row r="43" spans="1:1" ht="17.399999999999999" x14ac:dyDescent="0.35">
      <c r="A43" s="129" t="s">
        <v>1256</v>
      </c>
    </row>
    <row r="44" spans="1:1" ht="17.399999999999999" x14ac:dyDescent="0.3">
      <c r="A44" s="127" t="s">
        <v>1257</v>
      </c>
    </row>
    <row r="45" spans="1:1" ht="34.799999999999997" x14ac:dyDescent="0.35">
      <c r="A45" s="129" t="s">
        <v>1258</v>
      </c>
    </row>
    <row r="46" spans="1:1" ht="34.799999999999997" x14ac:dyDescent="0.3">
      <c r="A46" s="128" t="s">
        <v>1259</v>
      </c>
    </row>
    <row r="47" spans="1:1" ht="52.2" x14ac:dyDescent="0.3">
      <c r="A47" s="128" t="s">
        <v>1260</v>
      </c>
    </row>
    <row r="48" spans="1:1" ht="17.399999999999999" x14ac:dyDescent="0.3">
      <c r="A48" s="128" t="s">
        <v>1261</v>
      </c>
    </row>
    <row r="49" spans="1:1" ht="17.399999999999999" x14ac:dyDescent="0.35">
      <c r="A49" s="129" t="s">
        <v>1262</v>
      </c>
    </row>
    <row r="50" spans="1:1" ht="17.399999999999999" x14ac:dyDescent="0.3">
      <c r="A50" s="127" t="s">
        <v>1263</v>
      </c>
    </row>
    <row r="51" spans="1:1" ht="34.799999999999997" x14ac:dyDescent="0.35">
      <c r="A51" s="129" t="s">
        <v>1264</v>
      </c>
    </row>
    <row r="52" spans="1:1" ht="17.399999999999999" x14ac:dyDescent="0.3">
      <c r="A52" s="128" t="s">
        <v>1265</v>
      </c>
    </row>
    <row r="53" spans="1:1" ht="34.799999999999997" x14ac:dyDescent="0.35">
      <c r="A53" s="129" t="s">
        <v>1266</v>
      </c>
    </row>
    <row r="54" spans="1:1" ht="17.399999999999999" x14ac:dyDescent="0.3">
      <c r="A54" s="127" t="s">
        <v>1267</v>
      </c>
    </row>
    <row r="55" spans="1:1" ht="17.399999999999999" x14ac:dyDescent="0.35">
      <c r="A55" s="129" t="s">
        <v>1268</v>
      </c>
    </row>
    <row r="56" spans="1:1" ht="34.799999999999997" x14ac:dyDescent="0.3">
      <c r="A56" s="128" t="s">
        <v>1269</v>
      </c>
    </row>
    <row r="57" spans="1:1" ht="17.399999999999999" x14ac:dyDescent="0.3">
      <c r="A57" s="128" t="s">
        <v>1270</v>
      </c>
    </row>
    <row r="58" spans="1:1" ht="34.799999999999997" x14ac:dyDescent="0.3">
      <c r="A58" s="128" t="s">
        <v>1271</v>
      </c>
    </row>
    <row r="59" spans="1:1" ht="17.399999999999999" x14ac:dyDescent="0.3">
      <c r="A59" s="127" t="s">
        <v>1272</v>
      </c>
    </row>
    <row r="60" spans="1:1" ht="34.799999999999997" x14ac:dyDescent="0.3">
      <c r="A60" s="128" t="s">
        <v>1273</v>
      </c>
    </row>
    <row r="61" spans="1:1" ht="17.399999999999999" x14ac:dyDescent="0.3">
      <c r="A61" s="130"/>
    </row>
    <row r="62" spans="1:1" ht="18" x14ac:dyDescent="0.3">
      <c r="A62" s="124" t="s">
        <v>1274</v>
      </c>
    </row>
    <row r="63" spans="1:1" ht="17.399999999999999" x14ac:dyDescent="0.3">
      <c r="A63" s="127" t="s">
        <v>1275</v>
      </c>
    </row>
    <row r="64" spans="1:1" ht="34.799999999999997" x14ac:dyDescent="0.3">
      <c r="A64" s="128" t="s">
        <v>1276</v>
      </c>
    </row>
    <row r="65" spans="1:1" ht="17.399999999999999" x14ac:dyDescent="0.3">
      <c r="A65" s="128" t="s">
        <v>1277</v>
      </c>
    </row>
    <row r="66" spans="1:1" ht="52.2" x14ac:dyDescent="0.3">
      <c r="A66" s="126" t="s">
        <v>1278</v>
      </c>
    </row>
    <row r="67" spans="1:1" ht="34.799999999999997" x14ac:dyDescent="0.3">
      <c r="A67" s="126" t="s">
        <v>1279</v>
      </c>
    </row>
    <row r="68" spans="1:1" ht="34.799999999999997" x14ac:dyDescent="0.3">
      <c r="A68" s="126" t="s">
        <v>1280</v>
      </c>
    </row>
    <row r="69" spans="1:1" ht="17.399999999999999" x14ac:dyDescent="0.3">
      <c r="A69" s="131" t="s">
        <v>1281</v>
      </c>
    </row>
    <row r="70" spans="1:1" ht="52.2" x14ac:dyDescent="0.3">
      <c r="A70" s="126" t="s">
        <v>1282</v>
      </c>
    </row>
    <row r="71" spans="1:1" ht="17.399999999999999" x14ac:dyDescent="0.3">
      <c r="A71" s="126" t="s">
        <v>1283</v>
      </c>
    </row>
    <row r="72" spans="1:1" ht="17.399999999999999" x14ac:dyDescent="0.3">
      <c r="A72" s="131" t="s">
        <v>1284</v>
      </c>
    </row>
    <row r="73" spans="1:1" ht="17.399999999999999" x14ac:dyDescent="0.3">
      <c r="A73" s="126" t="s">
        <v>1285</v>
      </c>
    </row>
    <row r="74" spans="1:1" ht="17.399999999999999" x14ac:dyDescent="0.3">
      <c r="A74" s="131" t="s">
        <v>1286</v>
      </c>
    </row>
    <row r="75" spans="1:1" ht="34.799999999999997" x14ac:dyDescent="0.3">
      <c r="A75" s="126" t="s">
        <v>1287</v>
      </c>
    </row>
    <row r="76" spans="1:1" ht="17.399999999999999" x14ac:dyDescent="0.3">
      <c r="A76" s="126" t="s">
        <v>1288</v>
      </c>
    </row>
    <row r="77" spans="1:1" ht="52.2" x14ac:dyDescent="0.3">
      <c r="A77" s="126" t="s">
        <v>1289</v>
      </c>
    </row>
    <row r="78" spans="1:1" ht="17.399999999999999" x14ac:dyDescent="0.3">
      <c r="A78" s="131" t="s">
        <v>1290</v>
      </c>
    </row>
    <row r="79" spans="1:1" ht="17.399999999999999" x14ac:dyDescent="0.35">
      <c r="A79" s="125" t="s">
        <v>1291</v>
      </c>
    </row>
    <row r="80" spans="1:1" ht="17.399999999999999" x14ac:dyDescent="0.3">
      <c r="A80" s="131" t="s">
        <v>1292</v>
      </c>
    </row>
    <row r="81" spans="1:1" ht="34.799999999999997" x14ac:dyDescent="0.3">
      <c r="A81" s="126" t="s">
        <v>1293</v>
      </c>
    </row>
    <row r="82" spans="1:1" ht="34.799999999999997" x14ac:dyDescent="0.3">
      <c r="A82" s="126" t="s">
        <v>1294</v>
      </c>
    </row>
    <row r="83" spans="1:1" ht="34.799999999999997" x14ac:dyDescent="0.3">
      <c r="A83" s="126" t="s">
        <v>1295</v>
      </c>
    </row>
    <row r="84" spans="1:1" ht="34.799999999999997" x14ac:dyDescent="0.3">
      <c r="A84" s="126" t="s">
        <v>1296</v>
      </c>
    </row>
    <row r="85" spans="1:1" ht="34.799999999999997" x14ac:dyDescent="0.3">
      <c r="A85" s="126" t="s">
        <v>1297</v>
      </c>
    </row>
    <row r="86" spans="1:1" ht="17.399999999999999" x14ac:dyDescent="0.3">
      <c r="A86" s="131" t="s">
        <v>1298</v>
      </c>
    </row>
    <row r="87" spans="1:1" ht="17.399999999999999" x14ac:dyDescent="0.3">
      <c r="A87" s="126" t="s">
        <v>1299</v>
      </c>
    </row>
    <row r="88" spans="1:1" ht="34.799999999999997" x14ac:dyDescent="0.3">
      <c r="A88" s="126" t="s">
        <v>1300</v>
      </c>
    </row>
    <row r="89" spans="1:1" ht="17.399999999999999" x14ac:dyDescent="0.3">
      <c r="A89" s="131" t="s">
        <v>1301</v>
      </c>
    </row>
    <row r="90" spans="1:1" ht="34.799999999999997" x14ac:dyDescent="0.3">
      <c r="A90" s="126" t="s">
        <v>1302</v>
      </c>
    </row>
    <row r="91" spans="1:1" ht="17.399999999999999" x14ac:dyDescent="0.3">
      <c r="A91" s="131" t="s">
        <v>1303</v>
      </c>
    </row>
    <row r="92" spans="1:1" ht="17.399999999999999" x14ac:dyDescent="0.35">
      <c r="A92" s="125" t="s">
        <v>1304</v>
      </c>
    </row>
    <row r="93" spans="1:1" ht="17.399999999999999" x14ac:dyDescent="0.3">
      <c r="A93" s="126" t="s">
        <v>1305</v>
      </c>
    </row>
    <row r="94" spans="1:1" ht="17.399999999999999" x14ac:dyDescent="0.3">
      <c r="A94" s="126"/>
    </row>
    <row r="95" spans="1:1" ht="18" x14ac:dyDescent="0.3">
      <c r="A95" s="124" t="s">
        <v>1306</v>
      </c>
    </row>
    <row r="96" spans="1:1" ht="34.799999999999997" x14ac:dyDescent="0.35">
      <c r="A96" s="125" t="s">
        <v>1307</v>
      </c>
    </row>
    <row r="97" spans="1:1" ht="17.399999999999999" x14ac:dyDescent="0.35">
      <c r="A97" s="125" t="s">
        <v>1308</v>
      </c>
    </row>
    <row r="98" spans="1:1" ht="17.399999999999999" x14ac:dyDescent="0.3">
      <c r="A98" s="131" t="s">
        <v>1309</v>
      </c>
    </row>
    <row r="99" spans="1:1" ht="17.399999999999999" x14ac:dyDescent="0.3">
      <c r="A99" s="123" t="s">
        <v>1310</v>
      </c>
    </row>
    <row r="100" spans="1:1" ht="17.399999999999999" x14ac:dyDescent="0.3">
      <c r="A100" s="126" t="s">
        <v>1311</v>
      </c>
    </row>
    <row r="101" spans="1:1" ht="17.399999999999999" x14ac:dyDescent="0.3">
      <c r="A101" s="126" t="s">
        <v>1312</v>
      </c>
    </row>
    <row r="102" spans="1:1" ht="17.399999999999999" x14ac:dyDescent="0.3">
      <c r="A102" s="126" t="s">
        <v>1313</v>
      </c>
    </row>
    <row r="103" spans="1:1" ht="17.399999999999999" x14ac:dyDescent="0.3">
      <c r="A103" s="126" t="s">
        <v>1314</v>
      </c>
    </row>
    <row r="104" spans="1:1" ht="34.799999999999997" x14ac:dyDescent="0.3">
      <c r="A104" s="126" t="s">
        <v>1315</v>
      </c>
    </row>
    <row r="105" spans="1:1" ht="17.399999999999999" x14ac:dyDescent="0.3">
      <c r="A105" s="123" t="s">
        <v>1316</v>
      </c>
    </row>
    <row r="106" spans="1:1" ht="17.399999999999999" x14ac:dyDescent="0.3">
      <c r="A106" s="126" t="s">
        <v>1317</v>
      </c>
    </row>
    <row r="107" spans="1:1" ht="17.399999999999999" x14ac:dyDescent="0.3">
      <c r="A107" s="126" t="s">
        <v>1318</v>
      </c>
    </row>
    <row r="108" spans="1:1" ht="17.399999999999999" x14ac:dyDescent="0.3">
      <c r="A108" s="126" t="s">
        <v>1319</v>
      </c>
    </row>
    <row r="109" spans="1:1" ht="17.399999999999999" x14ac:dyDescent="0.3">
      <c r="A109" s="126" t="s">
        <v>1320</v>
      </c>
    </row>
    <row r="110" spans="1:1" ht="17.399999999999999" x14ac:dyDescent="0.3">
      <c r="A110" s="126" t="s">
        <v>1321</v>
      </c>
    </row>
    <row r="111" spans="1:1" ht="17.399999999999999" x14ac:dyDescent="0.3">
      <c r="A111" s="126" t="s">
        <v>1322</v>
      </c>
    </row>
    <row r="112" spans="1:1" ht="17.399999999999999" x14ac:dyDescent="0.3">
      <c r="A112" s="131" t="s">
        <v>1323</v>
      </c>
    </row>
    <row r="113" spans="1:1" ht="17.399999999999999" x14ac:dyDescent="0.3">
      <c r="A113" s="126" t="s">
        <v>1324</v>
      </c>
    </row>
    <row r="114" spans="1:1" ht="17.399999999999999" x14ac:dyDescent="0.3">
      <c r="A114" s="123" t="s">
        <v>1325</v>
      </c>
    </row>
    <row r="115" spans="1:1" ht="17.399999999999999" x14ac:dyDescent="0.3">
      <c r="A115" s="126" t="s">
        <v>1326</v>
      </c>
    </row>
    <row r="116" spans="1:1" ht="17.399999999999999" x14ac:dyDescent="0.3">
      <c r="A116" s="126" t="s">
        <v>1327</v>
      </c>
    </row>
    <row r="117" spans="1:1" ht="17.399999999999999" x14ac:dyDescent="0.3">
      <c r="A117" s="123" t="s">
        <v>1328</v>
      </c>
    </row>
    <row r="118" spans="1:1" ht="17.399999999999999" x14ac:dyDescent="0.3">
      <c r="A118" s="126" t="s">
        <v>1329</v>
      </c>
    </row>
    <row r="119" spans="1:1" ht="17.399999999999999" x14ac:dyDescent="0.3">
      <c r="A119" s="126" t="s">
        <v>1330</v>
      </c>
    </row>
    <row r="120" spans="1:1" ht="17.399999999999999" x14ac:dyDescent="0.3">
      <c r="A120" s="126" t="s">
        <v>1331</v>
      </c>
    </row>
    <row r="121" spans="1:1" ht="17.399999999999999" x14ac:dyDescent="0.3">
      <c r="A121" s="131" t="s">
        <v>1332</v>
      </c>
    </row>
    <row r="122" spans="1:1" ht="17.399999999999999" x14ac:dyDescent="0.3">
      <c r="A122" s="123" t="s">
        <v>1333</v>
      </c>
    </row>
    <row r="123" spans="1:1" ht="17.399999999999999" x14ac:dyDescent="0.3">
      <c r="A123" s="123" t="s">
        <v>1334</v>
      </c>
    </row>
    <row r="124" spans="1:1" ht="17.399999999999999" x14ac:dyDescent="0.3">
      <c r="A124" s="126" t="s">
        <v>1335</v>
      </c>
    </row>
    <row r="125" spans="1:1" ht="17.399999999999999" x14ac:dyDescent="0.3">
      <c r="A125" s="126" t="s">
        <v>1336</v>
      </c>
    </row>
    <row r="126" spans="1:1" ht="17.399999999999999" x14ac:dyDescent="0.3">
      <c r="A126" s="126" t="s">
        <v>1337</v>
      </c>
    </row>
    <row r="127" spans="1:1" ht="17.399999999999999" x14ac:dyDescent="0.3">
      <c r="A127" s="126" t="s">
        <v>1338</v>
      </c>
    </row>
    <row r="128" spans="1:1" ht="17.399999999999999" x14ac:dyDescent="0.3">
      <c r="A128" s="126" t="s">
        <v>1339</v>
      </c>
    </row>
    <row r="129" spans="1:1" ht="17.399999999999999" x14ac:dyDescent="0.3">
      <c r="A129" s="131" t="s">
        <v>1340</v>
      </c>
    </row>
    <row r="130" spans="1:1" ht="34.799999999999997" x14ac:dyDescent="0.3">
      <c r="A130" s="126" t="s">
        <v>1341</v>
      </c>
    </row>
    <row r="131" spans="1:1" ht="69.599999999999994" x14ac:dyDescent="0.3">
      <c r="A131" s="126" t="s">
        <v>1342</v>
      </c>
    </row>
    <row r="132" spans="1:1" ht="34.799999999999997" x14ac:dyDescent="0.3">
      <c r="A132" s="126" t="s">
        <v>1343</v>
      </c>
    </row>
    <row r="133" spans="1:1" ht="17.399999999999999" x14ac:dyDescent="0.3">
      <c r="A133" s="131" t="s">
        <v>1344</v>
      </c>
    </row>
    <row r="134" spans="1:1" ht="34.799999999999997" x14ac:dyDescent="0.3">
      <c r="A134" s="123" t="s">
        <v>1345</v>
      </c>
    </row>
    <row r="135" spans="1:1" ht="17.399999999999999" x14ac:dyDescent="0.3">
      <c r="A135" s="123"/>
    </row>
    <row r="136" spans="1:1" ht="18" x14ac:dyDescent="0.3">
      <c r="A136" s="124" t="s">
        <v>1346</v>
      </c>
    </row>
    <row r="137" spans="1:1" ht="17.399999999999999" x14ac:dyDescent="0.3">
      <c r="A137" s="126" t="s">
        <v>1347</v>
      </c>
    </row>
    <row r="138" spans="1:1" ht="52.2" x14ac:dyDescent="0.3">
      <c r="A138" s="128" t="s">
        <v>1348</v>
      </c>
    </row>
    <row r="139" spans="1:1" ht="34.799999999999997" x14ac:dyDescent="0.3">
      <c r="A139" s="128" t="s">
        <v>1349</v>
      </c>
    </row>
    <row r="140" spans="1:1" ht="17.399999999999999" x14ac:dyDescent="0.3">
      <c r="A140" s="127" t="s">
        <v>1350</v>
      </c>
    </row>
    <row r="141" spans="1:1" ht="17.399999999999999" x14ac:dyDescent="0.3">
      <c r="A141" s="132" t="s">
        <v>1351</v>
      </c>
    </row>
    <row r="142" spans="1:1" ht="34.799999999999997" x14ac:dyDescent="0.35">
      <c r="A142" s="129" t="s">
        <v>1352</v>
      </c>
    </row>
    <row r="143" spans="1:1" ht="17.399999999999999" x14ac:dyDescent="0.3">
      <c r="A143" s="128" t="s">
        <v>1353</v>
      </c>
    </row>
    <row r="144" spans="1:1" ht="17.399999999999999" x14ac:dyDescent="0.3">
      <c r="A144" s="128" t="s">
        <v>1354</v>
      </c>
    </row>
    <row r="145" spans="1:1" ht="17.399999999999999" x14ac:dyDescent="0.3">
      <c r="A145" s="132" t="s">
        <v>1355</v>
      </c>
    </row>
    <row r="146" spans="1:1" ht="17.399999999999999" x14ac:dyDescent="0.3">
      <c r="A146" s="127" t="s">
        <v>1356</v>
      </c>
    </row>
    <row r="147" spans="1:1" ht="17.399999999999999" x14ac:dyDescent="0.3">
      <c r="A147" s="132" t="s">
        <v>1357</v>
      </c>
    </row>
    <row r="148" spans="1:1" ht="17.399999999999999" x14ac:dyDescent="0.3">
      <c r="A148" s="128" t="s">
        <v>1358</v>
      </c>
    </row>
    <row r="149" spans="1:1" ht="17.399999999999999" x14ac:dyDescent="0.3">
      <c r="A149" s="128" t="s">
        <v>1359</v>
      </c>
    </row>
    <row r="150" spans="1:1" ht="17.399999999999999" x14ac:dyDescent="0.3">
      <c r="A150" s="128" t="s">
        <v>1360</v>
      </c>
    </row>
    <row r="151" spans="1:1" ht="34.799999999999997" x14ac:dyDescent="0.3">
      <c r="A151" s="132" t="s">
        <v>1361</v>
      </c>
    </row>
    <row r="152" spans="1:1" ht="17.399999999999999" x14ac:dyDescent="0.3">
      <c r="A152" s="127" t="s">
        <v>1362</v>
      </c>
    </row>
    <row r="153" spans="1:1" ht="17.399999999999999" x14ac:dyDescent="0.3">
      <c r="A153" s="128" t="s">
        <v>1363</v>
      </c>
    </row>
    <row r="154" spans="1:1" ht="17.399999999999999" x14ac:dyDescent="0.3">
      <c r="A154" s="128" t="s">
        <v>1364</v>
      </c>
    </row>
    <row r="155" spans="1:1" ht="17.399999999999999" x14ac:dyDescent="0.3">
      <c r="A155" s="128" t="s">
        <v>1365</v>
      </c>
    </row>
    <row r="156" spans="1:1" ht="17.399999999999999" x14ac:dyDescent="0.3">
      <c r="A156" s="128" t="s">
        <v>1366</v>
      </c>
    </row>
    <row r="157" spans="1:1" ht="34.799999999999997" x14ac:dyDescent="0.3">
      <c r="A157" s="128" t="s">
        <v>1367</v>
      </c>
    </row>
    <row r="158" spans="1:1" ht="34.799999999999997" x14ac:dyDescent="0.3">
      <c r="A158" s="128" t="s">
        <v>1368</v>
      </c>
    </row>
    <row r="159" spans="1:1" ht="17.399999999999999" x14ac:dyDescent="0.3">
      <c r="A159" s="127" t="s">
        <v>1369</v>
      </c>
    </row>
    <row r="160" spans="1:1" ht="34.799999999999997" x14ac:dyDescent="0.3">
      <c r="A160" s="128" t="s">
        <v>1370</v>
      </c>
    </row>
    <row r="161" spans="1:1" ht="34.799999999999997" x14ac:dyDescent="0.3">
      <c r="A161" s="128" t="s">
        <v>1371</v>
      </c>
    </row>
    <row r="162" spans="1:1" ht="17.399999999999999" x14ac:dyDescent="0.3">
      <c r="A162" s="128" t="s">
        <v>1372</v>
      </c>
    </row>
    <row r="163" spans="1:1" ht="17.399999999999999" x14ac:dyDescent="0.3">
      <c r="A163" s="127" t="s">
        <v>1373</v>
      </c>
    </row>
    <row r="164" spans="1:1" ht="34.799999999999997" x14ac:dyDescent="0.35">
      <c r="A164" s="129" t="s">
        <v>1374</v>
      </c>
    </row>
    <row r="165" spans="1:1" ht="34.799999999999997" x14ac:dyDescent="0.3">
      <c r="A165" s="128" t="s">
        <v>1375</v>
      </c>
    </row>
    <row r="166" spans="1:1" ht="17.399999999999999" x14ac:dyDescent="0.3">
      <c r="A166" s="127" t="s">
        <v>1376</v>
      </c>
    </row>
    <row r="167" spans="1:1" ht="17.399999999999999" x14ac:dyDescent="0.3">
      <c r="A167" s="128" t="s">
        <v>1377</v>
      </c>
    </row>
    <row r="168" spans="1:1" ht="17.399999999999999" x14ac:dyDescent="0.3">
      <c r="A168" s="127" t="s">
        <v>1378</v>
      </c>
    </row>
    <row r="169" spans="1:1" ht="17.399999999999999" x14ac:dyDescent="0.35">
      <c r="A169" s="129" t="s">
        <v>1379</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&amp;R&amp;1#&amp;"Calibri"&amp;10&amp;K0078D7Classification : Internal</oddFooter>
  </headerFooter>
  <rowBreaks count="3" manualBreakCount="3">
    <brk id="14"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1E3C-5A91-46F7-9FCD-E377E20C6E09}">
  <dimension ref="B1:J60"/>
  <sheetViews>
    <sheetView zoomScaleNormal="100" workbookViewId="0"/>
  </sheetViews>
  <sheetFormatPr defaultRowHeight="13.2" x14ac:dyDescent="0.25"/>
  <cols>
    <col min="1" max="1" width="0.44140625" customWidth="1"/>
    <col min="2" max="3" width="14.6640625" customWidth="1"/>
    <col min="4" max="4" width="17.21875" customWidth="1"/>
    <col min="5" max="6" width="14.6640625" customWidth="1"/>
    <col min="7" max="7" width="8.6640625" customWidth="1"/>
    <col min="8" max="9" width="0.21875" customWidth="1"/>
    <col min="10" max="10" width="19.88671875" customWidth="1"/>
    <col min="11" max="11" width="4.6640625" customWidth="1"/>
  </cols>
  <sheetData>
    <row r="1" spans="2:8" s="1" customFormat="1" ht="7.2" customHeight="1" x14ac:dyDescent="0.15">
      <c r="B1" s="69"/>
    </row>
    <row r="2" spans="2:8" s="1" customFormat="1" ht="18.3" customHeight="1" x14ac:dyDescent="0.15">
      <c r="B2" s="69"/>
      <c r="D2" s="74" t="s">
        <v>888</v>
      </c>
      <c r="E2" s="74"/>
      <c r="F2" s="74"/>
      <c r="G2" s="74"/>
      <c r="H2" s="74"/>
    </row>
    <row r="3" spans="2:8" s="1" customFormat="1" ht="4.6500000000000004" customHeight="1" x14ac:dyDescent="0.15">
      <c r="B3" s="69"/>
    </row>
    <row r="4" spans="2:8" s="1" customFormat="1" ht="27.3" customHeight="1" x14ac:dyDescent="0.15">
      <c r="B4" s="70" t="s">
        <v>1010</v>
      </c>
      <c r="C4" s="70"/>
      <c r="D4" s="70"/>
      <c r="E4" s="70"/>
      <c r="F4" s="70"/>
      <c r="G4" s="70"/>
    </row>
    <row r="5" spans="2:8" s="1" customFormat="1" ht="5.0999999999999996" customHeight="1" x14ac:dyDescent="0.15"/>
    <row r="6" spans="2:8" s="1" customFormat="1" ht="19.649999999999999" customHeight="1" x14ac:dyDescent="0.15">
      <c r="B6" s="9" t="s">
        <v>1011</v>
      </c>
      <c r="C6" s="3">
        <v>45230</v>
      </c>
      <c r="D6" s="36" t="s">
        <v>1012</v>
      </c>
    </row>
    <row r="7" spans="2:8" s="1" customFormat="1" ht="3.45" customHeight="1" x14ac:dyDescent="0.15"/>
    <row r="8" spans="2:8" s="1" customFormat="1" ht="15.3" customHeight="1" x14ac:dyDescent="0.15">
      <c r="B8" s="81" t="s">
        <v>1013</v>
      </c>
      <c r="C8" s="81"/>
      <c r="D8" s="81"/>
      <c r="E8" s="81"/>
      <c r="F8" s="81"/>
      <c r="G8" s="81"/>
    </row>
    <row r="9" spans="2:8" s="1" customFormat="1" ht="1.65" customHeight="1" x14ac:dyDescent="0.15"/>
    <row r="10" spans="2:8" s="1" customFormat="1" ht="8.85" customHeight="1" x14ac:dyDescent="0.15">
      <c r="B10" s="97" t="s">
        <v>1014</v>
      </c>
      <c r="C10" s="97"/>
    </row>
    <row r="11" spans="2:8" s="1" customFormat="1" ht="2.1" customHeight="1" x14ac:dyDescent="0.15"/>
    <row r="12" spans="2:8" s="1" customFormat="1" ht="13.65" customHeight="1" x14ac:dyDescent="0.15">
      <c r="B12" s="98" t="s">
        <v>1015</v>
      </c>
      <c r="C12" s="98"/>
      <c r="D12" s="98"/>
      <c r="E12" s="98"/>
      <c r="F12" s="99">
        <v>15277856751.4303</v>
      </c>
      <c r="G12" s="99"/>
    </row>
    <row r="13" spans="2:8" s="1" customFormat="1" ht="13.65" customHeight="1" x14ac:dyDescent="0.15">
      <c r="B13" s="93" t="s">
        <v>1016</v>
      </c>
      <c r="C13" s="93"/>
      <c r="D13" s="93"/>
      <c r="E13" s="93"/>
      <c r="F13" s="96">
        <v>15277856751.4303</v>
      </c>
      <c r="G13" s="96"/>
    </row>
    <row r="14" spans="2:8" s="1" customFormat="1" ht="13.65" customHeight="1" x14ac:dyDescent="0.15">
      <c r="B14" s="93" t="s">
        <v>1017</v>
      </c>
      <c r="C14" s="93"/>
      <c r="D14" s="93"/>
      <c r="E14" s="93"/>
      <c r="F14" s="96">
        <v>2113745709.23001</v>
      </c>
      <c r="G14" s="96"/>
    </row>
    <row r="15" spans="2:8" s="1" customFormat="1" ht="13.65" customHeight="1" x14ac:dyDescent="0.15">
      <c r="B15" s="93" t="s">
        <v>433</v>
      </c>
      <c r="C15" s="93"/>
      <c r="D15" s="93"/>
      <c r="E15" s="93"/>
      <c r="F15" s="96">
        <v>106291</v>
      </c>
      <c r="G15" s="96"/>
    </row>
    <row r="16" spans="2:8" s="1" customFormat="1" ht="13.65" customHeight="1" x14ac:dyDescent="0.15">
      <c r="B16" s="93" t="s">
        <v>1018</v>
      </c>
      <c r="C16" s="93"/>
      <c r="D16" s="93"/>
      <c r="E16" s="93"/>
      <c r="F16" s="96">
        <v>230120</v>
      </c>
      <c r="G16" s="96"/>
    </row>
    <row r="17" spans="2:7" s="1" customFormat="1" ht="13.65" customHeight="1" x14ac:dyDescent="0.15">
      <c r="B17" s="93" t="s">
        <v>1019</v>
      </c>
      <c r="C17" s="93"/>
      <c r="D17" s="93"/>
      <c r="E17" s="93"/>
      <c r="F17" s="96">
        <v>143736.127719468</v>
      </c>
      <c r="G17" s="96"/>
    </row>
    <row r="18" spans="2:7" s="1" customFormat="1" ht="13.65" customHeight="1" x14ac:dyDescent="0.15">
      <c r="B18" s="93" t="s">
        <v>1020</v>
      </c>
      <c r="C18" s="93"/>
      <c r="D18" s="93"/>
      <c r="E18" s="93"/>
      <c r="F18" s="96">
        <v>66390.825445115493</v>
      </c>
      <c r="G18" s="96"/>
    </row>
    <row r="19" spans="2:7" s="1" customFormat="1" ht="13.65" customHeight="1" x14ac:dyDescent="0.15">
      <c r="B19" s="93" t="s">
        <v>1021</v>
      </c>
      <c r="C19" s="93"/>
      <c r="D19" s="93"/>
      <c r="E19" s="93"/>
      <c r="F19" s="94">
        <v>0.50571647642762796</v>
      </c>
      <c r="G19" s="94"/>
    </row>
    <row r="20" spans="2:7" s="1" customFormat="1" ht="13.65" customHeight="1" x14ac:dyDescent="0.15">
      <c r="B20" s="93" t="s">
        <v>1022</v>
      </c>
      <c r="C20" s="93"/>
      <c r="D20" s="93"/>
      <c r="E20" s="93"/>
      <c r="F20" s="94">
        <v>0.60293770189804397</v>
      </c>
      <c r="G20" s="94"/>
    </row>
    <row r="21" spans="2:7" s="1" customFormat="1" ht="13.65" customHeight="1" x14ac:dyDescent="0.15">
      <c r="B21" s="93" t="s">
        <v>1023</v>
      </c>
      <c r="C21" s="93"/>
      <c r="D21" s="93"/>
      <c r="E21" s="93"/>
      <c r="F21" s="95">
        <v>4.7856199160119397</v>
      </c>
      <c r="G21" s="95"/>
    </row>
    <row r="22" spans="2:7" s="1" customFormat="1" ht="13.65" customHeight="1" x14ac:dyDescent="0.15">
      <c r="B22" s="93" t="s">
        <v>1024</v>
      </c>
      <c r="C22" s="93"/>
      <c r="D22" s="93"/>
      <c r="E22" s="93"/>
      <c r="F22" s="95">
        <v>14.542216113451399</v>
      </c>
      <c r="G22" s="95"/>
    </row>
    <row r="23" spans="2:7" s="1" customFormat="1" ht="13.65" customHeight="1" x14ac:dyDescent="0.15">
      <c r="B23" s="93" t="s">
        <v>1025</v>
      </c>
      <c r="C23" s="93"/>
      <c r="D23" s="93"/>
      <c r="E23" s="93"/>
      <c r="F23" s="95">
        <v>19.327833872297099</v>
      </c>
      <c r="G23" s="95"/>
    </row>
    <row r="24" spans="2:7" s="1" customFormat="1" ht="13.65" customHeight="1" x14ac:dyDescent="0.15">
      <c r="B24" s="93" t="s">
        <v>1026</v>
      </c>
      <c r="C24" s="93"/>
      <c r="D24" s="93"/>
      <c r="E24" s="93"/>
      <c r="F24" s="94">
        <v>0.84475449071754505</v>
      </c>
      <c r="G24" s="94"/>
    </row>
    <row r="25" spans="2:7" s="1" customFormat="1" ht="13.65" customHeight="1" x14ac:dyDescent="0.15">
      <c r="B25" s="93" t="s">
        <v>1027</v>
      </c>
      <c r="C25" s="93"/>
      <c r="D25" s="93"/>
      <c r="E25" s="93"/>
      <c r="F25" s="94">
        <v>0.15524550928244299</v>
      </c>
      <c r="G25" s="94"/>
    </row>
    <row r="26" spans="2:7" s="1" customFormat="1" ht="13.65" customHeight="1" x14ac:dyDescent="0.15">
      <c r="B26" s="93" t="s">
        <v>1028</v>
      </c>
      <c r="C26" s="93"/>
      <c r="D26" s="93"/>
      <c r="E26" s="93"/>
      <c r="F26" s="94">
        <v>1.82438183594009E-2</v>
      </c>
      <c r="G26" s="94"/>
    </row>
    <row r="27" spans="2:7" s="1" customFormat="1" ht="13.65" customHeight="1" x14ac:dyDescent="0.15">
      <c r="B27" s="93" t="s">
        <v>1029</v>
      </c>
      <c r="C27" s="93"/>
      <c r="D27" s="93"/>
      <c r="E27" s="93"/>
      <c r="F27" s="94">
        <v>1.6996008449041901E-2</v>
      </c>
      <c r="G27" s="94"/>
    </row>
    <row r="28" spans="2:7" s="1" customFormat="1" ht="13.65" customHeight="1" x14ac:dyDescent="0.15">
      <c r="B28" s="93" t="s">
        <v>1030</v>
      </c>
      <c r="C28" s="93"/>
      <c r="D28" s="93"/>
      <c r="E28" s="93"/>
      <c r="F28" s="94">
        <v>2.5033663877057199E-2</v>
      </c>
      <c r="G28" s="94"/>
    </row>
    <row r="29" spans="2:7" s="1" customFormat="1" ht="13.65" customHeight="1" x14ac:dyDescent="0.15">
      <c r="B29" s="93" t="s">
        <v>1031</v>
      </c>
      <c r="C29" s="93"/>
      <c r="D29" s="93"/>
      <c r="E29" s="93"/>
      <c r="F29" s="95">
        <v>7.6011969351845901</v>
      </c>
      <c r="G29" s="95"/>
    </row>
    <row r="30" spans="2:7" s="1" customFormat="1" ht="13.65" customHeight="1" x14ac:dyDescent="0.15">
      <c r="B30" s="93" t="s">
        <v>1032</v>
      </c>
      <c r="C30" s="93"/>
      <c r="D30" s="93"/>
      <c r="E30" s="93"/>
      <c r="F30" s="95">
        <v>6.5554061843739104</v>
      </c>
      <c r="G30" s="95"/>
    </row>
    <row r="31" spans="2:7" s="1" customFormat="1" ht="13.65" customHeight="1" x14ac:dyDescent="0.15">
      <c r="B31" s="89" t="s">
        <v>1033</v>
      </c>
      <c r="C31" s="89"/>
      <c r="D31" s="89"/>
      <c r="E31" s="89"/>
      <c r="F31" s="90">
        <v>7.5376608953490304E-4</v>
      </c>
      <c r="G31" s="90"/>
    </row>
    <row r="32" spans="2:7" s="1" customFormat="1" ht="4.2" customHeight="1" x14ac:dyDescent="0.15"/>
    <row r="33" spans="2:10" s="1" customFormat="1" ht="15.3" customHeight="1" x14ac:dyDescent="0.15">
      <c r="B33" s="81" t="s">
        <v>1034</v>
      </c>
      <c r="C33" s="81"/>
      <c r="D33" s="81"/>
      <c r="E33" s="81"/>
      <c r="F33" s="81"/>
      <c r="G33" s="81"/>
    </row>
    <row r="34" spans="2:10" s="1" customFormat="1" ht="4.2" customHeight="1" x14ac:dyDescent="0.15"/>
    <row r="35" spans="2:10" s="1" customFormat="1" ht="17.100000000000001" customHeight="1" x14ac:dyDescent="0.25">
      <c r="B35" s="91" t="s">
        <v>1035</v>
      </c>
      <c r="C35" s="91"/>
      <c r="D35" s="91"/>
      <c r="E35" s="91"/>
      <c r="F35" s="92">
        <v>625579098.03999996</v>
      </c>
      <c r="G35" s="92"/>
    </row>
    <row r="36" spans="2:10" s="1" customFormat="1" ht="4.2" customHeight="1" x14ac:dyDescent="0.15"/>
    <row r="37" spans="2:10" s="1" customFormat="1" ht="15.3" customHeight="1" x14ac:dyDescent="0.15">
      <c r="B37" s="81" t="s">
        <v>1036</v>
      </c>
      <c r="C37" s="81"/>
      <c r="D37" s="81"/>
      <c r="E37" s="81"/>
      <c r="F37" s="81"/>
      <c r="G37" s="81"/>
    </row>
    <row r="38" spans="2:10" s="1" customFormat="1" ht="4.2" customHeight="1" x14ac:dyDescent="0.15"/>
    <row r="39" spans="2:10" s="1" customFormat="1" ht="10.65" customHeight="1" x14ac:dyDescent="0.15">
      <c r="B39" s="37"/>
      <c r="C39" s="38" t="s">
        <v>1037</v>
      </c>
      <c r="D39" s="38" t="s">
        <v>1037</v>
      </c>
      <c r="E39" s="38" t="s">
        <v>1037</v>
      </c>
      <c r="F39" s="38" t="s">
        <v>1037</v>
      </c>
      <c r="G39" s="85" t="s">
        <v>1037</v>
      </c>
      <c r="H39" s="85"/>
      <c r="I39" s="85"/>
      <c r="J39" s="38" t="s">
        <v>1037</v>
      </c>
    </row>
    <row r="40" spans="2:10" s="1" customFormat="1" ht="8.5500000000000007" customHeight="1" x14ac:dyDescent="0.15">
      <c r="B40" s="39" t="s">
        <v>893</v>
      </c>
      <c r="C40" s="40" t="s">
        <v>1038</v>
      </c>
      <c r="D40" s="40" t="s">
        <v>1038</v>
      </c>
      <c r="E40" s="40" t="s">
        <v>1038</v>
      </c>
      <c r="F40" s="40" t="s">
        <v>1038</v>
      </c>
      <c r="G40" s="86" t="s">
        <v>1039</v>
      </c>
      <c r="H40" s="86"/>
      <c r="I40" s="86"/>
      <c r="J40" s="40" t="s">
        <v>1039</v>
      </c>
    </row>
    <row r="41" spans="2:10" s="1" customFormat="1" ht="11.55" customHeight="1" x14ac:dyDescent="0.15">
      <c r="B41" s="41" t="s">
        <v>10</v>
      </c>
      <c r="C41" s="12" t="s">
        <v>1040</v>
      </c>
      <c r="D41" s="12" t="s">
        <v>1040</v>
      </c>
      <c r="E41" s="12" t="s">
        <v>1040</v>
      </c>
      <c r="F41" s="12" t="s">
        <v>1040</v>
      </c>
      <c r="G41" s="83" t="s">
        <v>1040</v>
      </c>
      <c r="H41" s="83"/>
      <c r="I41" s="83"/>
      <c r="J41" s="12" t="s">
        <v>1040</v>
      </c>
    </row>
    <row r="42" spans="2:10" s="1" customFormat="1" ht="10.199999999999999" customHeight="1" x14ac:dyDescent="0.15">
      <c r="B42" s="42" t="s">
        <v>892</v>
      </c>
      <c r="C42" s="43" t="s">
        <v>1041</v>
      </c>
      <c r="D42" s="43" t="s">
        <v>1041</v>
      </c>
      <c r="E42" s="43" t="s">
        <v>1041</v>
      </c>
      <c r="F42" s="43" t="s">
        <v>1041</v>
      </c>
      <c r="G42" s="87" t="s">
        <v>1042</v>
      </c>
      <c r="H42" s="87"/>
      <c r="I42" s="87"/>
      <c r="J42" s="43" t="s">
        <v>1042</v>
      </c>
    </row>
    <row r="43" spans="2:10" s="1" customFormat="1" ht="10.199999999999999" customHeight="1" x14ac:dyDescent="0.15">
      <c r="B43" s="41" t="s">
        <v>897</v>
      </c>
      <c r="C43" s="12" t="s">
        <v>1</v>
      </c>
      <c r="D43" s="12" t="s">
        <v>1</v>
      </c>
      <c r="E43" s="12" t="s">
        <v>1</v>
      </c>
      <c r="F43" s="12" t="s">
        <v>1</v>
      </c>
      <c r="G43" s="83" t="s">
        <v>1</v>
      </c>
      <c r="H43" s="83"/>
      <c r="I43" s="83"/>
      <c r="J43" s="12" t="s">
        <v>1</v>
      </c>
    </row>
    <row r="44" spans="2:10" s="1" customFormat="1" ht="10.199999999999999" customHeight="1" x14ac:dyDescent="0.15">
      <c r="B44" s="42" t="s">
        <v>1043</v>
      </c>
      <c r="C44" s="13">
        <v>5000000</v>
      </c>
      <c r="D44" s="13">
        <v>5000000</v>
      </c>
      <c r="E44" s="13">
        <v>10000000</v>
      </c>
      <c r="F44" s="13">
        <v>25000000</v>
      </c>
      <c r="G44" s="88">
        <v>11500000</v>
      </c>
      <c r="H44" s="88"/>
      <c r="I44" s="88"/>
      <c r="J44" s="13">
        <v>35000000</v>
      </c>
    </row>
    <row r="45" spans="2:10" s="1" customFormat="1" ht="10.199999999999999" customHeight="1" x14ac:dyDescent="0.15">
      <c r="B45" s="42" t="s">
        <v>895</v>
      </c>
      <c r="C45" s="14">
        <v>43483</v>
      </c>
      <c r="D45" s="14">
        <v>43497</v>
      </c>
      <c r="E45" s="14">
        <v>43489</v>
      </c>
      <c r="F45" s="14">
        <v>43490</v>
      </c>
      <c r="G45" s="77">
        <v>43928</v>
      </c>
      <c r="H45" s="77"/>
      <c r="I45" s="77"/>
      <c r="J45" s="14">
        <v>43955</v>
      </c>
    </row>
    <row r="46" spans="2:10" s="1" customFormat="1" ht="10.199999999999999" customHeight="1" x14ac:dyDescent="0.15">
      <c r="B46" s="42" t="s">
        <v>896</v>
      </c>
      <c r="C46" s="14">
        <v>46560</v>
      </c>
      <c r="D46" s="14">
        <v>46560</v>
      </c>
      <c r="E46" s="14">
        <v>46560</v>
      </c>
      <c r="F46" s="14">
        <v>46560</v>
      </c>
      <c r="G46" s="77">
        <v>46682</v>
      </c>
      <c r="H46" s="77"/>
      <c r="I46" s="77"/>
      <c r="J46" s="14">
        <v>46682</v>
      </c>
    </row>
    <row r="47" spans="2:10" s="1" customFormat="1" ht="10.199999999999999" customHeight="1" x14ac:dyDescent="0.15">
      <c r="B47" s="42" t="s">
        <v>898</v>
      </c>
      <c r="C47" s="12" t="s">
        <v>1044</v>
      </c>
      <c r="D47" s="12" t="s">
        <v>1044</v>
      </c>
      <c r="E47" s="12" t="s">
        <v>1044</v>
      </c>
      <c r="F47" s="12" t="s">
        <v>1044</v>
      </c>
      <c r="G47" s="83" t="s">
        <v>1044</v>
      </c>
      <c r="H47" s="83"/>
      <c r="I47" s="83"/>
      <c r="J47" s="12" t="s">
        <v>1044</v>
      </c>
    </row>
    <row r="48" spans="2:10" s="1" customFormat="1" ht="10.199999999999999" customHeight="1" x14ac:dyDescent="0.15">
      <c r="B48" s="41" t="s">
        <v>899</v>
      </c>
      <c r="C48" s="15">
        <v>8.0000000000000002E-3</v>
      </c>
      <c r="D48" s="15">
        <v>8.0000000000000002E-3</v>
      </c>
      <c r="E48" s="15">
        <v>8.0000000000000002E-3</v>
      </c>
      <c r="F48" s="15">
        <v>8.0000000000000002E-3</v>
      </c>
      <c r="G48" s="84">
        <v>0</v>
      </c>
      <c r="H48" s="84"/>
      <c r="I48" s="84"/>
      <c r="J48" s="15">
        <v>0</v>
      </c>
    </row>
    <row r="49" spans="2:10" s="1" customFormat="1" ht="9.75" customHeight="1" x14ac:dyDescent="0.15">
      <c r="B49" s="41" t="s">
        <v>1045</v>
      </c>
      <c r="C49" s="12" t="s">
        <v>1046</v>
      </c>
      <c r="D49" s="12" t="s">
        <v>1046</v>
      </c>
      <c r="E49" s="12" t="s">
        <v>1046</v>
      </c>
      <c r="F49" s="12" t="s">
        <v>1046</v>
      </c>
      <c r="G49" s="83" t="s">
        <v>1046</v>
      </c>
      <c r="H49" s="83"/>
      <c r="I49" s="83"/>
      <c r="J49" s="12" t="s">
        <v>1046</v>
      </c>
    </row>
    <row r="50" spans="2:10" s="1" customFormat="1" ht="8.5500000000000007" customHeight="1" x14ac:dyDescent="0.15">
      <c r="B50" s="41" t="s">
        <v>1047</v>
      </c>
      <c r="C50" s="12" t="s">
        <v>936</v>
      </c>
      <c r="D50" s="12" t="s">
        <v>936</v>
      </c>
      <c r="E50" s="12" t="s">
        <v>936</v>
      </c>
      <c r="F50" s="12" t="s">
        <v>936</v>
      </c>
      <c r="G50" s="83" t="s">
        <v>936</v>
      </c>
      <c r="H50" s="83"/>
      <c r="I50" s="83"/>
      <c r="J50" s="12" t="s">
        <v>936</v>
      </c>
    </row>
    <row r="51" spans="2:10" s="1" customFormat="1" ht="11.85" customHeight="1" x14ac:dyDescent="0.15">
      <c r="B51" s="41" t="s">
        <v>1048</v>
      </c>
      <c r="C51" s="12" t="s">
        <v>1049</v>
      </c>
      <c r="D51" s="12" t="s">
        <v>1049</v>
      </c>
      <c r="E51" s="12" t="s">
        <v>1049</v>
      </c>
      <c r="F51" s="12" t="s">
        <v>1049</v>
      </c>
      <c r="G51" s="83" t="s">
        <v>1049</v>
      </c>
      <c r="H51" s="83"/>
      <c r="I51" s="83"/>
      <c r="J51" s="12" t="s">
        <v>1049</v>
      </c>
    </row>
    <row r="52" spans="2:10" s="1" customFormat="1" ht="20.85" customHeight="1" x14ac:dyDescent="0.15"/>
    <row r="53" spans="2:10" s="1" customFormat="1" ht="15.3" customHeight="1" x14ac:dyDescent="0.15">
      <c r="B53" s="81" t="s">
        <v>1050</v>
      </c>
      <c r="C53" s="81"/>
      <c r="D53" s="81"/>
      <c r="E53" s="81"/>
      <c r="F53" s="81"/>
      <c r="G53" s="81"/>
    </row>
    <row r="54" spans="2:10" s="1" customFormat="1" ht="4.2" customHeight="1" x14ac:dyDescent="0.15"/>
    <row r="55" spans="2:10" s="1" customFormat="1" ht="15.3" customHeight="1" x14ac:dyDescent="0.15">
      <c r="B55" s="7" t="s">
        <v>1051</v>
      </c>
    </row>
    <row r="56" spans="2:10" s="1" customFormat="1" ht="4.2" customHeight="1" x14ac:dyDescent="0.15"/>
    <row r="57" spans="2:10" s="1" customFormat="1" ht="15.3" customHeight="1" x14ac:dyDescent="0.15">
      <c r="B57" s="81" t="s">
        <v>1052</v>
      </c>
      <c r="C57" s="81"/>
      <c r="D57" s="81"/>
      <c r="E57" s="81"/>
      <c r="F57" s="81"/>
      <c r="G57" s="81"/>
    </row>
    <row r="58" spans="2:10" s="1" customFormat="1" ht="4.2" customHeight="1" x14ac:dyDescent="0.15"/>
    <row r="59" spans="2:10" s="1" customFormat="1" ht="17.100000000000001" customHeight="1" x14ac:dyDescent="0.25">
      <c r="B59" s="44">
        <v>26018819.52</v>
      </c>
      <c r="C59" s="26" t="s">
        <v>1</v>
      </c>
    </row>
    <row r="60" spans="2:10" s="1" customFormat="1" ht="22.95" customHeight="1" x14ac:dyDescent="0.15"/>
  </sheetData>
  <mergeCells count="64">
    <mergeCell ref="B12:E12"/>
    <mergeCell ref="F12:G12"/>
    <mergeCell ref="B1:B3"/>
    <mergeCell ref="D2:H2"/>
    <mergeCell ref="B4:G4"/>
    <mergeCell ref="B8:G8"/>
    <mergeCell ref="B10:C10"/>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G44:I44"/>
    <mergeCell ref="B31:E31"/>
    <mergeCell ref="F31:G31"/>
    <mergeCell ref="B33:G33"/>
    <mergeCell ref="B35:E35"/>
    <mergeCell ref="F35:G35"/>
    <mergeCell ref="B37:G37"/>
    <mergeCell ref="G39:I39"/>
    <mergeCell ref="G40:I40"/>
    <mergeCell ref="G41:I41"/>
    <mergeCell ref="G42:I42"/>
    <mergeCell ref="G43:I43"/>
    <mergeCell ref="G51:I51"/>
    <mergeCell ref="B53:G53"/>
    <mergeCell ref="B57:G57"/>
    <mergeCell ref="G45:I45"/>
    <mergeCell ref="G46:I46"/>
    <mergeCell ref="G47:I47"/>
    <mergeCell ref="G48:I48"/>
    <mergeCell ref="G49:I49"/>
    <mergeCell ref="G50:I50"/>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30064-3E74-48AE-B230-27AA072B1F8F}">
  <dimension ref="B1:AR362"/>
  <sheetViews>
    <sheetView zoomScaleNormal="100" workbookViewId="0"/>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69"/>
      <c r="C1" s="69"/>
      <c r="D1" s="69"/>
      <c r="E1" s="69"/>
      <c r="F1" s="69"/>
      <c r="G1" s="69"/>
      <c r="H1" s="69"/>
      <c r="I1" s="69"/>
      <c r="J1" s="69"/>
      <c r="K1" s="69"/>
      <c r="L1" s="69"/>
    </row>
    <row r="2" spans="2:44" s="1" customFormat="1" ht="18.3" customHeight="1" x14ac:dyDescent="0.15">
      <c r="B2" s="69"/>
      <c r="C2" s="69"/>
      <c r="D2" s="69"/>
      <c r="E2" s="69"/>
      <c r="F2" s="69"/>
      <c r="G2" s="69"/>
      <c r="H2" s="69"/>
      <c r="I2" s="69"/>
      <c r="J2" s="69"/>
      <c r="K2" s="69"/>
      <c r="L2" s="69"/>
      <c r="M2" s="74" t="s">
        <v>888</v>
      </c>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row>
    <row r="3" spans="2:44" s="1" customFormat="1" ht="5.0999999999999996" customHeight="1" x14ac:dyDescent="0.15">
      <c r="B3" s="69"/>
      <c r="C3" s="69"/>
      <c r="D3" s="69"/>
      <c r="E3" s="69"/>
      <c r="F3" s="69"/>
      <c r="G3" s="69"/>
      <c r="H3" s="69"/>
      <c r="I3" s="69"/>
      <c r="J3" s="69"/>
      <c r="K3" s="69"/>
      <c r="L3" s="69"/>
    </row>
    <row r="4" spans="2:44" s="1" customFormat="1" ht="2.1" customHeight="1" x14ac:dyDescent="0.15"/>
    <row r="5" spans="2:44" s="1" customFormat="1" ht="26.4" customHeight="1" x14ac:dyDescent="0.15">
      <c r="B5" s="70" t="s">
        <v>1053</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row>
    <row r="6" spans="2:44" s="1" customFormat="1" ht="5.55" customHeight="1" x14ac:dyDescent="0.15"/>
    <row r="7" spans="2:44" s="1" customFormat="1" ht="2.1" customHeight="1" x14ac:dyDescent="0.15">
      <c r="B7" s="75" t="s">
        <v>1011</v>
      </c>
      <c r="C7" s="75"/>
      <c r="D7" s="75"/>
      <c r="E7" s="75"/>
      <c r="F7" s="75"/>
      <c r="G7" s="75"/>
      <c r="H7" s="75"/>
      <c r="I7" s="75"/>
      <c r="J7" s="75"/>
      <c r="K7" s="75"/>
    </row>
    <row r="8" spans="2:44" s="1" customFormat="1" ht="17.100000000000001" customHeight="1" x14ac:dyDescent="0.15">
      <c r="B8" s="75"/>
      <c r="C8" s="75"/>
      <c r="D8" s="75"/>
      <c r="E8" s="75"/>
      <c r="F8" s="75"/>
      <c r="G8" s="75"/>
      <c r="H8" s="75"/>
      <c r="I8" s="75"/>
      <c r="J8" s="75"/>
      <c r="K8" s="75"/>
      <c r="M8" s="72">
        <v>45230</v>
      </c>
      <c r="N8" s="72"/>
      <c r="O8" s="72"/>
      <c r="P8" s="72"/>
      <c r="Q8" s="72"/>
      <c r="R8" s="72"/>
      <c r="S8" s="72"/>
      <c r="T8" s="72"/>
      <c r="U8" s="72"/>
      <c r="V8" s="72"/>
    </row>
    <row r="9" spans="2:44" s="1" customFormat="1" ht="4.2" customHeight="1" x14ac:dyDescent="0.15">
      <c r="B9" s="75"/>
      <c r="C9" s="75"/>
      <c r="D9" s="75"/>
      <c r="E9" s="75"/>
      <c r="F9" s="75"/>
      <c r="G9" s="75"/>
      <c r="H9" s="75"/>
      <c r="I9" s="75"/>
      <c r="J9" s="75"/>
      <c r="K9" s="75"/>
    </row>
    <row r="10" spans="2:44" s="1" customFormat="1" ht="1.65" customHeight="1" x14ac:dyDescent="0.15"/>
    <row r="11" spans="2:44" s="1" customFormat="1" ht="15.3" customHeight="1" x14ac:dyDescent="0.15">
      <c r="B11" s="81" t="s">
        <v>1054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row>
    <row r="12" spans="2:44" s="1" customFormat="1" ht="4.2" customHeight="1" x14ac:dyDescent="0.15"/>
    <row r="13" spans="2:44" s="1" customFormat="1" ht="11.85" customHeight="1" x14ac:dyDescent="0.15">
      <c r="B13" s="102"/>
      <c r="C13" s="102"/>
      <c r="D13" s="102"/>
      <c r="E13" s="102"/>
      <c r="F13" s="102"/>
      <c r="G13" s="102"/>
      <c r="H13" s="102"/>
      <c r="I13" s="102"/>
      <c r="J13" s="102"/>
      <c r="K13" s="79" t="s">
        <v>1055</v>
      </c>
      <c r="L13" s="79"/>
      <c r="M13" s="79"/>
      <c r="N13" s="79"/>
      <c r="O13" s="79"/>
      <c r="P13" s="79"/>
      <c r="Q13" s="79"/>
      <c r="R13" s="79"/>
      <c r="S13" s="79"/>
      <c r="T13" s="79"/>
      <c r="U13" s="79"/>
      <c r="V13" s="79" t="s">
        <v>1056</v>
      </c>
      <c r="W13" s="79"/>
      <c r="X13" s="79"/>
      <c r="Y13" s="79"/>
      <c r="Z13" s="79"/>
      <c r="AA13" s="79"/>
      <c r="AB13" s="79"/>
      <c r="AC13" s="79"/>
      <c r="AD13" s="79"/>
      <c r="AE13" s="79"/>
      <c r="AF13" s="79" t="s">
        <v>1057</v>
      </c>
      <c r="AG13" s="79"/>
      <c r="AH13" s="79"/>
      <c r="AI13" s="79"/>
      <c r="AJ13" s="79"/>
      <c r="AK13" s="79"/>
      <c r="AL13" s="79"/>
      <c r="AM13" s="79"/>
      <c r="AN13" s="79"/>
      <c r="AO13" s="10" t="s">
        <v>1056</v>
      </c>
    </row>
    <row r="14" spans="2:44" s="1" customFormat="1" ht="9.75" customHeight="1" x14ac:dyDescent="0.15">
      <c r="B14" s="100" t="s">
        <v>537</v>
      </c>
      <c r="C14" s="100"/>
      <c r="D14" s="100"/>
      <c r="E14" s="100"/>
      <c r="F14" s="100"/>
      <c r="G14" s="100"/>
      <c r="H14" s="100"/>
      <c r="I14" s="100"/>
      <c r="J14" s="100"/>
      <c r="K14" s="101">
        <v>2405586719.3599601</v>
      </c>
      <c r="L14" s="101"/>
      <c r="M14" s="101"/>
      <c r="N14" s="101"/>
      <c r="O14" s="101"/>
      <c r="P14" s="101"/>
      <c r="Q14" s="101"/>
      <c r="R14" s="101"/>
      <c r="S14" s="101"/>
      <c r="T14" s="101"/>
      <c r="U14" s="101"/>
      <c r="V14" s="84">
        <v>0.157455771349263</v>
      </c>
      <c r="W14" s="84"/>
      <c r="X14" s="84"/>
      <c r="Y14" s="84"/>
      <c r="Z14" s="84"/>
      <c r="AA14" s="84"/>
      <c r="AB14" s="84"/>
      <c r="AC14" s="84"/>
      <c r="AD14" s="84"/>
      <c r="AE14" s="84"/>
      <c r="AF14" s="88">
        <v>35266</v>
      </c>
      <c r="AG14" s="88"/>
      <c r="AH14" s="88"/>
      <c r="AI14" s="88"/>
      <c r="AJ14" s="88"/>
      <c r="AK14" s="88"/>
      <c r="AL14" s="88"/>
      <c r="AM14" s="88"/>
      <c r="AN14" s="88"/>
      <c r="AO14" s="15">
        <v>0.15325047801147201</v>
      </c>
    </row>
    <row r="15" spans="2:44" s="1" customFormat="1" ht="9.75" customHeight="1" x14ac:dyDescent="0.15">
      <c r="B15" s="100" t="s">
        <v>541</v>
      </c>
      <c r="C15" s="100"/>
      <c r="D15" s="100"/>
      <c r="E15" s="100"/>
      <c r="F15" s="100"/>
      <c r="G15" s="100"/>
      <c r="H15" s="100"/>
      <c r="I15" s="100"/>
      <c r="J15" s="100"/>
      <c r="K15" s="101">
        <v>2334420157.6300201</v>
      </c>
      <c r="L15" s="101"/>
      <c r="M15" s="101"/>
      <c r="N15" s="101"/>
      <c r="O15" s="101"/>
      <c r="P15" s="101"/>
      <c r="Q15" s="101"/>
      <c r="R15" s="101"/>
      <c r="S15" s="101"/>
      <c r="T15" s="101"/>
      <c r="U15" s="101"/>
      <c r="V15" s="84">
        <v>0.15279762047850801</v>
      </c>
      <c r="W15" s="84"/>
      <c r="X15" s="84"/>
      <c r="Y15" s="84"/>
      <c r="Z15" s="84"/>
      <c r="AA15" s="84"/>
      <c r="AB15" s="84"/>
      <c r="AC15" s="84"/>
      <c r="AD15" s="84"/>
      <c r="AE15" s="84"/>
      <c r="AF15" s="88">
        <v>36957</v>
      </c>
      <c r="AG15" s="88"/>
      <c r="AH15" s="88"/>
      <c r="AI15" s="88"/>
      <c r="AJ15" s="88"/>
      <c r="AK15" s="88"/>
      <c r="AL15" s="88"/>
      <c r="AM15" s="88"/>
      <c r="AN15" s="88"/>
      <c r="AO15" s="15">
        <v>0.160598818007996</v>
      </c>
    </row>
    <row r="16" spans="2:44" s="1" customFormat="1" ht="9.75" customHeight="1" x14ac:dyDescent="0.15">
      <c r="B16" s="100" t="s">
        <v>539</v>
      </c>
      <c r="C16" s="100"/>
      <c r="D16" s="100"/>
      <c r="E16" s="100"/>
      <c r="F16" s="100"/>
      <c r="G16" s="100"/>
      <c r="H16" s="100"/>
      <c r="I16" s="100"/>
      <c r="J16" s="100"/>
      <c r="K16" s="101">
        <v>2239597024.1100202</v>
      </c>
      <c r="L16" s="101"/>
      <c r="M16" s="101"/>
      <c r="N16" s="101"/>
      <c r="O16" s="101"/>
      <c r="P16" s="101"/>
      <c r="Q16" s="101"/>
      <c r="R16" s="101"/>
      <c r="S16" s="101"/>
      <c r="T16" s="101"/>
      <c r="U16" s="101"/>
      <c r="V16" s="84">
        <v>0.14659104745830201</v>
      </c>
      <c r="W16" s="84"/>
      <c r="X16" s="84"/>
      <c r="Y16" s="84"/>
      <c r="Z16" s="84"/>
      <c r="AA16" s="84"/>
      <c r="AB16" s="84"/>
      <c r="AC16" s="84"/>
      <c r="AD16" s="84"/>
      <c r="AE16" s="84"/>
      <c r="AF16" s="88">
        <v>31810</v>
      </c>
      <c r="AG16" s="88"/>
      <c r="AH16" s="88"/>
      <c r="AI16" s="88"/>
      <c r="AJ16" s="88"/>
      <c r="AK16" s="88"/>
      <c r="AL16" s="88"/>
      <c r="AM16" s="88"/>
      <c r="AN16" s="88"/>
      <c r="AO16" s="15">
        <v>0.13823222666434901</v>
      </c>
    </row>
    <row r="17" spans="2:44" s="1" customFormat="1" ht="9.75" customHeight="1" x14ac:dyDescent="0.15">
      <c r="B17" s="100" t="s">
        <v>545</v>
      </c>
      <c r="C17" s="100"/>
      <c r="D17" s="100"/>
      <c r="E17" s="100"/>
      <c r="F17" s="100"/>
      <c r="G17" s="100"/>
      <c r="H17" s="100"/>
      <c r="I17" s="100"/>
      <c r="J17" s="100"/>
      <c r="K17" s="101">
        <v>1644757963.52999</v>
      </c>
      <c r="L17" s="101"/>
      <c r="M17" s="101"/>
      <c r="N17" s="101"/>
      <c r="O17" s="101"/>
      <c r="P17" s="101"/>
      <c r="Q17" s="101"/>
      <c r="R17" s="101"/>
      <c r="S17" s="101"/>
      <c r="T17" s="101"/>
      <c r="U17" s="101"/>
      <c r="V17" s="84">
        <v>0.107656328390174</v>
      </c>
      <c r="W17" s="84"/>
      <c r="X17" s="84"/>
      <c r="Y17" s="84"/>
      <c r="Z17" s="84"/>
      <c r="AA17" s="84"/>
      <c r="AB17" s="84"/>
      <c r="AC17" s="84"/>
      <c r="AD17" s="84"/>
      <c r="AE17" s="84"/>
      <c r="AF17" s="88">
        <v>28378</v>
      </c>
      <c r="AG17" s="88"/>
      <c r="AH17" s="88"/>
      <c r="AI17" s="88"/>
      <c r="AJ17" s="88"/>
      <c r="AK17" s="88"/>
      <c r="AL17" s="88"/>
      <c r="AM17" s="88"/>
      <c r="AN17" s="88"/>
      <c r="AO17" s="15">
        <v>0.123318268729359</v>
      </c>
    </row>
    <row r="18" spans="2:44" s="1" customFormat="1" ht="9.75" customHeight="1" x14ac:dyDescent="0.15">
      <c r="B18" s="100" t="s">
        <v>543</v>
      </c>
      <c r="C18" s="100"/>
      <c r="D18" s="100"/>
      <c r="E18" s="100"/>
      <c r="F18" s="100"/>
      <c r="G18" s="100"/>
      <c r="H18" s="100"/>
      <c r="I18" s="100"/>
      <c r="J18" s="100"/>
      <c r="K18" s="101">
        <v>1276358293.2</v>
      </c>
      <c r="L18" s="101"/>
      <c r="M18" s="101"/>
      <c r="N18" s="101"/>
      <c r="O18" s="101"/>
      <c r="P18" s="101"/>
      <c r="Q18" s="101"/>
      <c r="R18" s="101"/>
      <c r="S18" s="101"/>
      <c r="T18" s="101"/>
      <c r="U18" s="101"/>
      <c r="V18" s="84">
        <v>8.3543020069260496E-2</v>
      </c>
      <c r="W18" s="84"/>
      <c r="X18" s="84"/>
      <c r="Y18" s="84"/>
      <c r="Z18" s="84"/>
      <c r="AA18" s="84"/>
      <c r="AB18" s="84"/>
      <c r="AC18" s="84"/>
      <c r="AD18" s="84"/>
      <c r="AE18" s="84"/>
      <c r="AF18" s="88">
        <v>12612</v>
      </c>
      <c r="AG18" s="88"/>
      <c r="AH18" s="88"/>
      <c r="AI18" s="88"/>
      <c r="AJ18" s="88"/>
      <c r="AK18" s="88"/>
      <c r="AL18" s="88"/>
      <c r="AM18" s="88"/>
      <c r="AN18" s="88"/>
      <c r="AO18" s="15">
        <v>5.4806188075786598E-2</v>
      </c>
    </row>
    <row r="19" spans="2:44" s="1" customFormat="1" ht="9.75" customHeight="1" x14ac:dyDescent="0.15">
      <c r="B19" s="100" t="s">
        <v>547</v>
      </c>
      <c r="C19" s="100"/>
      <c r="D19" s="100"/>
      <c r="E19" s="100"/>
      <c r="F19" s="100"/>
      <c r="G19" s="100"/>
      <c r="H19" s="100"/>
      <c r="I19" s="100"/>
      <c r="J19" s="100"/>
      <c r="K19" s="101">
        <v>1240965526.3299999</v>
      </c>
      <c r="L19" s="101"/>
      <c r="M19" s="101"/>
      <c r="N19" s="101"/>
      <c r="O19" s="101"/>
      <c r="P19" s="101"/>
      <c r="Q19" s="101"/>
      <c r="R19" s="101"/>
      <c r="S19" s="101"/>
      <c r="T19" s="101"/>
      <c r="U19" s="101"/>
      <c r="V19" s="84">
        <v>8.1226414576366895E-2</v>
      </c>
      <c r="W19" s="84"/>
      <c r="X19" s="84"/>
      <c r="Y19" s="84"/>
      <c r="Z19" s="84"/>
      <c r="AA19" s="84"/>
      <c r="AB19" s="84"/>
      <c r="AC19" s="84"/>
      <c r="AD19" s="84"/>
      <c r="AE19" s="84"/>
      <c r="AF19" s="88">
        <v>21522</v>
      </c>
      <c r="AG19" s="88"/>
      <c r="AH19" s="88"/>
      <c r="AI19" s="88"/>
      <c r="AJ19" s="88"/>
      <c r="AK19" s="88"/>
      <c r="AL19" s="88"/>
      <c r="AM19" s="88"/>
      <c r="AN19" s="88"/>
      <c r="AO19" s="15">
        <v>9.3525117330088697E-2</v>
      </c>
    </row>
    <row r="20" spans="2:44" s="1" customFormat="1" ht="9.75" customHeight="1" x14ac:dyDescent="0.15">
      <c r="B20" s="100" t="s">
        <v>549</v>
      </c>
      <c r="C20" s="100"/>
      <c r="D20" s="100"/>
      <c r="E20" s="100"/>
      <c r="F20" s="100"/>
      <c r="G20" s="100"/>
      <c r="H20" s="100"/>
      <c r="I20" s="100"/>
      <c r="J20" s="100"/>
      <c r="K20" s="101">
        <v>1126278437.4300001</v>
      </c>
      <c r="L20" s="101"/>
      <c r="M20" s="101"/>
      <c r="N20" s="101"/>
      <c r="O20" s="101"/>
      <c r="P20" s="101"/>
      <c r="Q20" s="101"/>
      <c r="R20" s="101"/>
      <c r="S20" s="101"/>
      <c r="T20" s="101"/>
      <c r="U20" s="101"/>
      <c r="V20" s="84">
        <v>7.3719662106701195E-2</v>
      </c>
      <c r="W20" s="84"/>
      <c r="X20" s="84"/>
      <c r="Y20" s="84"/>
      <c r="Z20" s="84"/>
      <c r="AA20" s="84"/>
      <c r="AB20" s="84"/>
      <c r="AC20" s="84"/>
      <c r="AD20" s="84"/>
      <c r="AE20" s="84"/>
      <c r="AF20" s="88">
        <v>17932</v>
      </c>
      <c r="AG20" s="88"/>
      <c r="AH20" s="88"/>
      <c r="AI20" s="88"/>
      <c r="AJ20" s="88"/>
      <c r="AK20" s="88"/>
      <c r="AL20" s="88"/>
      <c r="AM20" s="88"/>
      <c r="AN20" s="88"/>
      <c r="AO20" s="15">
        <v>7.7924561098557305E-2</v>
      </c>
    </row>
    <row r="21" spans="2:44" s="1" customFormat="1" ht="9.75" customHeight="1" x14ac:dyDescent="0.15">
      <c r="B21" s="100" t="s">
        <v>551</v>
      </c>
      <c r="C21" s="100"/>
      <c r="D21" s="100"/>
      <c r="E21" s="100"/>
      <c r="F21" s="100"/>
      <c r="G21" s="100"/>
      <c r="H21" s="100"/>
      <c r="I21" s="100"/>
      <c r="J21" s="100"/>
      <c r="K21" s="101">
        <v>1051774081.66</v>
      </c>
      <c r="L21" s="101"/>
      <c r="M21" s="101"/>
      <c r="N21" s="101"/>
      <c r="O21" s="101"/>
      <c r="P21" s="101"/>
      <c r="Q21" s="101"/>
      <c r="R21" s="101"/>
      <c r="S21" s="101"/>
      <c r="T21" s="101"/>
      <c r="U21" s="101"/>
      <c r="V21" s="84">
        <v>6.8843038573559001E-2</v>
      </c>
      <c r="W21" s="84"/>
      <c r="X21" s="84"/>
      <c r="Y21" s="84"/>
      <c r="Z21" s="84"/>
      <c r="AA21" s="84"/>
      <c r="AB21" s="84"/>
      <c r="AC21" s="84"/>
      <c r="AD21" s="84"/>
      <c r="AE21" s="84"/>
      <c r="AF21" s="88">
        <v>17616</v>
      </c>
      <c r="AG21" s="88"/>
      <c r="AH21" s="88"/>
      <c r="AI21" s="88"/>
      <c r="AJ21" s="88"/>
      <c r="AK21" s="88"/>
      <c r="AL21" s="88"/>
      <c r="AM21" s="88"/>
      <c r="AN21" s="88"/>
      <c r="AO21" s="15">
        <v>7.6551364505475394E-2</v>
      </c>
    </row>
    <row r="22" spans="2:44" s="1" customFormat="1" ht="9.75" customHeight="1" x14ac:dyDescent="0.15">
      <c r="B22" s="100" t="s">
        <v>553</v>
      </c>
      <c r="C22" s="100"/>
      <c r="D22" s="100"/>
      <c r="E22" s="100"/>
      <c r="F22" s="100"/>
      <c r="G22" s="100"/>
      <c r="H22" s="100"/>
      <c r="I22" s="100"/>
      <c r="J22" s="100"/>
      <c r="K22" s="101">
        <v>809247477.35000002</v>
      </c>
      <c r="L22" s="101"/>
      <c r="M22" s="101"/>
      <c r="N22" s="101"/>
      <c r="O22" s="101"/>
      <c r="P22" s="101"/>
      <c r="Q22" s="101"/>
      <c r="R22" s="101"/>
      <c r="S22" s="101"/>
      <c r="T22" s="101"/>
      <c r="U22" s="101"/>
      <c r="V22" s="84">
        <v>5.2968651985446501E-2</v>
      </c>
      <c r="W22" s="84"/>
      <c r="X22" s="84"/>
      <c r="Y22" s="84"/>
      <c r="Z22" s="84"/>
      <c r="AA22" s="84"/>
      <c r="AB22" s="84"/>
      <c r="AC22" s="84"/>
      <c r="AD22" s="84"/>
      <c r="AE22" s="84"/>
      <c r="AF22" s="88">
        <v>9929</v>
      </c>
      <c r="AG22" s="88"/>
      <c r="AH22" s="88"/>
      <c r="AI22" s="88"/>
      <c r="AJ22" s="88"/>
      <c r="AK22" s="88"/>
      <c r="AL22" s="88"/>
      <c r="AM22" s="88"/>
      <c r="AN22" s="88"/>
      <c r="AO22" s="15">
        <v>4.3147053711107199E-2</v>
      </c>
    </row>
    <row r="23" spans="2:44" s="1" customFormat="1" ht="9.75" customHeight="1" x14ac:dyDescent="0.15">
      <c r="B23" s="100" t="s">
        <v>555</v>
      </c>
      <c r="C23" s="100"/>
      <c r="D23" s="100"/>
      <c r="E23" s="100"/>
      <c r="F23" s="100"/>
      <c r="G23" s="100"/>
      <c r="H23" s="100"/>
      <c r="I23" s="100"/>
      <c r="J23" s="100"/>
      <c r="K23" s="101">
        <v>667281836.68999898</v>
      </c>
      <c r="L23" s="101"/>
      <c r="M23" s="101"/>
      <c r="N23" s="101"/>
      <c r="O23" s="101"/>
      <c r="P23" s="101"/>
      <c r="Q23" s="101"/>
      <c r="R23" s="101"/>
      <c r="S23" s="101"/>
      <c r="T23" s="101"/>
      <c r="U23" s="101"/>
      <c r="V23" s="84">
        <v>4.3676403539229601E-2</v>
      </c>
      <c r="W23" s="84"/>
      <c r="X23" s="84"/>
      <c r="Y23" s="84"/>
      <c r="Z23" s="84"/>
      <c r="AA23" s="84"/>
      <c r="AB23" s="84"/>
      <c r="AC23" s="84"/>
      <c r="AD23" s="84"/>
      <c r="AE23" s="84"/>
      <c r="AF23" s="88">
        <v>10797</v>
      </c>
      <c r="AG23" s="88"/>
      <c r="AH23" s="88"/>
      <c r="AI23" s="88"/>
      <c r="AJ23" s="88"/>
      <c r="AK23" s="88"/>
      <c r="AL23" s="88"/>
      <c r="AM23" s="88"/>
      <c r="AN23" s="88"/>
      <c r="AO23" s="15">
        <v>4.6918998783243501E-2</v>
      </c>
    </row>
    <row r="24" spans="2:44" s="1" customFormat="1" ht="9.75" customHeight="1" x14ac:dyDescent="0.15">
      <c r="B24" s="100" t="s">
        <v>489</v>
      </c>
      <c r="C24" s="100"/>
      <c r="D24" s="100"/>
      <c r="E24" s="100"/>
      <c r="F24" s="100"/>
      <c r="G24" s="100"/>
      <c r="H24" s="100"/>
      <c r="I24" s="100"/>
      <c r="J24" s="100"/>
      <c r="K24" s="101">
        <v>446952292.75999999</v>
      </c>
      <c r="L24" s="101"/>
      <c r="M24" s="101"/>
      <c r="N24" s="101"/>
      <c r="O24" s="101"/>
      <c r="P24" s="101"/>
      <c r="Q24" s="101"/>
      <c r="R24" s="101"/>
      <c r="S24" s="101"/>
      <c r="T24" s="101"/>
      <c r="U24" s="101"/>
      <c r="V24" s="84">
        <v>2.9254907938455799E-2</v>
      </c>
      <c r="W24" s="84"/>
      <c r="X24" s="84"/>
      <c r="Y24" s="84"/>
      <c r="Z24" s="84"/>
      <c r="AA24" s="84"/>
      <c r="AB24" s="84"/>
      <c r="AC24" s="84"/>
      <c r="AD24" s="84"/>
      <c r="AE24" s="84"/>
      <c r="AF24" s="88">
        <v>6676</v>
      </c>
      <c r="AG24" s="88"/>
      <c r="AH24" s="88"/>
      <c r="AI24" s="88"/>
      <c r="AJ24" s="88"/>
      <c r="AK24" s="88"/>
      <c r="AL24" s="88"/>
      <c r="AM24" s="88"/>
      <c r="AN24" s="88"/>
      <c r="AO24" s="15">
        <v>2.90109508082739E-2</v>
      </c>
    </row>
    <row r="25" spans="2:44" s="1" customFormat="1" ht="9.75" customHeight="1" x14ac:dyDescent="0.15">
      <c r="B25" s="100" t="s">
        <v>66</v>
      </c>
      <c r="C25" s="100"/>
      <c r="D25" s="100"/>
      <c r="E25" s="100"/>
      <c r="F25" s="100"/>
      <c r="G25" s="100"/>
      <c r="H25" s="100"/>
      <c r="I25" s="100"/>
      <c r="J25" s="100"/>
      <c r="K25" s="101">
        <v>34636941.380000003</v>
      </c>
      <c r="L25" s="101"/>
      <c r="M25" s="101"/>
      <c r="N25" s="101"/>
      <c r="O25" s="101"/>
      <c r="P25" s="101"/>
      <c r="Q25" s="101"/>
      <c r="R25" s="101"/>
      <c r="S25" s="101"/>
      <c r="T25" s="101"/>
      <c r="U25" s="101"/>
      <c r="V25" s="84">
        <v>2.2671335347320899E-3</v>
      </c>
      <c r="W25" s="84"/>
      <c r="X25" s="84"/>
      <c r="Y25" s="84"/>
      <c r="Z25" s="84"/>
      <c r="AA25" s="84"/>
      <c r="AB25" s="84"/>
      <c r="AC25" s="84"/>
      <c r="AD25" s="84"/>
      <c r="AE25" s="84"/>
      <c r="AF25" s="88">
        <v>625</v>
      </c>
      <c r="AG25" s="88"/>
      <c r="AH25" s="88"/>
      <c r="AI25" s="88"/>
      <c r="AJ25" s="88"/>
      <c r="AK25" s="88"/>
      <c r="AL25" s="88"/>
      <c r="AM25" s="88"/>
      <c r="AN25" s="88"/>
      <c r="AO25" s="15">
        <v>2.71597427429167E-3</v>
      </c>
    </row>
    <row r="26" spans="2:44" s="1" customFormat="1" ht="10.65" customHeight="1" x14ac:dyDescent="0.15">
      <c r="B26" s="102"/>
      <c r="C26" s="102"/>
      <c r="D26" s="102"/>
      <c r="E26" s="102"/>
      <c r="F26" s="102"/>
      <c r="G26" s="102"/>
      <c r="H26" s="102"/>
      <c r="I26" s="102"/>
      <c r="J26" s="102"/>
      <c r="K26" s="103">
        <v>15277856751.43</v>
      </c>
      <c r="L26" s="103"/>
      <c r="M26" s="103"/>
      <c r="N26" s="103"/>
      <c r="O26" s="103"/>
      <c r="P26" s="103"/>
      <c r="Q26" s="103"/>
      <c r="R26" s="103"/>
      <c r="S26" s="103"/>
      <c r="T26" s="103"/>
      <c r="U26" s="103"/>
      <c r="V26" s="104">
        <v>1</v>
      </c>
      <c r="W26" s="104"/>
      <c r="X26" s="104"/>
      <c r="Y26" s="104"/>
      <c r="Z26" s="104"/>
      <c r="AA26" s="104"/>
      <c r="AB26" s="104"/>
      <c r="AC26" s="104"/>
      <c r="AD26" s="104"/>
      <c r="AE26" s="104"/>
      <c r="AF26" s="105">
        <v>230120</v>
      </c>
      <c r="AG26" s="105"/>
      <c r="AH26" s="105"/>
      <c r="AI26" s="105"/>
      <c r="AJ26" s="105"/>
      <c r="AK26" s="105"/>
      <c r="AL26" s="105"/>
      <c r="AM26" s="105"/>
      <c r="AN26" s="105"/>
      <c r="AO26" s="45">
        <v>1</v>
      </c>
    </row>
    <row r="27" spans="2:44" s="1" customFormat="1" ht="7.2" customHeight="1" x14ac:dyDescent="0.15"/>
    <row r="28" spans="2:44" s="1" customFormat="1" ht="15.3" customHeight="1" x14ac:dyDescent="0.15">
      <c r="B28" s="81" t="s">
        <v>1058</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row>
    <row r="29" spans="2:44" s="1" customFormat="1" ht="6.3" customHeight="1" x14ac:dyDescent="0.15"/>
    <row r="30" spans="2:44" s="1" customFormat="1" ht="10.65" customHeight="1" x14ac:dyDescent="0.15">
      <c r="B30" s="79" t="s">
        <v>1059</v>
      </c>
      <c r="C30" s="79"/>
      <c r="D30" s="79"/>
      <c r="E30" s="79"/>
      <c r="F30" s="79"/>
      <c r="G30" s="79"/>
      <c r="H30" s="79"/>
      <c r="I30" s="79"/>
      <c r="J30" s="79"/>
      <c r="K30" s="79" t="s">
        <v>1055</v>
      </c>
      <c r="L30" s="79"/>
      <c r="M30" s="79"/>
      <c r="N30" s="79"/>
      <c r="O30" s="79"/>
      <c r="P30" s="79"/>
      <c r="Q30" s="79"/>
      <c r="R30" s="79"/>
      <c r="S30" s="79"/>
      <c r="T30" s="79"/>
      <c r="U30" s="79"/>
      <c r="V30" s="79" t="s">
        <v>1056</v>
      </c>
      <c r="W30" s="79"/>
      <c r="X30" s="79"/>
      <c r="Y30" s="79"/>
      <c r="Z30" s="79"/>
      <c r="AA30" s="79"/>
      <c r="AB30" s="79"/>
      <c r="AC30" s="79"/>
      <c r="AD30" s="79"/>
      <c r="AE30" s="79"/>
      <c r="AF30" s="79" t="s">
        <v>1057</v>
      </c>
      <c r="AG30" s="79"/>
      <c r="AH30" s="79"/>
      <c r="AI30" s="79"/>
      <c r="AJ30" s="79"/>
      <c r="AK30" s="79"/>
      <c r="AL30" s="79"/>
      <c r="AM30" s="79"/>
      <c r="AN30" s="79" t="s">
        <v>1056</v>
      </c>
      <c r="AO30" s="79"/>
    </row>
    <row r="31" spans="2:44" s="1" customFormat="1" ht="8.5500000000000007" customHeight="1" x14ac:dyDescent="0.15">
      <c r="B31" s="83" t="s">
        <v>1060</v>
      </c>
      <c r="C31" s="83"/>
      <c r="D31" s="83"/>
      <c r="E31" s="83"/>
      <c r="F31" s="83"/>
      <c r="G31" s="83"/>
      <c r="H31" s="83"/>
      <c r="I31" s="83"/>
      <c r="J31" s="83"/>
      <c r="K31" s="101">
        <v>230088074.71999899</v>
      </c>
      <c r="L31" s="101"/>
      <c r="M31" s="101"/>
      <c r="N31" s="101"/>
      <c r="O31" s="101"/>
      <c r="P31" s="101"/>
      <c r="Q31" s="101"/>
      <c r="R31" s="101"/>
      <c r="S31" s="101"/>
      <c r="T31" s="101"/>
      <c r="U31" s="101"/>
      <c r="V31" s="84">
        <v>1.50602324961886E-2</v>
      </c>
      <c r="W31" s="84"/>
      <c r="X31" s="84"/>
      <c r="Y31" s="84"/>
      <c r="Z31" s="84"/>
      <c r="AA31" s="84"/>
      <c r="AB31" s="84"/>
      <c r="AC31" s="84"/>
      <c r="AD31" s="84"/>
      <c r="AE31" s="84"/>
      <c r="AF31" s="88">
        <v>2482</v>
      </c>
      <c r="AG31" s="88"/>
      <c r="AH31" s="88"/>
      <c r="AI31" s="88"/>
      <c r="AJ31" s="88"/>
      <c r="AK31" s="88"/>
      <c r="AL31" s="88"/>
      <c r="AM31" s="88"/>
      <c r="AN31" s="84">
        <v>1.07856770380671E-2</v>
      </c>
      <c r="AO31" s="84"/>
    </row>
    <row r="32" spans="2:44" s="1" customFormat="1" ht="8.5500000000000007" customHeight="1" x14ac:dyDescent="0.15">
      <c r="B32" s="83" t="s">
        <v>1061</v>
      </c>
      <c r="C32" s="83"/>
      <c r="D32" s="83"/>
      <c r="E32" s="83"/>
      <c r="F32" s="83"/>
      <c r="G32" s="83"/>
      <c r="H32" s="83"/>
      <c r="I32" s="83"/>
      <c r="J32" s="83"/>
      <c r="K32" s="101">
        <v>1251488676.1400001</v>
      </c>
      <c r="L32" s="101"/>
      <c r="M32" s="101"/>
      <c r="N32" s="101"/>
      <c r="O32" s="101"/>
      <c r="P32" s="101"/>
      <c r="Q32" s="101"/>
      <c r="R32" s="101"/>
      <c r="S32" s="101"/>
      <c r="T32" s="101"/>
      <c r="U32" s="101"/>
      <c r="V32" s="84">
        <v>8.1915199003476893E-2</v>
      </c>
      <c r="W32" s="84"/>
      <c r="X32" s="84"/>
      <c r="Y32" s="84"/>
      <c r="Z32" s="84"/>
      <c r="AA32" s="84"/>
      <c r="AB32" s="84"/>
      <c r="AC32" s="84"/>
      <c r="AD32" s="84"/>
      <c r="AE32" s="84"/>
      <c r="AF32" s="88">
        <v>11323</v>
      </c>
      <c r="AG32" s="88"/>
      <c r="AH32" s="88"/>
      <c r="AI32" s="88"/>
      <c r="AJ32" s="88"/>
      <c r="AK32" s="88"/>
      <c r="AL32" s="88"/>
      <c r="AM32" s="88"/>
      <c r="AN32" s="84">
        <v>4.9204762732487403E-2</v>
      </c>
      <c r="AO32" s="84"/>
    </row>
    <row r="33" spans="2:41" s="1" customFormat="1" ht="8.5500000000000007" customHeight="1" x14ac:dyDescent="0.15">
      <c r="B33" s="83" t="s">
        <v>1062</v>
      </c>
      <c r="C33" s="83"/>
      <c r="D33" s="83"/>
      <c r="E33" s="83"/>
      <c r="F33" s="83"/>
      <c r="G33" s="83"/>
      <c r="H33" s="83"/>
      <c r="I33" s="83"/>
      <c r="J33" s="83"/>
      <c r="K33" s="101">
        <v>2048071537.3900101</v>
      </c>
      <c r="L33" s="101"/>
      <c r="M33" s="101"/>
      <c r="N33" s="101"/>
      <c r="O33" s="101"/>
      <c r="P33" s="101"/>
      <c r="Q33" s="101"/>
      <c r="R33" s="101"/>
      <c r="S33" s="101"/>
      <c r="T33" s="101"/>
      <c r="U33" s="101"/>
      <c r="V33" s="84">
        <v>0.13405489858375</v>
      </c>
      <c r="W33" s="84"/>
      <c r="X33" s="84"/>
      <c r="Y33" s="84"/>
      <c r="Z33" s="84"/>
      <c r="AA33" s="84"/>
      <c r="AB33" s="84"/>
      <c r="AC33" s="84"/>
      <c r="AD33" s="84"/>
      <c r="AE33" s="84"/>
      <c r="AF33" s="88">
        <v>20289</v>
      </c>
      <c r="AG33" s="88"/>
      <c r="AH33" s="88"/>
      <c r="AI33" s="88"/>
      <c r="AJ33" s="88"/>
      <c r="AK33" s="88"/>
      <c r="AL33" s="88"/>
      <c r="AM33" s="88"/>
      <c r="AN33" s="84">
        <v>8.8167043281766E-2</v>
      </c>
      <c r="AO33" s="84"/>
    </row>
    <row r="34" spans="2:41" s="1" customFormat="1" ht="8.5500000000000007" customHeight="1" x14ac:dyDescent="0.15">
      <c r="B34" s="83" t="s">
        <v>1063</v>
      </c>
      <c r="C34" s="83"/>
      <c r="D34" s="83"/>
      <c r="E34" s="83"/>
      <c r="F34" s="83"/>
      <c r="G34" s="83"/>
      <c r="H34" s="83"/>
      <c r="I34" s="83"/>
      <c r="J34" s="83"/>
      <c r="K34" s="101">
        <v>3683866822.45995</v>
      </c>
      <c r="L34" s="101"/>
      <c r="M34" s="101"/>
      <c r="N34" s="101"/>
      <c r="O34" s="101"/>
      <c r="P34" s="101"/>
      <c r="Q34" s="101"/>
      <c r="R34" s="101"/>
      <c r="S34" s="101"/>
      <c r="T34" s="101"/>
      <c r="U34" s="101"/>
      <c r="V34" s="84">
        <v>0.24112458196174399</v>
      </c>
      <c r="W34" s="84"/>
      <c r="X34" s="84"/>
      <c r="Y34" s="84"/>
      <c r="Z34" s="84"/>
      <c r="AA34" s="84"/>
      <c r="AB34" s="84"/>
      <c r="AC34" s="84"/>
      <c r="AD34" s="84"/>
      <c r="AE34" s="84"/>
      <c r="AF34" s="88">
        <v>43090</v>
      </c>
      <c r="AG34" s="88"/>
      <c r="AH34" s="88"/>
      <c r="AI34" s="88"/>
      <c r="AJ34" s="88"/>
      <c r="AK34" s="88"/>
      <c r="AL34" s="88"/>
      <c r="AM34" s="88"/>
      <c r="AN34" s="84">
        <v>0.18725013036676499</v>
      </c>
      <c r="AO34" s="84"/>
    </row>
    <row r="35" spans="2:41" s="1" customFormat="1" ht="8.5500000000000007" customHeight="1" x14ac:dyDescent="0.15">
      <c r="B35" s="83" t="s">
        <v>1064</v>
      </c>
      <c r="C35" s="83"/>
      <c r="D35" s="83"/>
      <c r="E35" s="83"/>
      <c r="F35" s="83"/>
      <c r="G35" s="83"/>
      <c r="H35" s="83"/>
      <c r="I35" s="83"/>
      <c r="J35" s="83"/>
      <c r="K35" s="101">
        <v>2641521422.5999999</v>
      </c>
      <c r="L35" s="101"/>
      <c r="M35" s="101"/>
      <c r="N35" s="101"/>
      <c r="O35" s="101"/>
      <c r="P35" s="101"/>
      <c r="Q35" s="101"/>
      <c r="R35" s="101"/>
      <c r="S35" s="101"/>
      <c r="T35" s="101"/>
      <c r="U35" s="101"/>
      <c r="V35" s="84">
        <v>0.172898690279496</v>
      </c>
      <c r="W35" s="84"/>
      <c r="X35" s="84"/>
      <c r="Y35" s="84"/>
      <c r="Z35" s="84"/>
      <c r="AA35" s="84"/>
      <c r="AB35" s="84"/>
      <c r="AC35" s="84"/>
      <c r="AD35" s="84"/>
      <c r="AE35" s="84"/>
      <c r="AF35" s="88">
        <v>37676</v>
      </c>
      <c r="AG35" s="88"/>
      <c r="AH35" s="88"/>
      <c r="AI35" s="88"/>
      <c r="AJ35" s="88"/>
      <c r="AK35" s="88"/>
      <c r="AL35" s="88"/>
      <c r="AM35" s="88"/>
      <c r="AN35" s="84">
        <v>0.163723274813141</v>
      </c>
      <c r="AO35" s="84"/>
    </row>
    <row r="36" spans="2:41" s="1" customFormat="1" ht="8.5500000000000007" customHeight="1" x14ac:dyDescent="0.15">
      <c r="B36" s="83" t="s">
        <v>1065</v>
      </c>
      <c r="C36" s="83"/>
      <c r="D36" s="83"/>
      <c r="E36" s="83"/>
      <c r="F36" s="83"/>
      <c r="G36" s="83"/>
      <c r="H36" s="83"/>
      <c r="I36" s="83"/>
      <c r="J36" s="83"/>
      <c r="K36" s="101">
        <v>1613059680.1199999</v>
      </c>
      <c r="L36" s="101"/>
      <c r="M36" s="101"/>
      <c r="N36" s="101"/>
      <c r="O36" s="101"/>
      <c r="P36" s="101"/>
      <c r="Q36" s="101"/>
      <c r="R36" s="101"/>
      <c r="S36" s="101"/>
      <c r="T36" s="101"/>
      <c r="U36" s="101"/>
      <c r="V36" s="84">
        <v>0.105581542382836</v>
      </c>
      <c r="W36" s="84"/>
      <c r="X36" s="84"/>
      <c r="Y36" s="84"/>
      <c r="Z36" s="84"/>
      <c r="AA36" s="84"/>
      <c r="AB36" s="84"/>
      <c r="AC36" s="84"/>
      <c r="AD36" s="84"/>
      <c r="AE36" s="84"/>
      <c r="AF36" s="88">
        <v>25554</v>
      </c>
      <c r="AG36" s="88"/>
      <c r="AH36" s="88"/>
      <c r="AI36" s="88"/>
      <c r="AJ36" s="88"/>
      <c r="AK36" s="88"/>
      <c r="AL36" s="88"/>
      <c r="AM36" s="88"/>
      <c r="AN36" s="84">
        <v>0.11104641056839901</v>
      </c>
      <c r="AO36" s="84"/>
    </row>
    <row r="37" spans="2:41" s="1" customFormat="1" ht="8.5500000000000007" customHeight="1" x14ac:dyDescent="0.15">
      <c r="B37" s="83" t="s">
        <v>1066</v>
      </c>
      <c r="C37" s="83"/>
      <c r="D37" s="83"/>
      <c r="E37" s="83"/>
      <c r="F37" s="83"/>
      <c r="G37" s="83"/>
      <c r="H37" s="83"/>
      <c r="I37" s="83"/>
      <c r="J37" s="83"/>
      <c r="K37" s="101">
        <v>1186355382.55001</v>
      </c>
      <c r="L37" s="101"/>
      <c r="M37" s="101"/>
      <c r="N37" s="101"/>
      <c r="O37" s="101"/>
      <c r="P37" s="101"/>
      <c r="Q37" s="101"/>
      <c r="R37" s="101"/>
      <c r="S37" s="101"/>
      <c r="T37" s="101"/>
      <c r="U37" s="101"/>
      <c r="V37" s="84">
        <v>7.7651950915102394E-2</v>
      </c>
      <c r="W37" s="84"/>
      <c r="X37" s="84"/>
      <c r="Y37" s="84"/>
      <c r="Z37" s="84"/>
      <c r="AA37" s="84"/>
      <c r="AB37" s="84"/>
      <c r="AC37" s="84"/>
      <c r="AD37" s="84"/>
      <c r="AE37" s="84"/>
      <c r="AF37" s="88">
        <v>21109</v>
      </c>
      <c r="AG37" s="88"/>
      <c r="AH37" s="88"/>
      <c r="AI37" s="88"/>
      <c r="AJ37" s="88"/>
      <c r="AK37" s="88"/>
      <c r="AL37" s="88"/>
      <c r="AM37" s="88"/>
      <c r="AN37" s="84">
        <v>9.1730401529636699E-2</v>
      </c>
      <c r="AO37" s="84"/>
    </row>
    <row r="38" spans="2:41" s="1" customFormat="1" ht="8.5500000000000007" customHeight="1" x14ac:dyDescent="0.15">
      <c r="B38" s="83" t="s">
        <v>1067</v>
      </c>
      <c r="C38" s="83"/>
      <c r="D38" s="83"/>
      <c r="E38" s="83"/>
      <c r="F38" s="83"/>
      <c r="G38" s="83"/>
      <c r="H38" s="83"/>
      <c r="I38" s="83"/>
      <c r="J38" s="83"/>
      <c r="K38" s="101">
        <v>1163434719.03001</v>
      </c>
      <c r="L38" s="101"/>
      <c r="M38" s="101"/>
      <c r="N38" s="101"/>
      <c r="O38" s="101"/>
      <c r="P38" s="101"/>
      <c r="Q38" s="101"/>
      <c r="R38" s="101"/>
      <c r="S38" s="101"/>
      <c r="T38" s="101"/>
      <c r="U38" s="101"/>
      <c r="V38" s="84">
        <v>7.61516970579732E-2</v>
      </c>
      <c r="W38" s="84"/>
      <c r="X38" s="84"/>
      <c r="Y38" s="84"/>
      <c r="Z38" s="84"/>
      <c r="AA38" s="84"/>
      <c r="AB38" s="84"/>
      <c r="AC38" s="84"/>
      <c r="AD38" s="84"/>
      <c r="AE38" s="84"/>
      <c r="AF38" s="88">
        <v>26192</v>
      </c>
      <c r="AG38" s="88"/>
      <c r="AH38" s="88"/>
      <c r="AI38" s="88"/>
      <c r="AJ38" s="88"/>
      <c r="AK38" s="88"/>
      <c r="AL38" s="88"/>
      <c r="AM38" s="88"/>
      <c r="AN38" s="84">
        <v>0.113818877107596</v>
      </c>
      <c r="AO38" s="84"/>
    </row>
    <row r="39" spans="2:41" s="1" customFormat="1" ht="8.5500000000000007" customHeight="1" x14ac:dyDescent="0.15">
      <c r="B39" s="83" t="s">
        <v>1068</v>
      </c>
      <c r="C39" s="83"/>
      <c r="D39" s="83"/>
      <c r="E39" s="83"/>
      <c r="F39" s="83"/>
      <c r="G39" s="83"/>
      <c r="H39" s="83"/>
      <c r="I39" s="83"/>
      <c r="J39" s="83"/>
      <c r="K39" s="101">
        <v>710299044.87</v>
      </c>
      <c r="L39" s="101"/>
      <c r="M39" s="101"/>
      <c r="N39" s="101"/>
      <c r="O39" s="101"/>
      <c r="P39" s="101"/>
      <c r="Q39" s="101"/>
      <c r="R39" s="101"/>
      <c r="S39" s="101"/>
      <c r="T39" s="101"/>
      <c r="U39" s="101"/>
      <c r="V39" s="84">
        <v>4.6492060792723298E-2</v>
      </c>
      <c r="W39" s="84"/>
      <c r="X39" s="84"/>
      <c r="Y39" s="84"/>
      <c r="Z39" s="84"/>
      <c r="AA39" s="84"/>
      <c r="AB39" s="84"/>
      <c r="AC39" s="84"/>
      <c r="AD39" s="84"/>
      <c r="AE39" s="84"/>
      <c r="AF39" s="88">
        <v>17877</v>
      </c>
      <c r="AG39" s="88"/>
      <c r="AH39" s="88"/>
      <c r="AI39" s="88"/>
      <c r="AJ39" s="88"/>
      <c r="AK39" s="88"/>
      <c r="AL39" s="88"/>
      <c r="AM39" s="88"/>
      <c r="AN39" s="84">
        <v>7.7685555362419598E-2</v>
      </c>
      <c r="AO39" s="84"/>
    </row>
    <row r="40" spans="2:41" s="1" customFormat="1" ht="8.5500000000000007" customHeight="1" x14ac:dyDescent="0.15">
      <c r="B40" s="83" t="s">
        <v>1069</v>
      </c>
      <c r="C40" s="83"/>
      <c r="D40" s="83"/>
      <c r="E40" s="83"/>
      <c r="F40" s="83"/>
      <c r="G40" s="83"/>
      <c r="H40" s="83"/>
      <c r="I40" s="83"/>
      <c r="J40" s="83"/>
      <c r="K40" s="101">
        <v>83887373.680000007</v>
      </c>
      <c r="L40" s="101"/>
      <c r="M40" s="101"/>
      <c r="N40" s="101"/>
      <c r="O40" s="101"/>
      <c r="P40" s="101"/>
      <c r="Q40" s="101"/>
      <c r="R40" s="101"/>
      <c r="S40" s="101"/>
      <c r="T40" s="101"/>
      <c r="U40" s="101"/>
      <c r="V40" s="84">
        <v>5.49078153073718E-3</v>
      </c>
      <c r="W40" s="84"/>
      <c r="X40" s="84"/>
      <c r="Y40" s="84"/>
      <c r="Z40" s="84"/>
      <c r="AA40" s="84"/>
      <c r="AB40" s="84"/>
      <c r="AC40" s="84"/>
      <c r="AD40" s="84"/>
      <c r="AE40" s="84"/>
      <c r="AF40" s="88">
        <v>2540</v>
      </c>
      <c r="AG40" s="88"/>
      <c r="AH40" s="88"/>
      <c r="AI40" s="88"/>
      <c r="AJ40" s="88"/>
      <c r="AK40" s="88"/>
      <c r="AL40" s="88"/>
      <c r="AM40" s="88"/>
      <c r="AN40" s="84">
        <v>1.1037719450721401E-2</v>
      </c>
      <c r="AO40" s="84"/>
    </row>
    <row r="41" spans="2:41" s="1" customFormat="1" ht="8.5500000000000007" customHeight="1" x14ac:dyDescent="0.15">
      <c r="B41" s="83" t="s">
        <v>1070</v>
      </c>
      <c r="C41" s="83"/>
      <c r="D41" s="83"/>
      <c r="E41" s="83"/>
      <c r="F41" s="83"/>
      <c r="G41" s="83"/>
      <c r="H41" s="83"/>
      <c r="I41" s="83"/>
      <c r="J41" s="83"/>
      <c r="K41" s="101">
        <v>63600354.040000103</v>
      </c>
      <c r="L41" s="101"/>
      <c r="M41" s="101"/>
      <c r="N41" s="101"/>
      <c r="O41" s="101"/>
      <c r="P41" s="101"/>
      <c r="Q41" s="101"/>
      <c r="R41" s="101"/>
      <c r="S41" s="101"/>
      <c r="T41" s="101"/>
      <c r="U41" s="101"/>
      <c r="V41" s="84">
        <v>4.1629107455826396E-3</v>
      </c>
      <c r="W41" s="84"/>
      <c r="X41" s="84"/>
      <c r="Y41" s="84"/>
      <c r="Z41" s="84"/>
      <c r="AA41" s="84"/>
      <c r="AB41" s="84"/>
      <c r="AC41" s="84"/>
      <c r="AD41" s="84"/>
      <c r="AE41" s="84"/>
      <c r="AF41" s="88">
        <v>1677</v>
      </c>
      <c r="AG41" s="88"/>
      <c r="AH41" s="88"/>
      <c r="AI41" s="88"/>
      <c r="AJ41" s="88"/>
      <c r="AK41" s="88"/>
      <c r="AL41" s="88"/>
      <c r="AM41" s="88"/>
      <c r="AN41" s="84">
        <v>7.2875021727794196E-3</v>
      </c>
      <c r="AO41" s="84"/>
    </row>
    <row r="42" spans="2:41" s="1" customFormat="1" ht="8.5500000000000007" customHeight="1" x14ac:dyDescent="0.15">
      <c r="B42" s="83" t="s">
        <v>1071</v>
      </c>
      <c r="C42" s="83"/>
      <c r="D42" s="83"/>
      <c r="E42" s="83"/>
      <c r="F42" s="83"/>
      <c r="G42" s="83"/>
      <c r="H42" s="83"/>
      <c r="I42" s="83"/>
      <c r="J42" s="83"/>
      <c r="K42" s="101">
        <v>45673304.960000098</v>
      </c>
      <c r="L42" s="101"/>
      <c r="M42" s="101"/>
      <c r="N42" s="101"/>
      <c r="O42" s="101"/>
      <c r="P42" s="101"/>
      <c r="Q42" s="101"/>
      <c r="R42" s="101"/>
      <c r="S42" s="101"/>
      <c r="T42" s="101"/>
      <c r="U42" s="101"/>
      <c r="V42" s="84">
        <v>2.9895099622350599E-3</v>
      </c>
      <c r="W42" s="84"/>
      <c r="X42" s="84"/>
      <c r="Y42" s="84"/>
      <c r="Z42" s="84"/>
      <c r="AA42" s="84"/>
      <c r="AB42" s="84"/>
      <c r="AC42" s="84"/>
      <c r="AD42" s="84"/>
      <c r="AE42" s="84"/>
      <c r="AF42" s="88">
        <v>1956</v>
      </c>
      <c r="AG42" s="88"/>
      <c r="AH42" s="88"/>
      <c r="AI42" s="88"/>
      <c r="AJ42" s="88"/>
      <c r="AK42" s="88"/>
      <c r="AL42" s="88"/>
      <c r="AM42" s="88"/>
      <c r="AN42" s="84">
        <v>8.4999130888232192E-3</v>
      </c>
      <c r="AO42" s="84"/>
    </row>
    <row r="43" spans="2:41" s="1" customFormat="1" ht="8.5500000000000007" customHeight="1" x14ac:dyDescent="0.15">
      <c r="B43" s="83" t="s">
        <v>1072</v>
      </c>
      <c r="C43" s="83"/>
      <c r="D43" s="83"/>
      <c r="E43" s="83"/>
      <c r="F43" s="83"/>
      <c r="G43" s="83"/>
      <c r="H43" s="83"/>
      <c r="I43" s="83"/>
      <c r="J43" s="83"/>
      <c r="K43" s="101">
        <v>143938133.00000101</v>
      </c>
      <c r="L43" s="101"/>
      <c r="M43" s="101"/>
      <c r="N43" s="101"/>
      <c r="O43" s="101"/>
      <c r="P43" s="101"/>
      <c r="Q43" s="101"/>
      <c r="R43" s="101"/>
      <c r="S43" s="101"/>
      <c r="T43" s="101"/>
      <c r="U43" s="101"/>
      <c r="V43" s="84">
        <v>9.4213563683615796E-3</v>
      </c>
      <c r="W43" s="84"/>
      <c r="X43" s="84"/>
      <c r="Y43" s="84"/>
      <c r="Z43" s="84"/>
      <c r="AA43" s="84"/>
      <c r="AB43" s="84"/>
      <c r="AC43" s="84"/>
      <c r="AD43" s="84"/>
      <c r="AE43" s="84"/>
      <c r="AF43" s="88">
        <v>5130</v>
      </c>
      <c r="AG43" s="88"/>
      <c r="AH43" s="88"/>
      <c r="AI43" s="88"/>
      <c r="AJ43" s="88"/>
      <c r="AK43" s="88"/>
      <c r="AL43" s="88"/>
      <c r="AM43" s="88"/>
      <c r="AN43" s="84">
        <v>2.2292716843386101E-2</v>
      </c>
      <c r="AO43" s="84"/>
    </row>
    <row r="44" spans="2:41" s="1" customFormat="1" ht="8.5500000000000007" customHeight="1" x14ac:dyDescent="0.15">
      <c r="B44" s="83" t="s">
        <v>1073</v>
      </c>
      <c r="C44" s="83"/>
      <c r="D44" s="83"/>
      <c r="E44" s="83"/>
      <c r="F44" s="83"/>
      <c r="G44" s="83"/>
      <c r="H44" s="83"/>
      <c r="I44" s="83"/>
      <c r="J44" s="83"/>
      <c r="K44" s="101">
        <v>225885161.47</v>
      </c>
      <c r="L44" s="101"/>
      <c r="M44" s="101"/>
      <c r="N44" s="101"/>
      <c r="O44" s="101"/>
      <c r="P44" s="101"/>
      <c r="Q44" s="101"/>
      <c r="R44" s="101"/>
      <c r="S44" s="101"/>
      <c r="T44" s="101"/>
      <c r="U44" s="101"/>
      <c r="V44" s="84">
        <v>1.4785134141859099E-2</v>
      </c>
      <c r="W44" s="84"/>
      <c r="X44" s="84"/>
      <c r="Y44" s="84"/>
      <c r="Z44" s="84"/>
      <c r="AA44" s="84"/>
      <c r="AB44" s="84"/>
      <c r="AC44" s="84"/>
      <c r="AD44" s="84"/>
      <c r="AE44" s="84"/>
      <c r="AF44" s="88">
        <v>6005</v>
      </c>
      <c r="AG44" s="88"/>
      <c r="AH44" s="88"/>
      <c r="AI44" s="88"/>
      <c r="AJ44" s="88"/>
      <c r="AK44" s="88"/>
      <c r="AL44" s="88"/>
      <c r="AM44" s="88"/>
      <c r="AN44" s="84">
        <v>2.6095080827394399E-2</v>
      </c>
      <c r="AO44" s="84"/>
    </row>
    <row r="45" spans="2:41" s="1" customFormat="1" ht="8.5500000000000007" customHeight="1" x14ac:dyDescent="0.15">
      <c r="B45" s="83" t="s">
        <v>1074</v>
      </c>
      <c r="C45" s="83"/>
      <c r="D45" s="83"/>
      <c r="E45" s="83"/>
      <c r="F45" s="83"/>
      <c r="G45" s="83"/>
      <c r="H45" s="83"/>
      <c r="I45" s="83"/>
      <c r="J45" s="83"/>
      <c r="K45" s="101">
        <v>81719346.410000101</v>
      </c>
      <c r="L45" s="101"/>
      <c r="M45" s="101"/>
      <c r="N45" s="101"/>
      <c r="O45" s="101"/>
      <c r="P45" s="101"/>
      <c r="Q45" s="101"/>
      <c r="R45" s="101"/>
      <c r="S45" s="101"/>
      <c r="T45" s="101"/>
      <c r="U45" s="101"/>
      <c r="V45" s="84">
        <v>5.34887502478719E-3</v>
      </c>
      <c r="W45" s="84"/>
      <c r="X45" s="84"/>
      <c r="Y45" s="84"/>
      <c r="Z45" s="84"/>
      <c r="AA45" s="84"/>
      <c r="AB45" s="84"/>
      <c r="AC45" s="84"/>
      <c r="AD45" s="84"/>
      <c r="AE45" s="84"/>
      <c r="AF45" s="88">
        <v>2582</v>
      </c>
      <c r="AG45" s="88"/>
      <c r="AH45" s="88"/>
      <c r="AI45" s="88"/>
      <c r="AJ45" s="88"/>
      <c r="AK45" s="88"/>
      <c r="AL45" s="88"/>
      <c r="AM45" s="88"/>
      <c r="AN45" s="84">
        <v>1.12202329219538E-2</v>
      </c>
      <c r="AO45" s="84"/>
    </row>
    <row r="46" spans="2:41" s="1" customFormat="1" ht="8.5500000000000007" customHeight="1" x14ac:dyDescent="0.15">
      <c r="B46" s="83" t="s">
        <v>1075</v>
      </c>
      <c r="C46" s="83"/>
      <c r="D46" s="83"/>
      <c r="E46" s="83"/>
      <c r="F46" s="83"/>
      <c r="G46" s="83"/>
      <c r="H46" s="83"/>
      <c r="I46" s="83"/>
      <c r="J46" s="83"/>
      <c r="K46" s="101">
        <v>13122736.77</v>
      </c>
      <c r="L46" s="101"/>
      <c r="M46" s="101"/>
      <c r="N46" s="101"/>
      <c r="O46" s="101"/>
      <c r="P46" s="101"/>
      <c r="Q46" s="101"/>
      <c r="R46" s="101"/>
      <c r="S46" s="101"/>
      <c r="T46" s="101"/>
      <c r="U46" s="101"/>
      <c r="V46" s="84">
        <v>8.5893833038929097E-4</v>
      </c>
      <c r="W46" s="84"/>
      <c r="X46" s="84"/>
      <c r="Y46" s="84"/>
      <c r="Z46" s="84"/>
      <c r="AA46" s="84"/>
      <c r="AB46" s="84"/>
      <c r="AC46" s="84"/>
      <c r="AD46" s="84"/>
      <c r="AE46" s="84"/>
      <c r="AF46" s="88">
        <v>328</v>
      </c>
      <c r="AG46" s="88"/>
      <c r="AH46" s="88"/>
      <c r="AI46" s="88"/>
      <c r="AJ46" s="88"/>
      <c r="AK46" s="88"/>
      <c r="AL46" s="88"/>
      <c r="AM46" s="88"/>
      <c r="AN46" s="84">
        <v>1.4253432991482701E-3</v>
      </c>
      <c r="AO46" s="84"/>
    </row>
    <row r="47" spans="2:41" s="1" customFormat="1" ht="8.5500000000000007" customHeight="1" x14ac:dyDescent="0.15">
      <c r="B47" s="83" t="s">
        <v>1076</v>
      </c>
      <c r="C47" s="83"/>
      <c r="D47" s="83"/>
      <c r="E47" s="83"/>
      <c r="F47" s="83"/>
      <c r="G47" s="83"/>
      <c r="H47" s="83"/>
      <c r="I47" s="83"/>
      <c r="J47" s="83"/>
      <c r="K47" s="101">
        <v>10567665.75</v>
      </c>
      <c r="L47" s="101"/>
      <c r="M47" s="101"/>
      <c r="N47" s="101"/>
      <c r="O47" s="101"/>
      <c r="P47" s="101"/>
      <c r="Q47" s="101"/>
      <c r="R47" s="101"/>
      <c r="S47" s="101"/>
      <c r="T47" s="101"/>
      <c r="U47" s="101"/>
      <c r="V47" s="84">
        <v>6.9169818266629E-4</v>
      </c>
      <c r="W47" s="84"/>
      <c r="X47" s="84"/>
      <c r="Y47" s="84"/>
      <c r="Z47" s="84"/>
      <c r="AA47" s="84"/>
      <c r="AB47" s="84"/>
      <c r="AC47" s="84"/>
      <c r="AD47" s="84"/>
      <c r="AE47" s="84"/>
      <c r="AF47" s="88">
        <v>322</v>
      </c>
      <c r="AG47" s="88"/>
      <c r="AH47" s="88"/>
      <c r="AI47" s="88"/>
      <c r="AJ47" s="88"/>
      <c r="AK47" s="88"/>
      <c r="AL47" s="88"/>
      <c r="AM47" s="88"/>
      <c r="AN47" s="84">
        <v>1.39926994611507E-3</v>
      </c>
      <c r="AO47" s="84"/>
    </row>
    <row r="48" spans="2:41" s="1" customFormat="1" ht="8.5500000000000007" customHeight="1" x14ac:dyDescent="0.15">
      <c r="B48" s="83" t="s">
        <v>1077</v>
      </c>
      <c r="C48" s="83"/>
      <c r="D48" s="83"/>
      <c r="E48" s="83"/>
      <c r="F48" s="83"/>
      <c r="G48" s="83"/>
      <c r="H48" s="83"/>
      <c r="I48" s="83"/>
      <c r="J48" s="83"/>
      <c r="K48" s="101">
        <v>22148902.469999999</v>
      </c>
      <c r="L48" s="101"/>
      <c r="M48" s="101"/>
      <c r="N48" s="101"/>
      <c r="O48" s="101"/>
      <c r="P48" s="101"/>
      <c r="Q48" s="101"/>
      <c r="R48" s="101"/>
      <c r="S48" s="101"/>
      <c r="T48" s="101"/>
      <c r="U48" s="101"/>
      <c r="V48" s="84">
        <v>1.4497388495233101E-3</v>
      </c>
      <c r="W48" s="84"/>
      <c r="X48" s="84"/>
      <c r="Y48" s="84"/>
      <c r="Z48" s="84"/>
      <c r="AA48" s="84"/>
      <c r="AB48" s="84"/>
      <c r="AC48" s="84"/>
      <c r="AD48" s="84"/>
      <c r="AE48" s="84"/>
      <c r="AF48" s="88">
        <v>870</v>
      </c>
      <c r="AG48" s="88"/>
      <c r="AH48" s="88"/>
      <c r="AI48" s="88"/>
      <c r="AJ48" s="88"/>
      <c r="AK48" s="88"/>
      <c r="AL48" s="88"/>
      <c r="AM48" s="88"/>
      <c r="AN48" s="84">
        <v>3.78063618981401E-3</v>
      </c>
      <c r="AO48" s="84"/>
    </row>
    <row r="49" spans="2:44" s="1" customFormat="1" ht="8.5500000000000007" customHeight="1" x14ac:dyDescent="0.15">
      <c r="B49" s="83" t="s">
        <v>1078</v>
      </c>
      <c r="C49" s="83"/>
      <c r="D49" s="83"/>
      <c r="E49" s="83"/>
      <c r="F49" s="83"/>
      <c r="G49" s="83"/>
      <c r="H49" s="83"/>
      <c r="I49" s="83"/>
      <c r="J49" s="83"/>
      <c r="K49" s="101">
        <v>41790780.090000004</v>
      </c>
      <c r="L49" s="101"/>
      <c r="M49" s="101"/>
      <c r="N49" s="101"/>
      <c r="O49" s="101"/>
      <c r="P49" s="101"/>
      <c r="Q49" s="101"/>
      <c r="R49" s="101"/>
      <c r="S49" s="101"/>
      <c r="T49" s="101"/>
      <c r="U49" s="101"/>
      <c r="V49" s="84">
        <v>2.73538237528562E-3</v>
      </c>
      <c r="W49" s="84"/>
      <c r="X49" s="84"/>
      <c r="Y49" s="84"/>
      <c r="Z49" s="84"/>
      <c r="AA49" s="84"/>
      <c r="AB49" s="84"/>
      <c r="AC49" s="84"/>
      <c r="AD49" s="84"/>
      <c r="AE49" s="84"/>
      <c r="AF49" s="88">
        <v>2025</v>
      </c>
      <c r="AG49" s="88"/>
      <c r="AH49" s="88"/>
      <c r="AI49" s="88"/>
      <c r="AJ49" s="88"/>
      <c r="AK49" s="88"/>
      <c r="AL49" s="88"/>
      <c r="AM49" s="88"/>
      <c r="AN49" s="84">
        <v>8.7997566487050208E-3</v>
      </c>
      <c r="AO49" s="84"/>
    </row>
    <row r="50" spans="2:44" s="1" customFormat="1" ht="8.5500000000000007" customHeight="1" x14ac:dyDescent="0.15">
      <c r="B50" s="83" t="s">
        <v>1079</v>
      </c>
      <c r="C50" s="83"/>
      <c r="D50" s="83"/>
      <c r="E50" s="83"/>
      <c r="F50" s="83"/>
      <c r="G50" s="83"/>
      <c r="H50" s="83"/>
      <c r="I50" s="83"/>
      <c r="J50" s="83"/>
      <c r="K50" s="101">
        <v>12313357.77</v>
      </c>
      <c r="L50" s="101"/>
      <c r="M50" s="101"/>
      <c r="N50" s="101"/>
      <c r="O50" s="101"/>
      <c r="P50" s="101"/>
      <c r="Q50" s="101"/>
      <c r="R50" s="101"/>
      <c r="S50" s="101"/>
      <c r="T50" s="101"/>
      <c r="U50" s="101"/>
      <c r="V50" s="84">
        <v>8.0596106969307E-4</v>
      </c>
      <c r="W50" s="84"/>
      <c r="X50" s="84"/>
      <c r="Y50" s="84"/>
      <c r="Z50" s="84"/>
      <c r="AA50" s="84"/>
      <c r="AB50" s="84"/>
      <c r="AC50" s="84"/>
      <c r="AD50" s="84"/>
      <c r="AE50" s="84"/>
      <c r="AF50" s="88">
        <v>742</v>
      </c>
      <c r="AG50" s="88"/>
      <c r="AH50" s="88"/>
      <c r="AI50" s="88"/>
      <c r="AJ50" s="88"/>
      <c r="AK50" s="88"/>
      <c r="AL50" s="88"/>
      <c r="AM50" s="88"/>
      <c r="AN50" s="84">
        <v>3.2244046584390799E-3</v>
      </c>
      <c r="AO50" s="84"/>
    </row>
    <row r="51" spans="2:44" s="1" customFormat="1" ht="8.5500000000000007" customHeight="1" x14ac:dyDescent="0.15">
      <c r="B51" s="83" t="s">
        <v>1080</v>
      </c>
      <c r="C51" s="83"/>
      <c r="D51" s="83"/>
      <c r="E51" s="83"/>
      <c r="F51" s="83"/>
      <c r="G51" s="83"/>
      <c r="H51" s="83"/>
      <c r="I51" s="83"/>
      <c r="J51" s="83"/>
      <c r="K51" s="101">
        <v>3107579.96</v>
      </c>
      <c r="L51" s="101"/>
      <c r="M51" s="101"/>
      <c r="N51" s="101"/>
      <c r="O51" s="101"/>
      <c r="P51" s="101"/>
      <c r="Q51" s="101"/>
      <c r="R51" s="101"/>
      <c r="S51" s="101"/>
      <c r="T51" s="101"/>
      <c r="U51" s="101"/>
      <c r="V51" s="84">
        <v>2.0340418231170701E-4</v>
      </c>
      <c r="W51" s="84"/>
      <c r="X51" s="84"/>
      <c r="Y51" s="84"/>
      <c r="Z51" s="84"/>
      <c r="AA51" s="84"/>
      <c r="AB51" s="84"/>
      <c r="AC51" s="84"/>
      <c r="AD51" s="84"/>
      <c r="AE51" s="84"/>
      <c r="AF51" s="88">
        <v>150</v>
      </c>
      <c r="AG51" s="88"/>
      <c r="AH51" s="88"/>
      <c r="AI51" s="88"/>
      <c r="AJ51" s="88"/>
      <c r="AK51" s="88"/>
      <c r="AL51" s="88"/>
      <c r="AM51" s="88"/>
      <c r="AN51" s="84">
        <v>6.5183382583000203E-4</v>
      </c>
      <c r="AO51" s="84"/>
    </row>
    <row r="52" spans="2:44" s="1" customFormat="1" ht="8.5500000000000007" customHeight="1" x14ac:dyDescent="0.15">
      <c r="B52" s="83" t="s">
        <v>1081</v>
      </c>
      <c r="C52" s="83"/>
      <c r="D52" s="83"/>
      <c r="E52" s="83"/>
      <c r="F52" s="83"/>
      <c r="G52" s="83"/>
      <c r="H52" s="83"/>
      <c r="I52" s="83"/>
      <c r="J52" s="83"/>
      <c r="K52" s="101">
        <v>664817.93999999994</v>
      </c>
      <c r="L52" s="101"/>
      <c r="M52" s="101"/>
      <c r="N52" s="101"/>
      <c r="O52" s="101"/>
      <c r="P52" s="101"/>
      <c r="Q52" s="101"/>
      <c r="R52" s="101"/>
      <c r="S52" s="101"/>
      <c r="T52" s="101"/>
      <c r="U52" s="101"/>
      <c r="V52" s="84">
        <v>4.3515131134985601E-5</v>
      </c>
      <c r="W52" s="84"/>
      <c r="X52" s="84"/>
      <c r="Y52" s="84"/>
      <c r="Z52" s="84"/>
      <c r="AA52" s="84"/>
      <c r="AB52" s="84"/>
      <c r="AC52" s="84"/>
      <c r="AD52" s="84"/>
      <c r="AE52" s="84"/>
      <c r="AF52" s="88">
        <v>42</v>
      </c>
      <c r="AG52" s="88"/>
      <c r="AH52" s="88"/>
      <c r="AI52" s="88"/>
      <c r="AJ52" s="88"/>
      <c r="AK52" s="88"/>
      <c r="AL52" s="88"/>
      <c r="AM52" s="88"/>
      <c r="AN52" s="84">
        <v>1.8251347123240101E-4</v>
      </c>
      <c r="AO52" s="84"/>
    </row>
    <row r="53" spans="2:44" s="1" customFormat="1" ht="8.5500000000000007" customHeight="1" x14ac:dyDescent="0.15">
      <c r="B53" s="83" t="s">
        <v>1082</v>
      </c>
      <c r="C53" s="83"/>
      <c r="D53" s="83"/>
      <c r="E53" s="83"/>
      <c r="F53" s="83"/>
      <c r="G53" s="83"/>
      <c r="H53" s="83"/>
      <c r="I53" s="83"/>
      <c r="J53" s="83"/>
      <c r="K53" s="101">
        <v>287976.15999999997</v>
      </c>
      <c r="L53" s="101"/>
      <c r="M53" s="101"/>
      <c r="N53" s="101"/>
      <c r="O53" s="101"/>
      <c r="P53" s="101"/>
      <c r="Q53" s="101"/>
      <c r="R53" s="101"/>
      <c r="S53" s="101"/>
      <c r="T53" s="101"/>
      <c r="U53" s="101"/>
      <c r="V53" s="84">
        <v>1.8849251219288101E-5</v>
      </c>
      <c r="W53" s="84"/>
      <c r="X53" s="84"/>
      <c r="Y53" s="84"/>
      <c r="Z53" s="84"/>
      <c r="AA53" s="84"/>
      <c r="AB53" s="84"/>
      <c r="AC53" s="84"/>
      <c r="AD53" s="84"/>
      <c r="AE53" s="84"/>
      <c r="AF53" s="88">
        <v>29</v>
      </c>
      <c r="AG53" s="88"/>
      <c r="AH53" s="88"/>
      <c r="AI53" s="88"/>
      <c r="AJ53" s="88"/>
      <c r="AK53" s="88"/>
      <c r="AL53" s="88"/>
      <c r="AM53" s="88"/>
      <c r="AN53" s="84">
        <v>1.2602120632713401E-4</v>
      </c>
      <c r="AO53" s="84"/>
    </row>
    <row r="54" spans="2:44" s="1" customFormat="1" ht="8.5500000000000007" customHeight="1" x14ac:dyDescent="0.15">
      <c r="B54" s="83" t="s">
        <v>1083</v>
      </c>
      <c r="C54" s="83"/>
      <c r="D54" s="83"/>
      <c r="E54" s="83"/>
      <c r="F54" s="83"/>
      <c r="G54" s="83"/>
      <c r="H54" s="83"/>
      <c r="I54" s="83"/>
      <c r="J54" s="83"/>
      <c r="K54" s="101">
        <v>343748.84</v>
      </c>
      <c r="L54" s="101"/>
      <c r="M54" s="101"/>
      <c r="N54" s="101"/>
      <c r="O54" s="101"/>
      <c r="P54" s="101"/>
      <c r="Q54" s="101"/>
      <c r="R54" s="101"/>
      <c r="S54" s="101"/>
      <c r="T54" s="101"/>
      <c r="U54" s="101"/>
      <c r="V54" s="84">
        <v>2.2499807767069602E-5</v>
      </c>
      <c r="W54" s="84"/>
      <c r="X54" s="84"/>
      <c r="Y54" s="84"/>
      <c r="Z54" s="84"/>
      <c r="AA54" s="84"/>
      <c r="AB54" s="84"/>
      <c r="AC54" s="84"/>
      <c r="AD54" s="84"/>
      <c r="AE54" s="84"/>
      <c r="AF54" s="88">
        <v>46</v>
      </c>
      <c r="AG54" s="88"/>
      <c r="AH54" s="88"/>
      <c r="AI54" s="88"/>
      <c r="AJ54" s="88"/>
      <c r="AK54" s="88"/>
      <c r="AL54" s="88"/>
      <c r="AM54" s="88"/>
      <c r="AN54" s="84">
        <v>1.99895706587867E-4</v>
      </c>
      <c r="AO54" s="84"/>
    </row>
    <row r="55" spans="2:44" s="1" customFormat="1" ht="8.5500000000000007" customHeight="1" x14ac:dyDescent="0.15">
      <c r="B55" s="83" t="s">
        <v>1084</v>
      </c>
      <c r="C55" s="83"/>
      <c r="D55" s="83"/>
      <c r="E55" s="83"/>
      <c r="F55" s="83"/>
      <c r="G55" s="83"/>
      <c r="H55" s="83"/>
      <c r="I55" s="83"/>
      <c r="J55" s="83"/>
      <c r="K55" s="101">
        <v>385842.23</v>
      </c>
      <c r="L55" s="101"/>
      <c r="M55" s="101"/>
      <c r="N55" s="101"/>
      <c r="O55" s="101"/>
      <c r="P55" s="101"/>
      <c r="Q55" s="101"/>
      <c r="R55" s="101"/>
      <c r="S55" s="101"/>
      <c r="T55" s="101"/>
      <c r="U55" s="101"/>
      <c r="V55" s="84">
        <v>2.52549972340777E-5</v>
      </c>
      <c r="W55" s="84"/>
      <c r="X55" s="84"/>
      <c r="Y55" s="84"/>
      <c r="Z55" s="84"/>
      <c r="AA55" s="84"/>
      <c r="AB55" s="84"/>
      <c r="AC55" s="84"/>
      <c r="AD55" s="84"/>
      <c r="AE55" s="84"/>
      <c r="AF55" s="88">
        <v>72</v>
      </c>
      <c r="AG55" s="88"/>
      <c r="AH55" s="88"/>
      <c r="AI55" s="88"/>
      <c r="AJ55" s="88"/>
      <c r="AK55" s="88"/>
      <c r="AL55" s="88"/>
      <c r="AM55" s="88"/>
      <c r="AN55" s="84">
        <v>3.1288023639840099E-4</v>
      </c>
      <c r="AO55" s="84"/>
    </row>
    <row r="56" spans="2:44" s="1" customFormat="1" ht="8.5500000000000007" customHeight="1" x14ac:dyDescent="0.15">
      <c r="B56" s="83" t="s">
        <v>1085</v>
      </c>
      <c r="C56" s="83"/>
      <c r="D56" s="83"/>
      <c r="E56" s="83"/>
      <c r="F56" s="83"/>
      <c r="G56" s="83"/>
      <c r="H56" s="83"/>
      <c r="I56" s="83"/>
      <c r="J56" s="83"/>
      <c r="K56" s="101">
        <v>23067.919999999998</v>
      </c>
      <c r="L56" s="101"/>
      <c r="M56" s="101"/>
      <c r="N56" s="101"/>
      <c r="O56" s="101"/>
      <c r="P56" s="101"/>
      <c r="Q56" s="101"/>
      <c r="R56" s="101"/>
      <c r="S56" s="101"/>
      <c r="T56" s="101"/>
      <c r="U56" s="101"/>
      <c r="V56" s="84">
        <v>1.50989241326935E-6</v>
      </c>
      <c r="W56" s="84"/>
      <c r="X56" s="84"/>
      <c r="Y56" s="84"/>
      <c r="Z56" s="84"/>
      <c r="AA56" s="84"/>
      <c r="AB56" s="84"/>
      <c r="AC56" s="84"/>
      <c r="AD56" s="84"/>
      <c r="AE56" s="84"/>
      <c r="AF56" s="88">
        <v>2</v>
      </c>
      <c r="AG56" s="88"/>
      <c r="AH56" s="88"/>
      <c r="AI56" s="88"/>
      <c r="AJ56" s="88"/>
      <c r="AK56" s="88"/>
      <c r="AL56" s="88"/>
      <c r="AM56" s="88"/>
      <c r="AN56" s="84">
        <v>8.6911176777333604E-6</v>
      </c>
      <c r="AO56" s="84"/>
    </row>
    <row r="57" spans="2:44" s="1" customFormat="1" ht="8.5500000000000007" customHeight="1" x14ac:dyDescent="0.15">
      <c r="B57" s="83" t="s">
        <v>1086</v>
      </c>
      <c r="C57" s="83"/>
      <c r="D57" s="83"/>
      <c r="E57" s="83"/>
      <c r="F57" s="83"/>
      <c r="G57" s="83"/>
      <c r="H57" s="83"/>
      <c r="I57" s="83"/>
      <c r="J57" s="83"/>
      <c r="K57" s="101">
        <v>43734.86</v>
      </c>
      <c r="L57" s="101"/>
      <c r="M57" s="101"/>
      <c r="N57" s="101"/>
      <c r="O57" s="101"/>
      <c r="P57" s="101"/>
      <c r="Q57" s="101"/>
      <c r="R57" s="101"/>
      <c r="S57" s="101"/>
      <c r="T57" s="101"/>
      <c r="U57" s="101"/>
      <c r="V57" s="84">
        <v>2.8626305843525202E-6</v>
      </c>
      <c r="W57" s="84"/>
      <c r="X57" s="84"/>
      <c r="Y57" s="84"/>
      <c r="Z57" s="84"/>
      <c r="AA57" s="84"/>
      <c r="AB57" s="84"/>
      <c r="AC57" s="84"/>
      <c r="AD57" s="84"/>
      <c r="AE57" s="84"/>
      <c r="AF57" s="88">
        <v>3</v>
      </c>
      <c r="AG57" s="88"/>
      <c r="AH57" s="88"/>
      <c r="AI57" s="88"/>
      <c r="AJ57" s="88"/>
      <c r="AK57" s="88"/>
      <c r="AL57" s="88"/>
      <c r="AM57" s="88"/>
      <c r="AN57" s="84">
        <v>1.30366765166E-5</v>
      </c>
      <c r="AO57" s="84"/>
    </row>
    <row r="58" spans="2:44" s="1" customFormat="1" ht="8.5500000000000007" customHeight="1" x14ac:dyDescent="0.15">
      <c r="B58" s="83" t="s">
        <v>1087</v>
      </c>
      <c r="C58" s="83"/>
      <c r="D58" s="83"/>
      <c r="E58" s="83"/>
      <c r="F58" s="83"/>
      <c r="G58" s="83"/>
      <c r="H58" s="83"/>
      <c r="I58" s="83"/>
      <c r="J58" s="83"/>
      <c r="K58" s="101">
        <v>60197.02</v>
      </c>
      <c r="L58" s="101"/>
      <c r="M58" s="101"/>
      <c r="N58" s="101"/>
      <c r="O58" s="101"/>
      <c r="P58" s="101"/>
      <c r="Q58" s="101"/>
      <c r="R58" s="101"/>
      <c r="S58" s="101"/>
      <c r="T58" s="101"/>
      <c r="U58" s="101"/>
      <c r="V58" s="84">
        <v>3.9401482144650799E-6</v>
      </c>
      <c r="W58" s="84"/>
      <c r="X58" s="84"/>
      <c r="Y58" s="84"/>
      <c r="Z58" s="84"/>
      <c r="AA58" s="84"/>
      <c r="AB58" s="84"/>
      <c r="AC58" s="84"/>
      <c r="AD58" s="84"/>
      <c r="AE58" s="84"/>
      <c r="AF58" s="88">
        <v>3</v>
      </c>
      <c r="AG58" s="88"/>
      <c r="AH58" s="88"/>
      <c r="AI58" s="88"/>
      <c r="AJ58" s="88"/>
      <c r="AK58" s="88"/>
      <c r="AL58" s="88"/>
      <c r="AM58" s="88"/>
      <c r="AN58" s="84">
        <v>1.30366765166E-5</v>
      </c>
      <c r="AO58" s="84"/>
    </row>
    <row r="59" spans="2:44" s="1" customFormat="1" ht="8.5500000000000007" customHeight="1" x14ac:dyDescent="0.15">
      <c r="B59" s="83" t="s">
        <v>1088</v>
      </c>
      <c r="C59" s="83"/>
      <c r="D59" s="83"/>
      <c r="E59" s="83"/>
      <c r="F59" s="83"/>
      <c r="G59" s="83"/>
      <c r="H59" s="83"/>
      <c r="I59" s="83"/>
      <c r="J59" s="83"/>
      <c r="K59" s="101">
        <v>107310.21</v>
      </c>
      <c r="L59" s="101"/>
      <c r="M59" s="101"/>
      <c r="N59" s="101"/>
      <c r="O59" s="101"/>
      <c r="P59" s="101"/>
      <c r="Q59" s="101"/>
      <c r="R59" s="101"/>
      <c r="S59" s="101"/>
      <c r="T59" s="101"/>
      <c r="U59" s="101"/>
      <c r="V59" s="84">
        <v>7.0239047103224097E-6</v>
      </c>
      <c r="W59" s="84"/>
      <c r="X59" s="84"/>
      <c r="Y59" s="84"/>
      <c r="Z59" s="84"/>
      <c r="AA59" s="84"/>
      <c r="AB59" s="84"/>
      <c r="AC59" s="84"/>
      <c r="AD59" s="84"/>
      <c r="AE59" s="84"/>
      <c r="AF59" s="88">
        <v>4</v>
      </c>
      <c r="AG59" s="88"/>
      <c r="AH59" s="88"/>
      <c r="AI59" s="88"/>
      <c r="AJ59" s="88"/>
      <c r="AK59" s="88"/>
      <c r="AL59" s="88"/>
      <c r="AM59" s="88"/>
      <c r="AN59" s="84">
        <v>1.7382235355466701E-5</v>
      </c>
      <c r="AO59" s="84"/>
    </row>
    <row r="60" spans="2:44" s="1" customFormat="1" ht="10.199999999999999" customHeight="1" x14ac:dyDescent="0.15">
      <c r="B60" s="106"/>
      <c r="C60" s="106"/>
      <c r="D60" s="106"/>
      <c r="E60" s="106"/>
      <c r="F60" s="106"/>
      <c r="G60" s="106"/>
      <c r="H60" s="106"/>
      <c r="I60" s="106"/>
      <c r="J60" s="106"/>
      <c r="K60" s="103">
        <v>15277856751.43</v>
      </c>
      <c r="L60" s="103"/>
      <c r="M60" s="103"/>
      <c r="N60" s="103"/>
      <c r="O60" s="103"/>
      <c r="P60" s="103"/>
      <c r="Q60" s="103"/>
      <c r="R60" s="103"/>
      <c r="S60" s="103"/>
      <c r="T60" s="103"/>
      <c r="U60" s="103"/>
      <c r="V60" s="104">
        <v>1</v>
      </c>
      <c r="W60" s="104"/>
      <c r="X60" s="104"/>
      <c r="Y60" s="104"/>
      <c r="Z60" s="104"/>
      <c r="AA60" s="104"/>
      <c r="AB60" s="104"/>
      <c r="AC60" s="104"/>
      <c r="AD60" s="104"/>
      <c r="AE60" s="104"/>
      <c r="AF60" s="105">
        <v>230120</v>
      </c>
      <c r="AG60" s="105"/>
      <c r="AH60" s="105"/>
      <c r="AI60" s="105"/>
      <c r="AJ60" s="105"/>
      <c r="AK60" s="105"/>
      <c r="AL60" s="105"/>
      <c r="AM60" s="105"/>
      <c r="AN60" s="104">
        <v>1</v>
      </c>
      <c r="AO60" s="104"/>
    </row>
    <row r="61" spans="2:44" s="1" customFormat="1" ht="6.3" customHeight="1" x14ac:dyDescent="0.15"/>
    <row r="62" spans="2:44" s="1" customFormat="1" ht="15.3" customHeight="1" x14ac:dyDescent="0.15">
      <c r="B62" s="81" t="s">
        <v>1089</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row>
    <row r="63" spans="2:44" s="1" customFormat="1" ht="7.65" customHeight="1" x14ac:dyDescent="0.15"/>
    <row r="64" spans="2:44" s="1" customFormat="1" ht="10.65" customHeight="1" x14ac:dyDescent="0.15">
      <c r="B64" s="79" t="s">
        <v>1059</v>
      </c>
      <c r="C64" s="79"/>
      <c r="D64" s="79"/>
      <c r="E64" s="79"/>
      <c r="F64" s="79"/>
      <c r="G64" s="79"/>
      <c r="H64" s="79"/>
      <c r="I64" s="79"/>
      <c r="J64" s="79"/>
      <c r="K64" s="79"/>
      <c r="L64" s="79" t="s">
        <v>1055</v>
      </c>
      <c r="M64" s="79"/>
      <c r="N64" s="79"/>
      <c r="O64" s="79"/>
      <c r="P64" s="79"/>
      <c r="Q64" s="79"/>
      <c r="R64" s="79"/>
      <c r="S64" s="79"/>
      <c r="T64" s="79"/>
      <c r="U64" s="79"/>
      <c r="V64" s="79" t="s">
        <v>1056</v>
      </c>
      <c r="W64" s="79"/>
      <c r="X64" s="79"/>
      <c r="Y64" s="79"/>
      <c r="Z64" s="79"/>
      <c r="AA64" s="79"/>
      <c r="AB64" s="79"/>
      <c r="AC64" s="79"/>
      <c r="AD64" s="79"/>
      <c r="AE64" s="79"/>
      <c r="AF64" s="79" t="s">
        <v>1057</v>
      </c>
      <c r="AG64" s="79"/>
      <c r="AH64" s="79"/>
      <c r="AI64" s="79"/>
      <c r="AJ64" s="79"/>
      <c r="AK64" s="79" t="s">
        <v>1056</v>
      </c>
      <c r="AL64" s="79"/>
      <c r="AM64" s="79"/>
      <c r="AN64" s="79"/>
      <c r="AO64" s="79"/>
      <c r="AP64" s="79"/>
      <c r="AQ64" s="79"/>
    </row>
    <row r="65" spans="2:43" s="1" customFormat="1" ht="8.5500000000000007" customHeight="1" x14ac:dyDescent="0.15">
      <c r="B65" s="83" t="s">
        <v>1090</v>
      </c>
      <c r="C65" s="83"/>
      <c r="D65" s="83"/>
      <c r="E65" s="83"/>
      <c r="F65" s="83"/>
      <c r="G65" s="83"/>
      <c r="H65" s="83"/>
      <c r="I65" s="83"/>
      <c r="J65" s="83"/>
      <c r="K65" s="83"/>
      <c r="L65" s="101">
        <v>401250</v>
      </c>
      <c r="M65" s="101"/>
      <c r="N65" s="101"/>
      <c r="O65" s="101"/>
      <c r="P65" s="101"/>
      <c r="Q65" s="101"/>
      <c r="R65" s="101"/>
      <c r="S65" s="101"/>
      <c r="T65" s="101"/>
      <c r="U65" s="101"/>
      <c r="V65" s="84">
        <v>2.6263500602755899E-5</v>
      </c>
      <c r="W65" s="84"/>
      <c r="X65" s="84"/>
      <c r="Y65" s="84"/>
      <c r="Z65" s="84"/>
      <c r="AA65" s="84"/>
      <c r="AB65" s="84"/>
      <c r="AC65" s="84"/>
      <c r="AD65" s="84"/>
      <c r="AE65" s="84"/>
      <c r="AF65" s="88">
        <v>961</v>
      </c>
      <c r="AG65" s="88"/>
      <c r="AH65" s="88"/>
      <c r="AI65" s="88"/>
      <c r="AJ65" s="88"/>
      <c r="AK65" s="84">
        <v>4.1760820441508802E-3</v>
      </c>
      <c r="AL65" s="84"/>
      <c r="AM65" s="84"/>
      <c r="AN65" s="84"/>
      <c r="AO65" s="84"/>
      <c r="AP65" s="84"/>
      <c r="AQ65" s="84"/>
    </row>
    <row r="66" spans="2:43" s="1" customFormat="1" ht="8.5500000000000007" customHeight="1" x14ac:dyDescent="0.15">
      <c r="B66" s="83" t="s">
        <v>1060</v>
      </c>
      <c r="C66" s="83"/>
      <c r="D66" s="83"/>
      <c r="E66" s="83"/>
      <c r="F66" s="83"/>
      <c r="G66" s="83"/>
      <c r="H66" s="83"/>
      <c r="I66" s="83"/>
      <c r="J66" s="83"/>
      <c r="K66" s="83"/>
      <c r="L66" s="101">
        <v>133910632.47</v>
      </c>
      <c r="M66" s="101"/>
      <c r="N66" s="101"/>
      <c r="O66" s="101"/>
      <c r="P66" s="101"/>
      <c r="Q66" s="101"/>
      <c r="R66" s="101"/>
      <c r="S66" s="101"/>
      <c r="T66" s="101"/>
      <c r="U66" s="101"/>
      <c r="V66" s="84">
        <v>8.7650142718785594E-3</v>
      </c>
      <c r="W66" s="84"/>
      <c r="X66" s="84"/>
      <c r="Y66" s="84"/>
      <c r="Z66" s="84"/>
      <c r="AA66" s="84"/>
      <c r="AB66" s="84"/>
      <c r="AC66" s="84"/>
      <c r="AD66" s="84"/>
      <c r="AE66" s="84"/>
      <c r="AF66" s="88">
        <v>4775</v>
      </c>
      <c r="AG66" s="88"/>
      <c r="AH66" s="88"/>
      <c r="AI66" s="88"/>
      <c r="AJ66" s="88"/>
      <c r="AK66" s="84">
        <v>2.07500434555884E-2</v>
      </c>
      <c r="AL66" s="84"/>
      <c r="AM66" s="84"/>
      <c r="AN66" s="84"/>
      <c r="AO66" s="84"/>
      <c r="AP66" s="84"/>
      <c r="AQ66" s="84"/>
    </row>
    <row r="67" spans="2:43" s="1" customFormat="1" ht="8.5500000000000007" customHeight="1" x14ac:dyDescent="0.15">
      <c r="B67" s="83" t="s">
        <v>1061</v>
      </c>
      <c r="C67" s="83"/>
      <c r="D67" s="83"/>
      <c r="E67" s="83"/>
      <c r="F67" s="83"/>
      <c r="G67" s="83"/>
      <c r="H67" s="83"/>
      <c r="I67" s="83"/>
      <c r="J67" s="83"/>
      <c r="K67" s="83"/>
      <c r="L67" s="101">
        <v>208823828</v>
      </c>
      <c r="M67" s="101"/>
      <c r="N67" s="101"/>
      <c r="O67" s="101"/>
      <c r="P67" s="101"/>
      <c r="Q67" s="101"/>
      <c r="R67" s="101"/>
      <c r="S67" s="101"/>
      <c r="T67" s="101"/>
      <c r="U67" s="101"/>
      <c r="V67" s="84">
        <v>1.36683980873465E-2</v>
      </c>
      <c r="W67" s="84"/>
      <c r="X67" s="84"/>
      <c r="Y67" s="84"/>
      <c r="Z67" s="84"/>
      <c r="AA67" s="84"/>
      <c r="AB67" s="84"/>
      <c r="AC67" s="84"/>
      <c r="AD67" s="84"/>
      <c r="AE67" s="84"/>
      <c r="AF67" s="88">
        <v>8986</v>
      </c>
      <c r="AG67" s="88"/>
      <c r="AH67" s="88"/>
      <c r="AI67" s="88"/>
      <c r="AJ67" s="88"/>
      <c r="AK67" s="84">
        <v>3.9049191726055997E-2</v>
      </c>
      <c r="AL67" s="84"/>
      <c r="AM67" s="84"/>
      <c r="AN67" s="84"/>
      <c r="AO67" s="84"/>
      <c r="AP67" s="84"/>
      <c r="AQ67" s="84"/>
    </row>
    <row r="68" spans="2:43" s="1" customFormat="1" ht="8.5500000000000007" customHeight="1" x14ac:dyDescent="0.15">
      <c r="B68" s="83" t="s">
        <v>1062</v>
      </c>
      <c r="C68" s="83"/>
      <c r="D68" s="83"/>
      <c r="E68" s="83"/>
      <c r="F68" s="83"/>
      <c r="G68" s="83"/>
      <c r="H68" s="83"/>
      <c r="I68" s="83"/>
      <c r="J68" s="83"/>
      <c r="K68" s="83"/>
      <c r="L68" s="101">
        <v>251177363.38999999</v>
      </c>
      <c r="M68" s="101"/>
      <c r="N68" s="101"/>
      <c r="O68" s="101"/>
      <c r="P68" s="101"/>
      <c r="Q68" s="101"/>
      <c r="R68" s="101"/>
      <c r="S68" s="101"/>
      <c r="T68" s="101"/>
      <c r="U68" s="101"/>
      <c r="V68" s="84">
        <v>1.6440615164590399E-2</v>
      </c>
      <c r="W68" s="84"/>
      <c r="X68" s="84"/>
      <c r="Y68" s="84"/>
      <c r="Z68" s="84"/>
      <c r="AA68" s="84"/>
      <c r="AB68" s="84"/>
      <c r="AC68" s="84"/>
      <c r="AD68" s="84"/>
      <c r="AE68" s="84"/>
      <c r="AF68" s="88">
        <v>9930</v>
      </c>
      <c r="AG68" s="88"/>
      <c r="AH68" s="88"/>
      <c r="AI68" s="88"/>
      <c r="AJ68" s="88"/>
      <c r="AK68" s="84">
        <v>4.31513992699461E-2</v>
      </c>
      <c r="AL68" s="84"/>
      <c r="AM68" s="84"/>
      <c r="AN68" s="84"/>
      <c r="AO68" s="84"/>
      <c r="AP68" s="84"/>
      <c r="AQ68" s="84"/>
    </row>
    <row r="69" spans="2:43" s="1" customFormat="1" ht="8.5500000000000007" customHeight="1" x14ac:dyDescent="0.15">
      <c r="B69" s="83" t="s">
        <v>1063</v>
      </c>
      <c r="C69" s="83"/>
      <c r="D69" s="83"/>
      <c r="E69" s="83"/>
      <c r="F69" s="83"/>
      <c r="G69" s="83"/>
      <c r="H69" s="83"/>
      <c r="I69" s="83"/>
      <c r="J69" s="83"/>
      <c r="K69" s="83"/>
      <c r="L69" s="101">
        <v>267090145.88999999</v>
      </c>
      <c r="M69" s="101"/>
      <c r="N69" s="101"/>
      <c r="O69" s="101"/>
      <c r="P69" s="101"/>
      <c r="Q69" s="101"/>
      <c r="R69" s="101"/>
      <c r="S69" s="101"/>
      <c r="T69" s="101"/>
      <c r="U69" s="101"/>
      <c r="V69" s="84">
        <v>1.7482173726036599E-2</v>
      </c>
      <c r="W69" s="84"/>
      <c r="X69" s="84"/>
      <c r="Y69" s="84"/>
      <c r="Z69" s="84"/>
      <c r="AA69" s="84"/>
      <c r="AB69" s="84"/>
      <c r="AC69" s="84"/>
      <c r="AD69" s="84"/>
      <c r="AE69" s="84"/>
      <c r="AF69" s="88">
        <v>8139</v>
      </c>
      <c r="AG69" s="88"/>
      <c r="AH69" s="88"/>
      <c r="AI69" s="88"/>
      <c r="AJ69" s="88"/>
      <c r="AK69" s="84">
        <v>3.5368503389535899E-2</v>
      </c>
      <c r="AL69" s="84"/>
      <c r="AM69" s="84"/>
      <c r="AN69" s="84"/>
      <c r="AO69" s="84"/>
      <c r="AP69" s="84"/>
      <c r="AQ69" s="84"/>
    </row>
    <row r="70" spans="2:43" s="1" customFormat="1" ht="8.5500000000000007" customHeight="1" x14ac:dyDescent="0.15">
      <c r="B70" s="83" t="s">
        <v>1064</v>
      </c>
      <c r="C70" s="83"/>
      <c r="D70" s="83"/>
      <c r="E70" s="83"/>
      <c r="F70" s="83"/>
      <c r="G70" s="83"/>
      <c r="H70" s="83"/>
      <c r="I70" s="83"/>
      <c r="J70" s="83"/>
      <c r="K70" s="83"/>
      <c r="L70" s="101">
        <v>304966927.03000098</v>
      </c>
      <c r="M70" s="101"/>
      <c r="N70" s="101"/>
      <c r="O70" s="101"/>
      <c r="P70" s="101"/>
      <c r="Q70" s="101"/>
      <c r="R70" s="101"/>
      <c r="S70" s="101"/>
      <c r="T70" s="101"/>
      <c r="U70" s="101"/>
      <c r="V70" s="84">
        <v>1.99613684034219E-2</v>
      </c>
      <c r="W70" s="84"/>
      <c r="X70" s="84"/>
      <c r="Y70" s="84"/>
      <c r="Z70" s="84"/>
      <c r="AA70" s="84"/>
      <c r="AB70" s="84"/>
      <c r="AC70" s="84"/>
      <c r="AD70" s="84"/>
      <c r="AE70" s="84"/>
      <c r="AF70" s="88">
        <v>9884</v>
      </c>
      <c r="AG70" s="88"/>
      <c r="AH70" s="88"/>
      <c r="AI70" s="88"/>
      <c r="AJ70" s="88"/>
      <c r="AK70" s="84">
        <v>4.2951503563358299E-2</v>
      </c>
      <c r="AL70" s="84"/>
      <c r="AM70" s="84"/>
      <c r="AN70" s="84"/>
      <c r="AO70" s="84"/>
      <c r="AP70" s="84"/>
      <c r="AQ70" s="84"/>
    </row>
    <row r="71" spans="2:43" s="1" customFormat="1" ht="8.5500000000000007" customHeight="1" x14ac:dyDescent="0.15">
      <c r="B71" s="83" t="s">
        <v>1065</v>
      </c>
      <c r="C71" s="83"/>
      <c r="D71" s="83"/>
      <c r="E71" s="83"/>
      <c r="F71" s="83"/>
      <c r="G71" s="83"/>
      <c r="H71" s="83"/>
      <c r="I71" s="83"/>
      <c r="J71" s="83"/>
      <c r="K71" s="83"/>
      <c r="L71" s="101">
        <v>428938001.29000098</v>
      </c>
      <c r="M71" s="101"/>
      <c r="N71" s="101"/>
      <c r="O71" s="101"/>
      <c r="P71" s="101"/>
      <c r="Q71" s="101"/>
      <c r="R71" s="101"/>
      <c r="S71" s="101"/>
      <c r="T71" s="101"/>
      <c r="U71" s="101"/>
      <c r="V71" s="84">
        <v>2.8075796773644499E-2</v>
      </c>
      <c r="W71" s="84"/>
      <c r="X71" s="84"/>
      <c r="Y71" s="84"/>
      <c r="Z71" s="84"/>
      <c r="AA71" s="84"/>
      <c r="AB71" s="84"/>
      <c r="AC71" s="84"/>
      <c r="AD71" s="84"/>
      <c r="AE71" s="84"/>
      <c r="AF71" s="88">
        <v>12427</v>
      </c>
      <c r="AG71" s="88"/>
      <c r="AH71" s="88"/>
      <c r="AI71" s="88"/>
      <c r="AJ71" s="88"/>
      <c r="AK71" s="84">
        <v>5.4002259690596202E-2</v>
      </c>
      <c r="AL71" s="84"/>
      <c r="AM71" s="84"/>
      <c r="AN71" s="84"/>
      <c r="AO71" s="84"/>
      <c r="AP71" s="84"/>
      <c r="AQ71" s="84"/>
    </row>
    <row r="72" spans="2:43" s="1" customFormat="1" ht="8.5500000000000007" customHeight="1" x14ac:dyDescent="0.15">
      <c r="B72" s="83" t="s">
        <v>1066</v>
      </c>
      <c r="C72" s="83"/>
      <c r="D72" s="83"/>
      <c r="E72" s="83"/>
      <c r="F72" s="83"/>
      <c r="G72" s="83"/>
      <c r="H72" s="83"/>
      <c r="I72" s="83"/>
      <c r="J72" s="83"/>
      <c r="K72" s="83"/>
      <c r="L72" s="101">
        <v>476884772.24999899</v>
      </c>
      <c r="M72" s="101"/>
      <c r="N72" s="101"/>
      <c r="O72" s="101"/>
      <c r="P72" s="101"/>
      <c r="Q72" s="101"/>
      <c r="R72" s="101"/>
      <c r="S72" s="101"/>
      <c r="T72" s="101"/>
      <c r="U72" s="101"/>
      <c r="V72" s="84">
        <v>3.12141146503002E-2</v>
      </c>
      <c r="W72" s="84"/>
      <c r="X72" s="84"/>
      <c r="Y72" s="84"/>
      <c r="Z72" s="84"/>
      <c r="AA72" s="84"/>
      <c r="AB72" s="84"/>
      <c r="AC72" s="84"/>
      <c r="AD72" s="84"/>
      <c r="AE72" s="84"/>
      <c r="AF72" s="88">
        <v>12210</v>
      </c>
      <c r="AG72" s="88"/>
      <c r="AH72" s="88"/>
      <c r="AI72" s="88"/>
      <c r="AJ72" s="88"/>
      <c r="AK72" s="84">
        <v>5.30592734225621E-2</v>
      </c>
      <c r="AL72" s="84"/>
      <c r="AM72" s="84"/>
      <c r="AN72" s="84"/>
      <c r="AO72" s="84"/>
      <c r="AP72" s="84"/>
      <c r="AQ72" s="84"/>
    </row>
    <row r="73" spans="2:43" s="1" customFormat="1" ht="8.5500000000000007" customHeight="1" x14ac:dyDescent="0.15">
      <c r="B73" s="83" t="s">
        <v>1067</v>
      </c>
      <c r="C73" s="83"/>
      <c r="D73" s="83"/>
      <c r="E73" s="83"/>
      <c r="F73" s="83"/>
      <c r="G73" s="83"/>
      <c r="H73" s="83"/>
      <c r="I73" s="83"/>
      <c r="J73" s="83"/>
      <c r="K73" s="83"/>
      <c r="L73" s="101">
        <v>434978664.46000099</v>
      </c>
      <c r="M73" s="101"/>
      <c r="N73" s="101"/>
      <c r="O73" s="101"/>
      <c r="P73" s="101"/>
      <c r="Q73" s="101"/>
      <c r="R73" s="101"/>
      <c r="S73" s="101"/>
      <c r="T73" s="101"/>
      <c r="U73" s="101"/>
      <c r="V73" s="84">
        <v>2.84711835918534E-2</v>
      </c>
      <c r="W73" s="84"/>
      <c r="X73" s="84"/>
      <c r="Y73" s="84"/>
      <c r="Z73" s="84"/>
      <c r="AA73" s="84"/>
      <c r="AB73" s="84"/>
      <c r="AC73" s="84"/>
      <c r="AD73" s="84"/>
      <c r="AE73" s="84"/>
      <c r="AF73" s="88">
        <v>9970</v>
      </c>
      <c r="AG73" s="88"/>
      <c r="AH73" s="88"/>
      <c r="AI73" s="88"/>
      <c r="AJ73" s="88"/>
      <c r="AK73" s="84">
        <v>4.3325221623500797E-2</v>
      </c>
      <c r="AL73" s="84"/>
      <c r="AM73" s="84"/>
      <c r="AN73" s="84"/>
      <c r="AO73" s="84"/>
      <c r="AP73" s="84"/>
      <c r="AQ73" s="84"/>
    </row>
    <row r="74" spans="2:43" s="1" customFormat="1" ht="8.5500000000000007" customHeight="1" x14ac:dyDescent="0.15">
      <c r="B74" s="83" t="s">
        <v>1068</v>
      </c>
      <c r="C74" s="83"/>
      <c r="D74" s="83"/>
      <c r="E74" s="83"/>
      <c r="F74" s="83"/>
      <c r="G74" s="83"/>
      <c r="H74" s="83"/>
      <c r="I74" s="83"/>
      <c r="J74" s="83"/>
      <c r="K74" s="83"/>
      <c r="L74" s="101">
        <v>481077846.52000099</v>
      </c>
      <c r="M74" s="101"/>
      <c r="N74" s="101"/>
      <c r="O74" s="101"/>
      <c r="P74" s="101"/>
      <c r="Q74" s="101"/>
      <c r="R74" s="101"/>
      <c r="S74" s="101"/>
      <c r="T74" s="101"/>
      <c r="U74" s="101"/>
      <c r="V74" s="84">
        <v>3.14885690019951E-2</v>
      </c>
      <c r="W74" s="84"/>
      <c r="X74" s="84"/>
      <c r="Y74" s="84"/>
      <c r="Z74" s="84"/>
      <c r="AA74" s="84"/>
      <c r="AB74" s="84"/>
      <c r="AC74" s="84"/>
      <c r="AD74" s="84"/>
      <c r="AE74" s="84"/>
      <c r="AF74" s="88">
        <v>9235</v>
      </c>
      <c r="AG74" s="88"/>
      <c r="AH74" s="88"/>
      <c r="AI74" s="88"/>
      <c r="AJ74" s="88"/>
      <c r="AK74" s="84">
        <v>4.0131235876933798E-2</v>
      </c>
      <c r="AL74" s="84"/>
      <c r="AM74" s="84"/>
      <c r="AN74" s="84"/>
      <c r="AO74" s="84"/>
      <c r="AP74" s="84"/>
      <c r="AQ74" s="84"/>
    </row>
    <row r="75" spans="2:43" s="1" customFormat="1" ht="8.5500000000000007" customHeight="1" x14ac:dyDescent="0.15">
      <c r="B75" s="83" t="s">
        <v>1069</v>
      </c>
      <c r="C75" s="83"/>
      <c r="D75" s="83"/>
      <c r="E75" s="83"/>
      <c r="F75" s="83"/>
      <c r="G75" s="83"/>
      <c r="H75" s="83"/>
      <c r="I75" s="83"/>
      <c r="J75" s="83"/>
      <c r="K75" s="83"/>
      <c r="L75" s="101">
        <v>568609807.91999996</v>
      </c>
      <c r="M75" s="101"/>
      <c r="N75" s="101"/>
      <c r="O75" s="101"/>
      <c r="P75" s="101"/>
      <c r="Q75" s="101"/>
      <c r="R75" s="101"/>
      <c r="S75" s="101"/>
      <c r="T75" s="101"/>
      <c r="U75" s="101"/>
      <c r="V75" s="84">
        <v>3.7217904132186397E-2</v>
      </c>
      <c r="W75" s="84"/>
      <c r="X75" s="84"/>
      <c r="Y75" s="84"/>
      <c r="Z75" s="84"/>
      <c r="AA75" s="84"/>
      <c r="AB75" s="84"/>
      <c r="AC75" s="84"/>
      <c r="AD75" s="84"/>
      <c r="AE75" s="84"/>
      <c r="AF75" s="88">
        <v>10308</v>
      </c>
      <c r="AG75" s="88"/>
      <c r="AH75" s="88"/>
      <c r="AI75" s="88"/>
      <c r="AJ75" s="88"/>
      <c r="AK75" s="84">
        <v>4.4794020511037702E-2</v>
      </c>
      <c r="AL75" s="84"/>
      <c r="AM75" s="84"/>
      <c r="AN75" s="84"/>
      <c r="AO75" s="84"/>
      <c r="AP75" s="84"/>
      <c r="AQ75" s="84"/>
    </row>
    <row r="76" spans="2:43" s="1" customFormat="1" ht="8.5500000000000007" customHeight="1" x14ac:dyDescent="0.15">
      <c r="B76" s="83" t="s">
        <v>1070</v>
      </c>
      <c r="C76" s="83"/>
      <c r="D76" s="83"/>
      <c r="E76" s="83"/>
      <c r="F76" s="83"/>
      <c r="G76" s="83"/>
      <c r="H76" s="83"/>
      <c r="I76" s="83"/>
      <c r="J76" s="83"/>
      <c r="K76" s="83"/>
      <c r="L76" s="101">
        <v>679515102.13000596</v>
      </c>
      <c r="M76" s="101"/>
      <c r="N76" s="101"/>
      <c r="O76" s="101"/>
      <c r="P76" s="101"/>
      <c r="Q76" s="101"/>
      <c r="R76" s="101"/>
      <c r="S76" s="101"/>
      <c r="T76" s="101"/>
      <c r="U76" s="101"/>
      <c r="V76" s="84">
        <v>4.4477122228967297E-2</v>
      </c>
      <c r="W76" s="84"/>
      <c r="X76" s="84"/>
      <c r="Y76" s="84"/>
      <c r="Z76" s="84"/>
      <c r="AA76" s="84"/>
      <c r="AB76" s="84"/>
      <c r="AC76" s="84"/>
      <c r="AD76" s="84"/>
      <c r="AE76" s="84"/>
      <c r="AF76" s="88">
        <v>11439</v>
      </c>
      <c r="AG76" s="88"/>
      <c r="AH76" s="88"/>
      <c r="AI76" s="88"/>
      <c r="AJ76" s="88"/>
      <c r="AK76" s="84">
        <v>4.97088475577959E-2</v>
      </c>
      <c r="AL76" s="84"/>
      <c r="AM76" s="84"/>
      <c r="AN76" s="84"/>
      <c r="AO76" s="84"/>
      <c r="AP76" s="84"/>
      <c r="AQ76" s="84"/>
    </row>
    <row r="77" spans="2:43" s="1" customFormat="1" ht="8.5500000000000007" customHeight="1" x14ac:dyDescent="0.15">
      <c r="B77" s="83" t="s">
        <v>1071</v>
      </c>
      <c r="C77" s="83"/>
      <c r="D77" s="83"/>
      <c r="E77" s="83"/>
      <c r="F77" s="83"/>
      <c r="G77" s="83"/>
      <c r="H77" s="83"/>
      <c r="I77" s="83"/>
      <c r="J77" s="83"/>
      <c r="K77" s="83"/>
      <c r="L77" s="101">
        <v>790881545.01000094</v>
      </c>
      <c r="M77" s="101"/>
      <c r="N77" s="101"/>
      <c r="O77" s="101"/>
      <c r="P77" s="101"/>
      <c r="Q77" s="101"/>
      <c r="R77" s="101"/>
      <c r="S77" s="101"/>
      <c r="T77" s="101"/>
      <c r="U77" s="101"/>
      <c r="V77" s="84">
        <v>5.1766524446301997E-2</v>
      </c>
      <c r="W77" s="84"/>
      <c r="X77" s="84"/>
      <c r="Y77" s="84"/>
      <c r="Z77" s="84"/>
      <c r="AA77" s="84"/>
      <c r="AB77" s="84"/>
      <c r="AC77" s="84"/>
      <c r="AD77" s="84"/>
      <c r="AE77" s="84"/>
      <c r="AF77" s="88">
        <v>12331</v>
      </c>
      <c r="AG77" s="88"/>
      <c r="AH77" s="88"/>
      <c r="AI77" s="88"/>
      <c r="AJ77" s="88"/>
      <c r="AK77" s="84">
        <v>5.3585086042065001E-2</v>
      </c>
      <c r="AL77" s="84"/>
      <c r="AM77" s="84"/>
      <c r="AN77" s="84"/>
      <c r="AO77" s="84"/>
      <c r="AP77" s="84"/>
      <c r="AQ77" s="84"/>
    </row>
    <row r="78" spans="2:43" s="1" customFormat="1" ht="8.5500000000000007" customHeight="1" x14ac:dyDescent="0.15">
      <c r="B78" s="83" t="s">
        <v>1072</v>
      </c>
      <c r="C78" s="83"/>
      <c r="D78" s="83"/>
      <c r="E78" s="83"/>
      <c r="F78" s="83"/>
      <c r="G78" s="83"/>
      <c r="H78" s="83"/>
      <c r="I78" s="83"/>
      <c r="J78" s="83"/>
      <c r="K78" s="83"/>
      <c r="L78" s="101">
        <v>654813679.37000203</v>
      </c>
      <c r="M78" s="101"/>
      <c r="N78" s="101"/>
      <c r="O78" s="101"/>
      <c r="P78" s="101"/>
      <c r="Q78" s="101"/>
      <c r="R78" s="101"/>
      <c r="S78" s="101"/>
      <c r="T78" s="101"/>
      <c r="U78" s="101"/>
      <c r="V78" s="84">
        <v>4.2860310187730399E-2</v>
      </c>
      <c r="W78" s="84"/>
      <c r="X78" s="84"/>
      <c r="Y78" s="84"/>
      <c r="Z78" s="84"/>
      <c r="AA78" s="84"/>
      <c r="AB78" s="84"/>
      <c r="AC78" s="84"/>
      <c r="AD78" s="84"/>
      <c r="AE78" s="84"/>
      <c r="AF78" s="88">
        <v>9685</v>
      </c>
      <c r="AG78" s="88"/>
      <c r="AH78" s="88"/>
      <c r="AI78" s="88"/>
      <c r="AJ78" s="88"/>
      <c r="AK78" s="84">
        <v>4.2086737354423802E-2</v>
      </c>
      <c r="AL78" s="84"/>
      <c r="AM78" s="84"/>
      <c r="AN78" s="84"/>
      <c r="AO78" s="84"/>
      <c r="AP78" s="84"/>
      <c r="AQ78" s="84"/>
    </row>
    <row r="79" spans="2:43" s="1" customFormat="1" ht="8.5500000000000007" customHeight="1" x14ac:dyDescent="0.15">
      <c r="B79" s="83" t="s">
        <v>1073</v>
      </c>
      <c r="C79" s="83"/>
      <c r="D79" s="83"/>
      <c r="E79" s="83"/>
      <c r="F79" s="83"/>
      <c r="G79" s="83"/>
      <c r="H79" s="83"/>
      <c r="I79" s="83"/>
      <c r="J79" s="83"/>
      <c r="K79" s="83"/>
      <c r="L79" s="101">
        <v>682312963.10000002</v>
      </c>
      <c r="M79" s="101"/>
      <c r="N79" s="101"/>
      <c r="O79" s="101"/>
      <c r="P79" s="101"/>
      <c r="Q79" s="101"/>
      <c r="R79" s="101"/>
      <c r="S79" s="101"/>
      <c r="T79" s="101"/>
      <c r="U79" s="101"/>
      <c r="V79" s="84">
        <v>4.4660254000361298E-2</v>
      </c>
      <c r="W79" s="84"/>
      <c r="X79" s="84"/>
      <c r="Y79" s="84"/>
      <c r="Z79" s="84"/>
      <c r="AA79" s="84"/>
      <c r="AB79" s="84"/>
      <c r="AC79" s="84"/>
      <c r="AD79" s="84"/>
      <c r="AE79" s="84"/>
      <c r="AF79" s="88">
        <v>9205</v>
      </c>
      <c r="AG79" s="88"/>
      <c r="AH79" s="88"/>
      <c r="AI79" s="88"/>
      <c r="AJ79" s="88"/>
      <c r="AK79" s="84">
        <v>4.0000869111767798E-2</v>
      </c>
      <c r="AL79" s="84"/>
      <c r="AM79" s="84"/>
      <c r="AN79" s="84"/>
      <c r="AO79" s="84"/>
      <c r="AP79" s="84"/>
      <c r="AQ79" s="84"/>
    </row>
    <row r="80" spans="2:43" s="1" customFormat="1" ht="8.5500000000000007" customHeight="1" x14ac:dyDescent="0.15">
      <c r="B80" s="83" t="s">
        <v>1074</v>
      </c>
      <c r="C80" s="83"/>
      <c r="D80" s="83"/>
      <c r="E80" s="83"/>
      <c r="F80" s="83"/>
      <c r="G80" s="83"/>
      <c r="H80" s="83"/>
      <c r="I80" s="83"/>
      <c r="J80" s="83"/>
      <c r="K80" s="83"/>
      <c r="L80" s="101">
        <v>832413746.599998</v>
      </c>
      <c r="M80" s="101"/>
      <c r="N80" s="101"/>
      <c r="O80" s="101"/>
      <c r="P80" s="101"/>
      <c r="Q80" s="101"/>
      <c r="R80" s="101"/>
      <c r="S80" s="101"/>
      <c r="T80" s="101"/>
      <c r="U80" s="101"/>
      <c r="V80" s="84">
        <v>5.4484981770894197E-2</v>
      </c>
      <c r="W80" s="84"/>
      <c r="X80" s="84"/>
      <c r="Y80" s="84"/>
      <c r="Z80" s="84"/>
      <c r="AA80" s="84"/>
      <c r="AB80" s="84"/>
      <c r="AC80" s="84"/>
      <c r="AD80" s="84"/>
      <c r="AE80" s="84"/>
      <c r="AF80" s="88">
        <v>10776</v>
      </c>
      <c r="AG80" s="88"/>
      <c r="AH80" s="88"/>
      <c r="AI80" s="88"/>
      <c r="AJ80" s="88"/>
      <c r="AK80" s="84">
        <v>4.6827742047627303E-2</v>
      </c>
      <c r="AL80" s="84"/>
      <c r="AM80" s="84"/>
      <c r="AN80" s="84"/>
      <c r="AO80" s="84"/>
      <c r="AP80" s="84"/>
      <c r="AQ80" s="84"/>
    </row>
    <row r="81" spans="2:43" s="1" customFormat="1" ht="8.5500000000000007" customHeight="1" x14ac:dyDescent="0.15">
      <c r="B81" s="83" t="s">
        <v>1075</v>
      </c>
      <c r="C81" s="83"/>
      <c r="D81" s="83"/>
      <c r="E81" s="83"/>
      <c r="F81" s="83"/>
      <c r="G81" s="83"/>
      <c r="H81" s="83"/>
      <c r="I81" s="83"/>
      <c r="J81" s="83"/>
      <c r="K81" s="83"/>
      <c r="L81" s="101">
        <v>947780753.35000002</v>
      </c>
      <c r="M81" s="101"/>
      <c r="N81" s="101"/>
      <c r="O81" s="101"/>
      <c r="P81" s="101"/>
      <c r="Q81" s="101"/>
      <c r="R81" s="101"/>
      <c r="S81" s="101"/>
      <c r="T81" s="101"/>
      <c r="U81" s="101"/>
      <c r="V81" s="84">
        <v>6.2036237724331797E-2</v>
      </c>
      <c r="W81" s="84"/>
      <c r="X81" s="84"/>
      <c r="Y81" s="84"/>
      <c r="Z81" s="84"/>
      <c r="AA81" s="84"/>
      <c r="AB81" s="84"/>
      <c r="AC81" s="84"/>
      <c r="AD81" s="84"/>
      <c r="AE81" s="84"/>
      <c r="AF81" s="88">
        <v>11631</v>
      </c>
      <c r="AG81" s="88"/>
      <c r="AH81" s="88"/>
      <c r="AI81" s="88"/>
      <c r="AJ81" s="88"/>
      <c r="AK81" s="84">
        <v>5.0543194854858302E-2</v>
      </c>
      <c r="AL81" s="84"/>
      <c r="AM81" s="84"/>
      <c r="AN81" s="84"/>
      <c r="AO81" s="84"/>
      <c r="AP81" s="84"/>
      <c r="AQ81" s="84"/>
    </row>
    <row r="82" spans="2:43" s="1" customFormat="1" ht="8.5500000000000007" customHeight="1" x14ac:dyDescent="0.15">
      <c r="B82" s="83" t="s">
        <v>1076</v>
      </c>
      <c r="C82" s="83"/>
      <c r="D82" s="83"/>
      <c r="E82" s="83"/>
      <c r="F82" s="83"/>
      <c r="G82" s="83"/>
      <c r="H82" s="83"/>
      <c r="I82" s="83"/>
      <c r="J82" s="83"/>
      <c r="K82" s="83"/>
      <c r="L82" s="101">
        <v>1370666281.6600001</v>
      </c>
      <c r="M82" s="101"/>
      <c r="N82" s="101"/>
      <c r="O82" s="101"/>
      <c r="P82" s="101"/>
      <c r="Q82" s="101"/>
      <c r="R82" s="101"/>
      <c r="S82" s="101"/>
      <c r="T82" s="101"/>
      <c r="U82" s="101"/>
      <c r="V82" s="84">
        <v>8.9715874678017699E-2</v>
      </c>
      <c r="W82" s="84"/>
      <c r="X82" s="84"/>
      <c r="Y82" s="84"/>
      <c r="Z82" s="84"/>
      <c r="AA82" s="84"/>
      <c r="AB82" s="84"/>
      <c r="AC82" s="84"/>
      <c r="AD82" s="84"/>
      <c r="AE82" s="84"/>
      <c r="AF82" s="88">
        <v>15934</v>
      </c>
      <c r="AG82" s="88"/>
      <c r="AH82" s="88"/>
      <c r="AI82" s="88"/>
      <c r="AJ82" s="88"/>
      <c r="AK82" s="84">
        <v>6.9242134538501698E-2</v>
      </c>
      <c r="AL82" s="84"/>
      <c r="AM82" s="84"/>
      <c r="AN82" s="84"/>
      <c r="AO82" s="84"/>
      <c r="AP82" s="84"/>
      <c r="AQ82" s="84"/>
    </row>
    <row r="83" spans="2:43" s="1" customFormat="1" ht="8.5500000000000007" customHeight="1" x14ac:dyDescent="0.15">
      <c r="B83" s="83" t="s">
        <v>1077</v>
      </c>
      <c r="C83" s="83"/>
      <c r="D83" s="83"/>
      <c r="E83" s="83"/>
      <c r="F83" s="83"/>
      <c r="G83" s="83"/>
      <c r="H83" s="83"/>
      <c r="I83" s="83"/>
      <c r="J83" s="83"/>
      <c r="K83" s="83"/>
      <c r="L83" s="101">
        <v>945872164.31999803</v>
      </c>
      <c r="M83" s="101"/>
      <c r="N83" s="101"/>
      <c r="O83" s="101"/>
      <c r="P83" s="101"/>
      <c r="Q83" s="101"/>
      <c r="R83" s="101"/>
      <c r="S83" s="101"/>
      <c r="T83" s="101"/>
      <c r="U83" s="101"/>
      <c r="V83" s="84">
        <v>6.1911312542674797E-2</v>
      </c>
      <c r="W83" s="84"/>
      <c r="X83" s="84"/>
      <c r="Y83" s="84"/>
      <c r="Z83" s="84"/>
      <c r="AA83" s="84"/>
      <c r="AB83" s="84"/>
      <c r="AC83" s="84"/>
      <c r="AD83" s="84"/>
      <c r="AE83" s="84"/>
      <c r="AF83" s="88">
        <v>10161</v>
      </c>
      <c r="AG83" s="88"/>
      <c r="AH83" s="88"/>
      <c r="AI83" s="88"/>
      <c r="AJ83" s="88"/>
      <c r="AK83" s="84">
        <v>4.4155223361724297E-2</v>
      </c>
      <c r="AL83" s="84"/>
      <c r="AM83" s="84"/>
      <c r="AN83" s="84"/>
      <c r="AO83" s="84"/>
      <c r="AP83" s="84"/>
      <c r="AQ83" s="84"/>
    </row>
    <row r="84" spans="2:43" s="1" customFormat="1" ht="8.5500000000000007" customHeight="1" x14ac:dyDescent="0.15">
      <c r="B84" s="83" t="s">
        <v>1078</v>
      </c>
      <c r="C84" s="83"/>
      <c r="D84" s="83"/>
      <c r="E84" s="83"/>
      <c r="F84" s="83"/>
      <c r="G84" s="83"/>
      <c r="H84" s="83"/>
      <c r="I84" s="83"/>
      <c r="J84" s="83"/>
      <c r="K84" s="83"/>
      <c r="L84" s="101">
        <v>802611678.35000098</v>
      </c>
      <c r="M84" s="101"/>
      <c r="N84" s="101"/>
      <c r="O84" s="101"/>
      <c r="P84" s="101"/>
      <c r="Q84" s="101"/>
      <c r="R84" s="101"/>
      <c r="S84" s="101"/>
      <c r="T84" s="101"/>
      <c r="U84" s="101"/>
      <c r="V84" s="84">
        <v>5.2534311023362402E-2</v>
      </c>
      <c r="W84" s="84"/>
      <c r="X84" s="84"/>
      <c r="Y84" s="84"/>
      <c r="Z84" s="84"/>
      <c r="AA84" s="84"/>
      <c r="AB84" s="84"/>
      <c r="AC84" s="84"/>
      <c r="AD84" s="84"/>
      <c r="AE84" s="84"/>
      <c r="AF84" s="88">
        <v>8467</v>
      </c>
      <c r="AG84" s="88"/>
      <c r="AH84" s="88"/>
      <c r="AI84" s="88"/>
      <c r="AJ84" s="88"/>
      <c r="AK84" s="84">
        <v>3.6793846688684198E-2</v>
      </c>
      <c r="AL84" s="84"/>
      <c r="AM84" s="84"/>
      <c r="AN84" s="84"/>
      <c r="AO84" s="84"/>
      <c r="AP84" s="84"/>
      <c r="AQ84" s="84"/>
    </row>
    <row r="85" spans="2:43" s="1" customFormat="1" ht="8.5500000000000007" customHeight="1" x14ac:dyDescent="0.15">
      <c r="B85" s="83" t="s">
        <v>1079</v>
      </c>
      <c r="C85" s="83"/>
      <c r="D85" s="83"/>
      <c r="E85" s="83"/>
      <c r="F85" s="83"/>
      <c r="G85" s="83"/>
      <c r="H85" s="83"/>
      <c r="I85" s="83"/>
      <c r="J85" s="83"/>
      <c r="K85" s="83"/>
      <c r="L85" s="101">
        <v>569876957.99999702</v>
      </c>
      <c r="M85" s="101"/>
      <c r="N85" s="101"/>
      <c r="O85" s="101"/>
      <c r="P85" s="101"/>
      <c r="Q85" s="101"/>
      <c r="R85" s="101"/>
      <c r="S85" s="101"/>
      <c r="T85" s="101"/>
      <c r="U85" s="101"/>
      <c r="V85" s="84">
        <v>3.73008444359616E-2</v>
      </c>
      <c r="W85" s="84"/>
      <c r="X85" s="84"/>
      <c r="Y85" s="84"/>
      <c r="Z85" s="84"/>
      <c r="AA85" s="84"/>
      <c r="AB85" s="84"/>
      <c r="AC85" s="84"/>
      <c r="AD85" s="84"/>
      <c r="AE85" s="84"/>
      <c r="AF85" s="88">
        <v>5969</v>
      </c>
      <c r="AG85" s="88"/>
      <c r="AH85" s="88"/>
      <c r="AI85" s="88"/>
      <c r="AJ85" s="88"/>
      <c r="AK85" s="84">
        <v>2.5938640709195201E-2</v>
      </c>
      <c r="AL85" s="84"/>
      <c r="AM85" s="84"/>
      <c r="AN85" s="84"/>
      <c r="AO85" s="84"/>
      <c r="AP85" s="84"/>
      <c r="AQ85" s="84"/>
    </row>
    <row r="86" spans="2:43" s="1" customFormat="1" ht="8.5500000000000007" customHeight="1" x14ac:dyDescent="0.15">
      <c r="B86" s="83" t="s">
        <v>1080</v>
      </c>
      <c r="C86" s="83"/>
      <c r="D86" s="83"/>
      <c r="E86" s="83"/>
      <c r="F86" s="83"/>
      <c r="G86" s="83"/>
      <c r="H86" s="83"/>
      <c r="I86" s="83"/>
      <c r="J86" s="83"/>
      <c r="K86" s="83"/>
      <c r="L86" s="101">
        <v>715557726.04000199</v>
      </c>
      <c r="M86" s="101"/>
      <c r="N86" s="101"/>
      <c r="O86" s="101"/>
      <c r="P86" s="101"/>
      <c r="Q86" s="101"/>
      <c r="R86" s="101"/>
      <c r="S86" s="101"/>
      <c r="T86" s="101"/>
      <c r="U86" s="101"/>
      <c r="V86" s="84">
        <v>4.6836263599148199E-2</v>
      </c>
      <c r="W86" s="84"/>
      <c r="X86" s="84"/>
      <c r="Y86" s="84"/>
      <c r="Z86" s="84"/>
      <c r="AA86" s="84"/>
      <c r="AB86" s="84"/>
      <c r="AC86" s="84"/>
      <c r="AD86" s="84"/>
      <c r="AE86" s="84"/>
      <c r="AF86" s="88">
        <v>6857</v>
      </c>
      <c r="AG86" s="88"/>
      <c r="AH86" s="88"/>
      <c r="AI86" s="88"/>
      <c r="AJ86" s="88"/>
      <c r="AK86" s="84">
        <v>2.97974969581088E-2</v>
      </c>
      <c r="AL86" s="84"/>
      <c r="AM86" s="84"/>
      <c r="AN86" s="84"/>
      <c r="AO86" s="84"/>
      <c r="AP86" s="84"/>
      <c r="AQ86" s="84"/>
    </row>
    <row r="87" spans="2:43" s="1" customFormat="1" ht="8.5500000000000007" customHeight="1" x14ac:dyDescent="0.15">
      <c r="B87" s="83" t="s">
        <v>1081</v>
      </c>
      <c r="C87" s="83"/>
      <c r="D87" s="83"/>
      <c r="E87" s="83"/>
      <c r="F87" s="83"/>
      <c r="G87" s="83"/>
      <c r="H87" s="83"/>
      <c r="I87" s="83"/>
      <c r="J87" s="83"/>
      <c r="K87" s="83"/>
      <c r="L87" s="101">
        <v>1351875867.1400001</v>
      </c>
      <c r="M87" s="101"/>
      <c r="N87" s="101"/>
      <c r="O87" s="101"/>
      <c r="P87" s="101"/>
      <c r="Q87" s="101"/>
      <c r="R87" s="101"/>
      <c r="S87" s="101"/>
      <c r="T87" s="101"/>
      <c r="U87" s="101"/>
      <c r="V87" s="84">
        <v>8.8485962994349202E-2</v>
      </c>
      <c r="W87" s="84"/>
      <c r="X87" s="84"/>
      <c r="Y87" s="84"/>
      <c r="Z87" s="84"/>
      <c r="AA87" s="84"/>
      <c r="AB87" s="84"/>
      <c r="AC87" s="84"/>
      <c r="AD87" s="84"/>
      <c r="AE87" s="84"/>
      <c r="AF87" s="88">
        <v>11113</v>
      </c>
      <c r="AG87" s="88"/>
      <c r="AH87" s="88"/>
      <c r="AI87" s="88"/>
      <c r="AJ87" s="88"/>
      <c r="AK87" s="84">
        <v>4.8292195376325397E-2</v>
      </c>
      <c r="AL87" s="84"/>
      <c r="AM87" s="84"/>
      <c r="AN87" s="84"/>
      <c r="AO87" s="84"/>
      <c r="AP87" s="84"/>
      <c r="AQ87" s="84"/>
    </row>
    <row r="88" spans="2:43" s="1" customFormat="1" ht="8.5500000000000007" customHeight="1" x14ac:dyDescent="0.15">
      <c r="B88" s="83" t="s">
        <v>1082</v>
      </c>
      <c r="C88" s="83"/>
      <c r="D88" s="83"/>
      <c r="E88" s="83"/>
      <c r="F88" s="83"/>
      <c r="G88" s="83"/>
      <c r="H88" s="83"/>
      <c r="I88" s="83"/>
      <c r="J88" s="83"/>
      <c r="K88" s="83"/>
      <c r="L88" s="101">
        <v>784453072.17000103</v>
      </c>
      <c r="M88" s="101"/>
      <c r="N88" s="101"/>
      <c r="O88" s="101"/>
      <c r="P88" s="101"/>
      <c r="Q88" s="101"/>
      <c r="R88" s="101"/>
      <c r="S88" s="101"/>
      <c r="T88" s="101"/>
      <c r="U88" s="101"/>
      <c r="V88" s="84">
        <v>5.1345753853633699E-2</v>
      </c>
      <c r="W88" s="84"/>
      <c r="X88" s="84"/>
      <c r="Y88" s="84"/>
      <c r="Z88" s="84"/>
      <c r="AA88" s="84"/>
      <c r="AB88" s="84"/>
      <c r="AC88" s="84"/>
      <c r="AD88" s="84"/>
      <c r="AE88" s="84"/>
      <c r="AF88" s="88">
        <v>5413</v>
      </c>
      <c r="AG88" s="88"/>
      <c r="AH88" s="88"/>
      <c r="AI88" s="88"/>
      <c r="AJ88" s="88"/>
      <c r="AK88" s="84">
        <v>2.35225099947853E-2</v>
      </c>
      <c r="AL88" s="84"/>
      <c r="AM88" s="84"/>
      <c r="AN88" s="84"/>
      <c r="AO88" s="84"/>
      <c r="AP88" s="84"/>
      <c r="AQ88" s="84"/>
    </row>
    <row r="89" spans="2:43" s="1" customFormat="1" ht="8.5500000000000007" customHeight="1" x14ac:dyDescent="0.15">
      <c r="B89" s="83" t="s">
        <v>1083</v>
      </c>
      <c r="C89" s="83"/>
      <c r="D89" s="83"/>
      <c r="E89" s="83"/>
      <c r="F89" s="83"/>
      <c r="G89" s="83"/>
      <c r="H89" s="83"/>
      <c r="I89" s="83"/>
      <c r="J89" s="83"/>
      <c r="K89" s="83"/>
      <c r="L89" s="101">
        <v>415184461.37000102</v>
      </c>
      <c r="M89" s="101"/>
      <c r="N89" s="101"/>
      <c r="O89" s="101"/>
      <c r="P89" s="101"/>
      <c r="Q89" s="101"/>
      <c r="R89" s="101"/>
      <c r="S89" s="101"/>
      <c r="T89" s="101"/>
      <c r="U89" s="101"/>
      <c r="V89" s="84">
        <v>2.7175569723229601E-2</v>
      </c>
      <c r="W89" s="84"/>
      <c r="X89" s="84"/>
      <c r="Y89" s="84"/>
      <c r="Z89" s="84"/>
      <c r="AA89" s="84"/>
      <c r="AB89" s="84"/>
      <c r="AC89" s="84"/>
      <c r="AD89" s="84"/>
      <c r="AE89" s="84"/>
      <c r="AF89" s="88">
        <v>2882</v>
      </c>
      <c r="AG89" s="88"/>
      <c r="AH89" s="88"/>
      <c r="AI89" s="88"/>
      <c r="AJ89" s="88"/>
      <c r="AK89" s="84">
        <v>1.25239005736138E-2</v>
      </c>
      <c r="AL89" s="84"/>
      <c r="AM89" s="84"/>
      <c r="AN89" s="84"/>
      <c r="AO89" s="84"/>
      <c r="AP89" s="84"/>
      <c r="AQ89" s="84"/>
    </row>
    <row r="90" spans="2:43" s="1" customFormat="1" ht="8.5500000000000007" customHeight="1" x14ac:dyDescent="0.15">
      <c r="B90" s="83" t="s">
        <v>1084</v>
      </c>
      <c r="C90" s="83"/>
      <c r="D90" s="83"/>
      <c r="E90" s="83"/>
      <c r="F90" s="83"/>
      <c r="G90" s="83"/>
      <c r="H90" s="83"/>
      <c r="I90" s="83"/>
      <c r="J90" s="83"/>
      <c r="K90" s="83"/>
      <c r="L90" s="101">
        <v>86199771.689999998</v>
      </c>
      <c r="M90" s="101"/>
      <c r="N90" s="101"/>
      <c r="O90" s="101"/>
      <c r="P90" s="101"/>
      <c r="Q90" s="101"/>
      <c r="R90" s="101"/>
      <c r="S90" s="101"/>
      <c r="T90" s="101"/>
      <c r="U90" s="101"/>
      <c r="V90" s="84">
        <v>5.6421377090036902E-3</v>
      </c>
      <c r="W90" s="84"/>
      <c r="X90" s="84"/>
      <c r="Y90" s="84"/>
      <c r="Z90" s="84"/>
      <c r="AA90" s="84"/>
      <c r="AB90" s="84"/>
      <c r="AC90" s="84"/>
      <c r="AD90" s="84"/>
      <c r="AE90" s="84"/>
      <c r="AF90" s="88">
        <v>748</v>
      </c>
      <c r="AG90" s="88"/>
      <c r="AH90" s="88"/>
      <c r="AI90" s="88"/>
      <c r="AJ90" s="88"/>
      <c r="AK90" s="84">
        <v>3.2504780114722799E-3</v>
      </c>
      <c r="AL90" s="84"/>
      <c r="AM90" s="84"/>
      <c r="AN90" s="84"/>
      <c r="AO90" s="84"/>
      <c r="AP90" s="84"/>
      <c r="AQ90" s="84"/>
    </row>
    <row r="91" spans="2:43" s="1" customFormat="1" ht="8.5500000000000007" customHeight="1" x14ac:dyDescent="0.15">
      <c r="B91" s="83" t="s">
        <v>1087</v>
      </c>
      <c r="C91" s="83"/>
      <c r="D91" s="83"/>
      <c r="E91" s="83"/>
      <c r="F91" s="83"/>
      <c r="G91" s="83"/>
      <c r="H91" s="83"/>
      <c r="I91" s="83"/>
      <c r="J91" s="83"/>
      <c r="K91" s="83"/>
      <c r="L91" s="101">
        <v>20082388.829999998</v>
      </c>
      <c r="M91" s="101"/>
      <c r="N91" s="101"/>
      <c r="O91" s="101"/>
      <c r="P91" s="101"/>
      <c r="Q91" s="101"/>
      <c r="R91" s="101"/>
      <c r="S91" s="101"/>
      <c r="T91" s="101"/>
      <c r="U91" s="101"/>
      <c r="V91" s="84">
        <v>1.31447683773578E-3</v>
      </c>
      <c r="W91" s="84"/>
      <c r="X91" s="84"/>
      <c r="Y91" s="84"/>
      <c r="Z91" s="84"/>
      <c r="AA91" s="84"/>
      <c r="AB91" s="84"/>
      <c r="AC91" s="84"/>
      <c r="AD91" s="84"/>
      <c r="AE91" s="84"/>
      <c r="AF91" s="88">
        <v>167</v>
      </c>
      <c r="AG91" s="88"/>
      <c r="AH91" s="88"/>
      <c r="AI91" s="88"/>
      <c r="AJ91" s="88"/>
      <c r="AK91" s="84">
        <v>7.2570832609073497E-4</v>
      </c>
      <c r="AL91" s="84"/>
      <c r="AM91" s="84"/>
      <c r="AN91" s="84"/>
      <c r="AO91" s="84"/>
      <c r="AP91" s="84"/>
      <c r="AQ91" s="84"/>
    </row>
    <row r="92" spans="2:43" s="1" customFormat="1" ht="8.5500000000000007" customHeight="1" x14ac:dyDescent="0.15">
      <c r="B92" s="83" t="s">
        <v>1088</v>
      </c>
      <c r="C92" s="83"/>
      <c r="D92" s="83"/>
      <c r="E92" s="83"/>
      <c r="F92" s="83"/>
      <c r="G92" s="83"/>
      <c r="H92" s="83"/>
      <c r="I92" s="83"/>
      <c r="J92" s="83"/>
      <c r="K92" s="83"/>
      <c r="L92" s="101">
        <v>12748435.949999999</v>
      </c>
      <c r="M92" s="101"/>
      <c r="N92" s="101"/>
      <c r="O92" s="101"/>
      <c r="P92" s="101"/>
      <c r="Q92" s="101"/>
      <c r="R92" s="101"/>
      <c r="S92" s="101"/>
      <c r="T92" s="101"/>
      <c r="U92" s="101"/>
      <c r="V92" s="84">
        <v>8.3443876699568697E-4</v>
      </c>
      <c r="W92" s="84"/>
      <c r="X92" s="84"/>
      <c r="Y92" s="84"/>
      <c r="Z92" s="84"/>
      <c r="AA92" s="84"/>
      <c r="AB92" s="84"/>
      <c r="AC92" s="84"/>
      <c r="AD92" s="84"/>
      <c r="AE92" s="84"/>
      <c r="AF92" s="88">
        <v>111</v>
      </c>
      <c r="AG92" s="88"/>
      <c r="AH92" s="88"/>
      <c r="AI92" s="88"/>
      <c r="AJ92" s="88"/>
      <c r="AK92" s="84">
        <v>4.8235703111420099E-4</v>
      </c>
      <c r="AL92" s="84"/>
      <c r="AM92" s="84"/>
      <c r="AN92" s="84"/>
      <c r="AO92" s="84"/>
      <c r="AP92" s="84"/>
      <c r="AQ92" s="84"/>
    </row>
    <row r="93" spans="2:43" s="1" customFormat="1" ht="8.5500000000000007" customHeight="1" x14ac:dyDescent="0.15">
      <c r="B93" s="83" t="s">
        <v>1085</v>
      </c>
      <c r="C93" s="83"/>
      <c r="D93" s="83"/>
      <c r="E93" s="83"/>
      <c r="F93" s="83"/>
      <c r="G93" s="83"/>
      <c r="H93" s="83"/>
      <c r="I93" s="83"/>
      <c r="J93" s="83"/>
      <c r="K93" s="83"/>
      <c r="L93" s="101">
        <v>43663063.990000002</v>
      </c>
      <c r="M93" s="101"/>
      <c r="N93" s="101"/>
      <c r="O93" s="101"/>
      <c r="P93" s="101"/>
      <c r="Q93" s="101"/>
      <c r="R93" s="101"/>
      <c r="S93" s="101"/>
      <c r="T93" s="101"/>
      <c r="U93" s="101"/>
      <c r="V93" s="84">
        <v>2.8579312334443201E-3</v>
      </c>
      <c r="W93" s="84"/>
      <c r="X93" s="84"/>
      <c r="Y93" s="84"/>
      <c r="Z93" s="84"/>
      <c r="AA93" s="84"/>
      <c r="AB93" s="84"/>
      <c r="AC93" s="84"/>
      <c r="AD93" s="84"/>
      <c r="AE93" s="84"/>
      <c r="AF93" s="88">
        <v>311</v>
      </c>
      <c r="AG93" s="88"/>
      <c r="AH93" s="88"/>
      <c r="AI93" s="88"/>
      <c r="AJ93" s="88"/>
      <c r="AK93" s="84">
        <v>1.3514687988875401E-3</v>
      </c>
      <c r="AL93" s="84"/>
      <c r="AM93" s="84"/>
      <c r="AN93" s="84"/>
      <c r="AO93" s="84"/>
      <c r="AP93" s="84"/>
      <c r="AQ93" s="84"/>
    </row>
    <row r="94" spans="2:43" s="1" customFormat="1" ht="8.5500000000000007" customHeight="1" x14ac:dyDescent="0.15">
      <c r="B94" s="83" t="s">
        <v>1091</v>
      </c>
      <c r="C94" s="83"/>
      <c r="D94" s="83"/>
      <c r="E94" s="83"/>
      <c r="F94" s="83"/>
      <c r="G94" s="83"/>
      <c r="H94" s="83"/>
      <c r="I94" s="83"/>
      <c r="J94" s="83"/>
      <c r="K94" s="83"/>
      <c r="L94" s="101">
        <v>13749998.83</v>
      </c>
      <c r="M94" s="101"/>
      <c r="N94" s="101"/>
      <c r="O94" s="101"/>
      <c r="P94" s="101"/>
      <c r="Q94" s="101"/>
      <c r="R94" s="101"/>
      <c r="S94" s="101"/>
      <c r="T94" s="101"/>
      <c r="U94" s="101"/>
      <c r="V94" s="84">
        <v>8.9999527117656699E-4</v>
      </c>
      <c r="W94" s="84"/>
      <c r="X94" s="84"/>
      <c r="Y94" s="84"/>
      <c r="Z94" s="84"/>
      <c r="AA94" s="84"/>
      <c r="AB94" s="84"/>
      <c r="AC94" s="84"/>
      <c r="AD94" s="84"/>
      <c r="AE94" s="84"/>
      <c r="AF94" s="88">
        <v>88</v>
      </c>
      <c r="AG94" s="88"/>
      <c r="AH94" s="88"/>
      <c r="AI94" s="88"/>
      <c r="AJ94" s="88"/>
      <c r="AK94" s="84">
        <v>3.8240917782026801E-4</v>
      </c>
      <c r="AL94" s="84"/>
      <c r="AM94" s="84"/>
      <c r="AN94" s="84"/>
      <c r="AO94" s="84"/>
      <c r="AP94" s="84"/>
      <c r="AQ94" s="84"/>
    </row>
    <row r="95" spans="2:43" s="1" customFormat="1" ht="8.5500000000000007" customHeight="1" x14ac:dyDescent="0.15">
      <c r="B95" s="83" t="s">
        <v>1092</v>
      </c>
      <c r="C95" s="83"/>
      <c r="D95" s="83"/>
      <c r="E95" s="83"/>
      <c r="F95" s="83"/>
      <c r="G95" s="83"/>
      <c r="H95" s="83"/>
      <c r="I95" s="83"/>
      <c r="J95" s="83"/>
      <c r="K95" s="83"/>
      <c r="L95" s="101">
        <v>737854.31</v>
      </c>
      <c r="M95" s="101"/>
      <c r="N95" s="101"/>
      <c r="O95" s="101"/>
      <c r="P95" s="101"/>
      <c r="Q95" s="101"/>
      <c r="R95" s="101"/>
      <c r="S95" s="101"/>
      <c r="T95" s="101"/>
      <c r="U95" s="101"/>
      <c r="V95" s="84">
        <v>4.8295668823504098E-5</v>
      </c>
      <c r="W95" s="84"/>
      <c r="X95" s="84"/>
      <c r="Y95" s="84"/>
      <c r="Z95" s="84"/>
      <c r="AA95" s="84"/>
      <c r="AB95" s="84"/>
      <c r="AC95" s="84"/>
      <c r="AD95" s="84"/>
      <c r="AE95" s="84"/>
      <c r="AF95" s="88">
        <v>7</v>
      </c>
      <c r="AG95" s="88"/>
      <c r="AH95" s="88"/>
      <c r="AI95" s="88"/>
      <c r="AJ95" s="88"/>
      <c r="AK95" s="84">
        <v>3.0418911872066699E-5</v>
      </c>
      <c r="AL95" s="84"/>
      <c r="AM95" s="84"/>
      <c r="AN95" s="84"/>
      <c r="AO95" s="84"/>
      <c r="AP95" s="84"/>
      <c r="AQ95" s="84"/>
    </row>
    <row r="96" spans="2:43" s="1" customFormat="1" ht="10.65" customHeight="1" x14ac:dyDescent="0.15">
      <c r="B96" s="106"/>
      <c r="C96" s="106"/>
      <c r="D96" s="106"/>
      <c r="E96" s="106"/>
      <c r="F96" s="106"/>
      <c r="G96" s="106"/>
      <c r="H96" s="106"/>
      <c r="I96" s="106"/>
      <c r="J96" s="106"/>
      <c r="K96" s="106"/>
      <c r="L96" s="103">
        <v>15277856751.43</v>
      </c>
      <c r="M96" s="103"/>
      <c r="N96" s="103"/>
      <c r="O96" s="103"/>
      <c r="P96" s="103"/>
      <c r="Q96" s="103"/>
      <c r="R96" s="103"/>
      <c r="S96" s="103"/>
      <c r="T96" s="103"/>
      <c r="U96" s="103"/>
      <c r="V96" s="104">
        <v>1</v>
      </c>
      <c r="W96" s="104"/>
      <c r="X96" s="104"/>
      <c r="Y96" s="104"/>
      <c r="Z96" s="104"/>
      <c r="AA96" s="104"/>
      <c r="AB96" s="104"/>
      <c r="AC96" s="104"/>
      <c r="AD96" s="104"/>
      <c r="AE96" s="104"/>
      <c r="AF96" s="105">
        <v>230120</v>
      </c>
      <c r="AG96" s="105"/>
      <c r="AH96" s="105"/>
      <c r="AI96" s="105"/>
      <c r="AJ96" s="105"/>
      <c r="AK96" s="104">
        <v>1</v>
      </c>
      <c r="AL96" s="104"/>
      <c r="AM96" s="104"/>
      <c r="AN96" s="104"/>
      <c r="AO96" s="104"/>
      <c r="AP96" s="104"/>
      <c r="AQ96" s="104"/>
    </row>
    <row r="97" spans="2:44" s="1" customFormat="1" ht="7.2" customHeight="1" x14ac:dyDescent="0.15"/>
    <row r="98" spans="2:44" s="1" customFormat="1" ht="15.3" customHeight="1" x14ac:dyDescent="0.15">
      <c r="B98" s="81" t="s">
        <v>1093</v>
      </c>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row>
    <row r="99" spans="2:44" s="1" customFormat="1" ht="7.2" customHeight="1" x14ac:dyDescent="0.15"/>
    <row r="100" spans="2:44" s="1" customFormat="1" ht="10.199999999999999" customHeight="1" x14ac:dyDescent="0.15">
      <c r="B100" s="79" t="s">
        <v>1059</v>
      </c>
      <c r="C100" s="79"/>
      <c r="D100" s="79"/>
      <c r="E100" s="79"/>
      <c r="F100" s="79"/>
      <c r="G100" s="79"/>
      <c r="H100" s="79"/>
      <c r="I100" s="79"/>
      <c r="J100" s="79"/>
      <c r="K100" s="79" t="s">
        <v>1055</v>
      </c>
      <c r="L100" s="79"/>
      <c r="M100" s="79"/>
      <c r="N100" s="79"/>
      <c r="O100" s="79"/>
      <c r="P100" s="79"/>
      <c r="Q100" s="79"/>
      <c r="R100" s="79"/>
      <c r="S100" s="79"/>
      <c r="T100" s="79"/>
      <c r="U100" s="79"/>
      <c r="V100" s="79" t="s">
        <v>1056</v>
      </c>
      <c r="W100" s="79"/>
      <c r="X100" s="79"/>
      <c r="Y100" s="79"/>
      <c r="Z100" s="79"/>
      <c r="AA100" s="79"/>
      <c r="AB100" s="79"/>
      <c r="AC100" s="79"/>
      <c r="AD100" s="79"/>
      <c r="AE100" s="79"/>
      <c r="AF100" s="79" t="s">
        <v>1057</v>
      </c>
      <c r="AG100" s="79"/>
      <c r="AH100" s="79"/>
      <c r="AI100" s="79"/>
      <c r="AJ100" s="79"/>
      <c r="AK100" s="79" t="s">
        <v>1056</v>
      </c>
      <c r="AL100" s="79"/>
      <c r="AM100" s="79"/>
      <c r="AN100" s="79"/>
      <c r="AO100" s="79"/>
    </row>
    <row r="101" spans="2:44" s="1" customFormat="1" ht="8.5500000000000007" customHeight="1" x14ac:dyDescent="0.15">
      <c r="B101" s="83" t="s">
        <v>1060</v>
      </c>
      <c r="C101" s="83"/>
      <c r="D101" s="83"/>
      <c r="E101" s="83"/>
      <c r="F101" s="83"/>
      <c r="G101" s="83"/>
      <c r="H101" s="83"/>
      <c r="I101" s="83"/>
      <c r="J101" s="83"/>
      <c r="K101" s="101">
        <v>1393000</v>
      </c>
      <c r="L101" s="101"/>
      <c r="M101" s="101"/>
      <c r="N101" s="101"/>
      <c r="O101" s="101"/>
      <c r="P101" s="101"/>
      <c r="Q101" s="101"/>
      <c r="R101" s="101"/>
      <c r="S101" s="101"/>
      <c r="T101" s="101"/>
      <c r="U101" s="101"/>
      <c r="V101" s="84">
        <v>9.1177710503773394E-5</v>
      </c>
      <c r="W101" s="84"/>
      <c r="X101" s="84"/>
      <c r="Y101" s="84"/>
      <c r="Z101" s="84"/>
      <c r="AA101" s="84"/>
      <c r="AB101" s="84"/>
      <c r="AC101" s="84"/>
      <c r="AD101" s="84"/>
      <c r="AE101" s="84"/>
      <c r="AF101" s="88">
        <v>14</v>
      </c>
      <c r="AG101" s="88"/>
      <c r="AH101" s="88"/>
      <c r="AI101" s="88"/>
      <c r="AJ101" s="88"/>
      <c r="AK101" s="84">
        <v>6.0837823744133499E-5</v>
      </c>
      <c r="AL101" s="84"/>
      <c r="AM101" s="84"/>
      <c r="AN101" s="84"/>
      <c r="AO101" s="84"/>
    </row>
    <row r="102" spans="2:44" s="1" customFormat="1" ht="8.5500000000000007" customHeight="1" x14ac:dyDescent="0.15">
      <c r="B102" s="83" t="s">
        <v>1061</v>
      </c>
      <c r="C102" s="83"/>
      <c r="D102" s="83"/>
      <c r="E102" s="83"/>
      <c r="F102" s="83"/>
      <c r="G102" s="83"/>
      <c r="H102" s="83"/>
      <c r="I102" s="83"/>
      <c r="J102" s="83"/>
      <c r="K102" s="101">
        <v>19274351.559999999</v>
      </c>
      <c r="L102" s="101"/>
      <c r="M102" s="101"/>
      <c r="N102" s="101"/>
      <c r="O102" s="101"/>
      <c r="P102" s="101"/>
      <c r="Q102" s="101"/>
      <c r="R102" s="101"/>
      <c r="S102" s="101"/>
      <c r="T102" s="101"/>
      <c r="U102" s="101"/>
      <c r="V102" s="84">
        <v>1.26158739891287E-3</v>
      </c>
      <c r="W102" s="84"/>
      <c r="X102" s="84"/>
      <c r="Y102" s="84"/>
      <c r="Z102" s="84"/>
      <c r="AA102" s="84"/>
      <c r="AB102" s="84"/>
      <c r="AC102" s="84"/>
      <c r="AD102" s="84"/>
      <c r="AE102" s="84"/>
      <c r="AF102" s="88">
        <v>119</v>
      </c>
      <c r="AG102" s="88"/>
      <c r="AH102" s="88"/>
      <c r="AI102" s="88"/>
      <c r="AJ102" s="88"/>
      <c r="AK102" s="84">
        <v>5.1712150182513499E-4</v>
      </c>
      <c r="AL102" s="84"/>
      <c r="AM102" s="84"/>
      <c r="AN102" s="84"/>
      <c r="AO102" s="84"/>
    </row>
    <row r="103" spans="2:44" s="1" customFormat="1" ht="8.5500000000000007" customHeight="1" x14ac:dyDescent="0.15">
      <c r="B103" s="83" t="s">
        <v>1062</v>
      </c>
      <c r="C103" s="83"/>
      <c r="D103" s="83"/>
      <c r="E103" s="83"/>
      <c r="F103" s="83"/>
      <c r="G103" s="83"/>
      <c r="H103" s="83"/>
      <c r="I103" s="83"/>
      <c r="J103" s="83"/>
      <c r="K103" s="101">
        <v>27924254.02</v>
      </c>
      <c r="L103" s="101"/>
      <c r="M103" s="101"/>
      <c r="N103" s="101"/>
      <c r="O103" s="101"/>
      <c r="P103" s="101"/>
      <c r="Q103" s="101"/>
      <c r="R103" s="101"/>
      <c r="S103" s="101"/>
      <c r="T103" s="101"/>
      <c r="U103" s="101"/>
      <c r="V103" s="84">
        <v>1.8277599060081799E-3</v>
      </c>
      <c r="W103" s="84"/>
      <c r="X103" s="84"/>
      <c r="Y103" s="84"/>
      <c r="Z103" s="84"/>
      <c r="AA103" s="84"/>
      <c r="AB103" s="84"/>
      <c r="AC103" s="84"/>
      <c r="AD103" s="84"/>
      <c r="AE103" s="84"/>
      <c r="AF103" s="88">
        <v>208</v>
      </c>
      <c r="AG103" s="88"/>
      <c r="AH103" s="88"/>
      <c r="AI103" s="88"/>
      <c r="AJ103" s="88"/>
      <c r="AK103" s="84">
        <v>9.0387623848426897E-4</v>
      </c>
      <c r="AL103" s="84"/>
      <c r="AM103" s="84"/>
      <c r="AN103" s="84"/>
      <c r="AO103" s="84"/>
    </row>
    <row r="104" spans="2:44" s="1" customFormat="1" ht="8.5500000000000007" customHeight="1" x14ac:dyDescent="0.15">
      <c r="B104" s="83" t="s">
        <v>1063</v>
      </c>
      <c r="C104" s="83"/>
      <c r="D104" s="83"/>
      <c r="E104" s="83"/>
      <c r="F104" s="83"/>
      <c r="G104" s="83"/>
      <c r="H104" s="83"/>
      <c r="I104" s="83"/>
      <c r="J104" s="83"/>
      <c r="K104" s="101">
        <v>15987170.369999999</v>
      </c>
      <c r="L104" s="101"/>
      <c r="M104" s="101"/>
      <c r="N104" s="101"/>
      <c r="O104" s="101"/>
      <c r="P104" s="101"/>
      <c r="Q104" s="101"/>
      <c r="R104" s="101"/>
      <c r="S104" s="101"/>
      <c r="T104" s="101"/>
      <c r="U104" s="101"/>
      <c r="V104" s="84">
        <v>1.0464275604956E-3</v>
      </c>
      <c r="W104" s="84"/>
      <c r="X104" s="84"/>
      <c r="Y104" s="84"/>
      <c r="Z104" s="84"/>
      <c r="AA104" s="84"/>
      <c r="AB104" s="84"/>
      <c r="AC104" s="84"/>
      <c r="AD104" s="84"/>
      <c r="AE104" s="84"/>
      <c r="AF104" s="88">
        <v>247</v>
      </c>
      <c r="AG104" s="88"/>
      <c r="AH104" s="88"/>
      <c r="AI104" s="88"/>
      <c r="AJ104" s="88"/>
      <c r="AK104" s="84">
        <v>1.0733530332000701E-3</v>
      </c>
      <c r="AL104" s="84"/>
      <c r="AM104" s="84"/>
      <c r="AN104" s="84"/>
      <c r="AO104" s="84"/>
    </row>
    <row r="105" spans="2:44" s="1" customFormat="1" ht="8.5500000000000007" customHeight="1" x14ac:dyDescent="0.15">
      <c r="B105" s="83" t="s">
        <v>1064</v>
      </c>
      <c r="C105" s="83"/>
      <c r="D105" s="83"/>
      <c r="E105" s="83"/>
      <c r="F105" s="83"/>
      <c r="G105" s="83"/>
      <c r="H105" s="83"/>
      <c r="I105" s="83"/>
      <c r="J105" s="83"/>
      <c r="K105" s="101">
        <v>319227588.68000001</v>
      </c>
      <c r="L105" s="101"/>
      <c r="M105" s="101"/>
      <c r="N105" s="101"/>
      <c r="O105" s="101"/>
      <c r="P105" s="101"/>
      <c r="Q105" s="101"/>
      <c r="R105" s="101"/>
      <c r="S105" s="101"/>
      <c r="T105" s="101"/>
      <c r="U105" s="101"/>
      <c r="V105" s="84">
        <v>2.0894788704582001E-2</v>
      </c>
      <c r="W105" s="84"/>
      <c r="X105" s="84"/>
      <c r="Y105" s="84"/>
      <c r="Z105" s="84"/>
      <c r="AA105" s="84"/>
      <c r="AB105" s="84"/>
      <c r="AC105" s="84"/>
      <c r="AD105" s="84"/>
      <c r="AE105" s="84"/>
      <c r="AF105" s="88">
        <v>2227</v>
      </c>
      <c r="AG105" s="88"/>
      <c r="AH105" s="88"/>
      <c r="AI105" s="88"/>
      <c r="AJ105" s="88"/>
      <c r="AK105" s="84">
        <v>9.6775595341560897E-3</v>
      </c>
      <c r="AL105" s="84"/>
      <c r="AM105" s="84"/>
      <c r="AN105" s="84"/>
      <c r="AO105" s="84"/>
    </row>
    <row r="106" spans="2:44" s="1" customFormat="1" ht="8.5500000000000007" customHeight="1" x14ac:dyDescent="0.15">
      <c r="B106" s="83" t="s">
        <v>1065</v>
      </c>
      <c r="C106" s="83"/>
      <c r="D106" s="83"/>
      <c r="E106" s="83"/>
      <c r="F106" s="83"/>
      <c r="G106" s="83"/>
      <c r="H106" s="83"/>
      <c r="I106" s="83"/>
      <c r="J106" s="83"/>
      <c r="K106" s="101">
        <v>20350342.989999998</v>
      </c>
      <c r="L106" s="101"/>
      <c r="M106" s="101"/>
      <c r="N106" s="101"/>
      <c r="O106" s="101"/>
      <c r="P106" s="101"/>
      <c r="Q106" s="101"/>
      <c r="R106" s="101"/>
      <c r="S106" s="101"/>
      <c r="T106" s="101"/>
      <c r="U106" s="101"/>
      <c r="V106" s="84">
        <v>1.33201556482033E-3</v>
      </c>
      <c r="W106" s="84"/>
      <c r="X106" s="84"/>
      <c r="Y106" s="84"/>
      <c r="Z106" s="84"/>
      <c r="AA106" s="84"/>
      <c r="AB106" s="84"/>
      <c r="AC106" s="84"/>
      <c r="AD106" s="84"/>
      <c r="AE106" s="84"/>
      <c r="AF106" s="88">
        <v>645</v>
      </c>
      <c r="AG106" s="88"/>
      <c r="AH106" s="88"/>
      <c r="AI106" s="88"/>
      <c r="AJ106" s="88"/>
      <c r="AK106" s="84">
        <v>2.80288545106901E-3</v>
      </c>
      <c r="AL106" s="84"/>
      <c r="AM106" s="84"/>
      <c r="AN106" s="84"/>
      <c r="AO106" s="84"/>
    </row>
    <row r="107" spans="2:44" s="1" customFormat="1" ht="8.5500000000000007" customHeight="1" x14ac:dyDescent="0.15">
      <c r="B107" s="83" t="s">
        <v>1066</v>
      </c>
      <c r="C107" s="83"/>
      <c r="D107" s="83"/>
      <c r="E107" s="83"/>
      <c r="F107" s="83"/>
      <c r="G107" s="83"/>
      <c r="H107" s="83"/>
      <c r="I107" s="83"/>
      <c r="J107" s="83"/>
      <c r="K107" s="101">
        <v>39745412.630000003</v>
      </c>
      <c r="L107" s="101"/>
      <c r="M107" s="101"/>
      <c r="N107" s="101"/>
      <c r="O107" s="101"/>
      <c r="P107" s="101"/>
      <c r="Q107" s="101"/>
      <c r="R107" s="101"/>
      <c r="S107" s="101"/>
      <c r="T107" s="101"/>
      <c r="U107" s="101"/>
      <c r="V107" s="84">
        <v>2.6015044699433999E-3</v>
      </c>
      <c r="W107" s="84"/>
      <c r="X107" s="84"/>
      <c r="Y107" s="84"/>
      <c r="Z107" s="84"/>
      <c r="AA107" s="84"/>
      <c r="AB107" s="84"/>
      <c r="AC107" s="84"/>
      <c r="AD107" s="84"/>
      <c r="AE107" s="84"/>
      <c r="AF107" s="88">
        <v>1087</v>
      </c>
      <c r="AG107" s="88"/>
      <c r="AH107" s="88"/>
      <c r="AI107" s="88"/>
      <c r="AJ107" s="88"/>
      <c r="AK107" s="84">
        <v>4.72362245784808E-3</v>
      </c>
      <c r="AL107" s="84"/>
      <c r="AM107" s="84"/>
      <c r="AN107" s="84"/>
      <c r="AO107" s="84"/>
    </row>
    <row r="108" spans="2:44" s="1" customFormat="1" ht="8.5500000000000007" customHeight="1" x14ac:dyDescent="0.15">
      <c r="B108" s="83" t="s">
        <v>1067</v>
      </c>
      <c r="C108" s="83"/>
      <c r="D108" s="83"/>
      <c r="E108" s="83"/>
      <c r="F108" s="83"/>
      <c r="G108" s="83"/>
      <c r="H108" s="83"/>
      <c r="I108" s="83"/>
      <c r="J108" s="83"/>
      <c r="K108" s="101">
        <v>54051560.100000098</v>
      </c>
      <c r="L108" s="101"/>
      <c r="M108" s="101"/>
      <c r="N108" s="101"/>
      <c r="O108" s="101"/>
      <c r="P108" s="101"/>
      <c r="Q108" s="101"/>
      <c r="R108" s="101"/>
      <c r="S108" s="101"/>
      <c r="T108" s="101"/>
      <c r="U108" s="101"/>
      <c r="V108" s="84">
        <v>3.5379020093862998E-3</v>
      </c>
      <c r="W108" s="84"/>
      <c r="X108" s="84"/>
      <c r="Y108" s="84"/>
      <c r="Z108" s="84"/>
      <c r="AA108" s="84"/>
      <c r="AB108" s="84"/>
      <c r="AC108" s="84"/>
      <c r="AD108" s="84"/>
      <c r="AE108" s="84"/>
      <c r="AF108" s="88">
        <v>2009</v>
      </c>
      <c r="AG108" s="88"/>
      <c r="AH108" s="88"/>
      <c r="AI108" s="88"/>
      <c r="AJ108" s="88"/>
      <c r="AK108" s="84">
        <v>8.7302277072831592E-3</v>
      </c>
      <c r="AL108" s="84"/>
      <c r="AM108" s="84"/>
      <c r="AN108" s="84"/>
      <c r="AO108" s="84"/>
    </row>
    <row r="109" spans="2:44" s="1" customFormat="1" ht="8.5500000000000007" customHeight="1" x14ac:dyDescent="0.15">
      <c r="B109" s="83" t="s">
        <v>1068</v>
      </c>
      <c r="C109" s="83"/>
      <c r="D109" s="83"/>
      <c r="E109" s="83"/>
      <c r="F109" s="83"/>
      <c r="G109" s="83"/>
      <c r="H109" s="83"/>
      <c r="I109" s="83"/>
      <c r="J109" s="83"/>
      <c r="K109" s="101">
        <v>69479839.700000003</v>
      </c>
      <c r="L109" s="101"/>
      <c r="M109" s="101"/>
      <c r="N109" s="101"/>
      <c r="O109" s="101"/>
      <c r="P109" s="101"/>
      <c r="Q109" s="101"/>
      <c r="R109" s="101"/>
      <c r="S109" s="101"/>
      <c r="T109" s="101"/>
      <c r="U109" s="101"/>
      <c r="V109" s="84">
        <v>4.54774781767062E-3</v>
      </c>
      <c r="W109" s="84"/>
      <c r="X109" s="84"/>
      <c r="Y109" s="84"/>
      <c r="Z109" s="84"/>
      <c r="AA109" s="84"/>
      <c r="AB109" s="84"/>
      <c r="AC109" s="84"/>
      <c r="AD109" s="84"/>
      <c r="AE109" s="84"/>
      <c r="AF109" s="88">
        <v>2788</v>
      </c>
      <c r="AG109" s="88"/>
      <c r="AH109" s="88"/>
      <c r="AI109" s="88"/>
      <c r="AJ109" s="88"/>
      <c r="AK109" s="84">
        <v>1.21154180427603E-2</v>
      </c>
      <c r="AL109" s="84"/>
      <c r="AM109" s="84"/>
      <c r="AN109" s="84"/>
      <c r="AO109" s="84"/>
    </row>
    <row r="110" spans="2:44" s="1" customFormat="1" ht="8.5500000000000007" customHeight="1" x14ac:dyDescent="0.15">
      <c r="B110" s="83" t="s">
        <v>1069</v>
      </c>
      <c r="C110" s="83"/>
      <c r="D110" s="83"/>
      <c r="E110" s="83"/>
      <c r="F110" s="83"/>
      <c r="G110" s="83"/>
      <c r="H110" s="83"/>
      <c r="I110" s="83"/>
      <c r="J110" s="83"/>
      <c r="K110" s="101">
        <v>993146640.16999304</v>
      </c>
      <c r="L110" s="101"/>
      <c r="M110" s="101"/>
      <c r="N110" s="101"/>
      <c r="O110" s="101"/>
      <c r="P110" s="101"/>
      <c r="Q110" s="101"/>
      <c r="R110" s="101"/>
      <c r="S110" s="101"/>
      <c r="T110" s="101"/>
      <c r="U110" s="101"/>
      <c r="V110" s="84">
        <v>6.5005625875961801E-2</v>
      </c>
      <c r="W110" s="84"/>
      <c r="X110" s="84"/>
      <c r="Y110" s="84"/>
      <c r="Z110" s="84"/>
      <c r="AA110" s="84"/>
      <c r="AB110" s="84"/>
      <c r="AC110" s="84"/>
      <c r="AD110" s="84"/>
      <c r="AE110" s="84"/>
      <c r="AF110" s="88">
        <v>32463</v>
      </c>
      <c r="AG110" s="88"/>
      <c r="AH110" s="88"/>
      <c r="AI110" s="88"/>
      <c r="AJ110" s="88"/>
      <c r="AK110" s="84">
        <v>0.14106987658612899</v>
      </c>
      <c r="AL110" s="84"/>
      <c r="AM110" s="84"/>
      <c r="AN110" s="84"/>
      <c r="AO110" s="84"/>
    </row>
    <row r="111" spans="2:44" s="1" customFormat="1" ht="8.5500000000000007" customHeight="1" x14ac:dyDescent="0.15">
      <c r="B111" s="83" t="s">
        <v>1070</v>
      </c>
      <c r="C111" s="83"/>
      <c r="D111" s="83"/>
      <c r="E111" s="83"/>
      <c r="F111" s="83"/>
      <c r="G111" s="83"/>
      <c r="H111" s="83"/>
      <c r="I111" s="83"/>
      <c r="J111" s="83"/>
      <c r="K111" s="101">
        <v>103766204.58</v>
      </c>
      <c r="L111" s="101"/>
      <c r="M111" s="101"/>
      <c r="N111" s="101"/>
      <c r="O111" s="101"/>
      <c r="P111" s="101"/>
      <c r="Q111" s="101"/>
      <c r="R111" s="101"/>
      <c r="S111" s="101"/>
      <c r="T111" s="101"/>
      <c r="U111" s="101"/>
      <c r="V111" s="84">
        <v>6.7919346455639299E-3</v>
      </c>
      <c r="W111" s="84"/>
      <c r="X111" s="84"/>
      <c r="Y111" s="84"/>
      <c r="Z111" s="84"/>
      <c r="AA111" s="84"/>
      <c r="AB111" s="84"/>
      <c r="AC111" s="84"/>
      <c r="AD111" s="84"/>
      <c r="AE111" s="84"/>
      <c r="AF111" s="88">
        <v>4633</v>
      </c>
      <c r="AG111" s="88"/>
      <c r="AH111" s="88"/>
      <c r="AI111" s="88"/>
      <c r="AJ111" s="88"/>
      <c r="AK111" s="84">
        <v>2.0132974100469301E-2</v>
      </c>
      <c r="AL111" s="84"/>
      <c r="AM111" s="84"/>
      <c r="AN111" s="84"/>
      <c r="AO111" s="84"/>
    </row>
    <row r="112" spans="2:44" s="1" customFormat="1" ht="8.5500000000000007" customHeight="1" x14ac:dyDescent="0.15">
      <c r="B112" s="83" t="s">
        <v>1071</v>
      </c>
      <c r="C112" s="83"/>
      <c r="D112" s="83"/>
      <c r="E112" s="83"/>
      <c r="F112" s="83"/>
      <c r="G112" s="83"/>
      <c r="H112" s="83"/>
      <c r="I112" s="83"/>
      <c r="J112" s="83"/>
      <c r="K112" s="101">
        <v>194296765.31999999</v>
      </c>
      <c r="L112" s="101"/>
      <c r="M112" s="101"/>
      <c r="N112" s="101"/>
      <c r="O112" s="101"/>
      <c r="P112" s="101"/>
      <c r="Q112" s="101"/>
      <c r="R112" s="101"/>
      <c r="S112" s="101"/>
      <c r="T112" s="101"/>
      <c r="U112" s="101"/>
      <c r="V112" s="84">
        <v>1.27175407179947E-2</v>
      </c>
      <c r="W112" s="84"/>
      <c r="X112" s="84"/>
      <c r="Y112" s="84"/>
      <c r="Z112" s="84"/>
      <c r="AA112" s="84"/>
      <c r="AB112" s="84"/>
      <c r="AC112" s="84"/>
      <c r="AD112" s="84"/>
      <c r="AE112" s="84"/>
      <c r="AF112" s="88">
        <v>4770</v>
      </c>
      <c r="AG112" s="88"/>
      <c r="AH112" s="88"/>
      <c r="AI112" s="88"/>
      <c r="AJ112" s="88"/>
      <c r="AK112" s="84">
        <v>2.07283156613941E-2</v>
      </c>
      <c r="AL112" s="84"/>
      <c r="AM112" s="84"/>
      <c r="AN112" s="84"/>
      <c r="AO112" s="84"/>
    </row>
    <row r="113" spans="2:41" s="1" customFormat="1" ht="8.5500000000000007" customHeight="1" x14ac:dyDescent="0.15">
      <c r="B113" s="83" t="s">
        <v>1072</v>
      </c>
      <c r="C113" s="83"/>
      <c r="D113" s="83"/>
      <c r="E113" s="83"/>
      <c r="F113" s="83"/>
      <c r="G113" s="83"/>
      <c r="H113" s="83"/>
      <c r="I113" s="83"/>
      <c r="J113" s="83"/>
      <c r="K113" s="101">
        <v>605946753.26000297</v>
      </c>
      <c r="L113" s="101"/>
      <c r="M113" s="101"/>
      <c r="N113" s="101"/>
      <c r="O113" s="101"/>
      <c r="P113" s="101"/>
      <c r="Q113" s="101"/>
      <c r="R113" s="101"/>
      <c r="S113" s="101"/>
      <c r="T113" s="101"/>
      <c r="U113" s="101"/>
      <c r="V113" s="84">
        <v>3.9661764285313698E-2</v>
      </c>
      <c r="W113" s="84"/>
      <c r="X113" s="84"/>
      <c r="Y113" s="84"/>
      <c r="Z113" s="84"/>
      <c r="AA113" s="84"/>
      <c r="AB113" s="84"/>
      <c r="AC113" s="84"/>
      <c r="AD113" s="84"/>
      <c r="AE113" s="84"/>
      <c r="AF113" s="88">
        <v>13669</v>
      </c>
      <c r="AG113" s="88"/>
      <c r="AH113" s="88"/>
      <c r="AI113" s="88"/>
      <c r="AJ113" s="88"/>
      <c r="AK113" s="84">
        <v>5.9399443768468597E-2</v>
      </c>
      <c r="AL113" s="84"/>
      <c r="AM113" s="84"/>
      <c r="AN113" s="84"/>
      <c r="AO113" s="84"/>
    </row>
    <row r="114" spans="2:41" s="1" customFormat="1" ht="8.5500000000000007" customHeight="1" x14ac:dyDescent="0.15">
      <c r="B114" s="83" t="s">
        <v>1073</v>
      </c>
      <c r="C114" s="83"/>
      <c r="D114" s="83"/>
      <c r="E114" s="83"/>
      <c r="F114" s="83"/>
      <c r="G114" s="83"/>
      <c r="H114" s="83"/>
      <c r="I114" s="83"/>
      <c r="J114" s="83"/>
      <c r="K114" s="101">
        <v>120093288.05</v>
      </c>
      <c r="L114" s="101"/>
      <c r="M114" s="101"/>
      <c r="N114" s="101"/>
      <c r="O114" s="101"/>
      <c r="P114" s="101"/>
      <c r="Q114" s="101"/>
      <c r="R114" s="101"/>
      <c r="S114" s="101"/>
      <c r="T114" s="101"/>
      <c r="U114" s="101"/>
      <c r="V114" s="84">
        <v>7.8606109485062307E-3</v>
      </c>
      <c r="W114" s="84"/>
      <c r="X114" s="84"/>
      <c r="Y114" s="84"/>
      <c r="Z114" s="84"/>
      <c r="AA114" s="84"/>
      <c r="AB114" s="84"/>
      <c r="AC114" s="84"/>
      <c r="AD114" s="84"/>
      <c r="AE114" s="84"/>
      <c r="AF114" s="88">
        <v>2606</v>
      </c>
      <c r="AG114" s="88"/>
      <c r="AH114" s="88"/>
      <c r="AI114" s="88"/>
      <c r="AJ114" s="88"/>
      <c r="AK114" s="84">
        <v>1.13245263340866E-2</v>
      </c>
      <c r="AL114" s="84"/>
      <c r="AM114" s="84"/>
      <c r="AN114" s="84"/>
      <c r="AO114" s="84"/>
    </row>
    <row r="115" spans="2:41" s="1" customFormat="1" ht="8.5500000000000007" customHeight="1" x14ac:dyDescent="0.15">
      <c r="B115" s="83" t="s">
        <v>1074</v>
      </c>
      <c r="C115" s="83"/>
      <c r="D115" s="83"/>
      <c r="E115" s="83"/>
      <c r="F115" s="83"/>
      <c r="G115" s="83"/>
      <c r="H115" s="83"/>
      <c r="I115" s="83"/>
      <c r="J115" s="83"/>
      <c r="K115" s="101">
        <v>1674577695.6599801</v>
      </c>
      <c r="L115" s="101"/>
      <c r="M115" s="101"/>
      <c r="N115" s="101"/>
      <c r="O115" s="101"/>
      <c r="P115" s="101"/>
      <c r="Q115" s="101"/>
      <c r="R115" s="101"/>
      <c r="S115" s="101"/>
      <c r="T115" s="101"/>
      <c r="U115" s="101"/>
      <c r="V115" s="84">
        <v>0.109608155312966</v>
      </c>
      <c r="W115" s="84"/>
      <c r="X115" s="84"/>
      <c r="Y115" s="84"/>
      <c r="Z115" s="84"/>
      <c r="AA115" s="84"/>
      <c r="AB115" s="84"/>
      <c r="AC115" s="84"/>
      <c r="AD115" s="84"/>
      <c r="AE115" s="84"/>
      <c r="AF115" s="88">
        <v>31224</v>
      </c>
      <c r="AG115" s="88"/>
      <c r="AH115" s="88"/>
      <c r="AI115" s="88"/>
      <c r="AJ115" s="88"/>
      <c r="AK115" s="84">
        <v>0.13568572918477301</v>
      </c>
      <c r="AL115" s="84"/>
      <c r="AM115" s="84"/>
      <c r="AN115" s="84"/>
      <c r="AO115" s="84"/>
    </row>
    <row r="116" spans="2:41" s="1" customFormat="1" ht="8.5500000000000007" customHeight="1" x14ac:dyDescent="0.15">
      <c r="B116" s="83" t="s">
        <v>1075</v>
      </c>
      <c r="C116" s="83"/>
      <c r="D116" s="83"/>
      <c r="E116" s="83"/>
      <c r="F116" s="83"/>
      <c r="G116" s="83"/>
      <c r="H116" s="83"/>
      <c r="I116" s="83"/>
      <c r="J116" s="83"/>
      <c r="K116" s="101">
        <v>171247182.16</v>
      </c>
      <c r="L116" s="101"/>
      <c r="M116" s="101"/>
      <c r="N116" s="101"/>
      <c r="O116" s="101"/>
      <c r="P116" s="101"/>
      <c r="Q116" s="101"/>
      <c r="R116" s="101"/>
      <c r="S116" s="101"/>
      <c r="T116" s="101"/>
      <c r="U116" s="101"/>
      <c r="V116" s="84">
        <v>1.1208848528048401E-2</v>
      </c>
      <c r="W116" s="84"/>
      <c r="X116" s="84"/>
      <c r="Y116" s="84"/>
      <c r="Z116" s="84"/>
      <c r="AA116" s="84"/>
      <c r="AB116" s="84"/>
      <c r="AC116" s="84"/>
      <c r="AD116" s="84"/>
      <c r="AE116" s="84"/>
      <c r="AF116" s="88">
        <v>3137</v>
      </c>
      <c r="AG116" s="88"/>
      <c r="AH116" s="88"/>
      <c r="AI116" s="88"/>
      <c r="AJ116" s="88"/>
      <c r="AK116" s="84">
        <v>1.36320180775248E-2</v>
      </c>
      <c r="AL116" s="84"/>
      <c r="AM116" s="84"/>
      <c r="AN116" s="84"/>
      <c r="AO116" s="84"/>
    </row>
    <row r="117" spans="2:41" s="1" customFormat="1" ht="8.5500000000000007" customHeight="1" x14ac:dyDescent="0.15">
      <c r="B117" s="83" t="s">
        <v>1076</v>
      </c>
      <c r="C117" s="83"/>
      <c r="D117" s="83"/>
      <c r="E117" s="83"/>
      <c r="F117" s="83"/>
      <c r="G117" s="83"/>
      <c r="H117" s="83"/>
      <c r="I117" s="83"/>
      <c r="J117" s="83"/>
      <c r="K117" s="101">
        <v>236440893.58000001</v>
      </c>
      <c r="L117" s="101"/>
      <c r="M117" s="101"/>
      <c r="N117" s="101"/>
      <c r="O117" s="101"/>
      <c r="P117" s="101"/>
      <c r="Q117" s="101"/>
      <c r="R117" s="101"/>
      <c r="S117" s="101"/>
      <c r="T117" s="101"/>
      <c r="U117" s="101"/>
      <c r="V117" s="84">
        <v>1.54760512175813E-2</v>
      </c>
      <c r="W117" s="84"/>
      <c r="X117" s="84"/>
      <c r="Y117" s="84"/>
      <c r="Z117" s="84"/>
      <c r="AA117" s="84"/>
      <c r="AB117" s="84"/>
      <c r="AC117" s="84"/>
      <c r="AD117" s="84"/>
      <c r="AE117" s="84"/>
      <c r="AF117" s="88">
        <v>3679</v>
      </c>
      <c r="AG117" s="88"/>
      <c r="AH117" s="88"/>
      <c r="AI117" s="88"/>
      <c r="AJ117" s="88"/>
      <c r="AK117" s="84">
        <v>1.5987310968190501E-2</v>
      </c>
      <c r="AL117" s="84"/>
      <c r="AM117" s="84"/>
      <c r="AN117" s="84"/>
      <c r="AO117" s="84"/>
    </row>
    <row r="118" spans="2:41" s="1" customFormat="1" ht="8.5500000000000007" customHeight="1" x14ac:dyDescent="0.15">
      <c r="B118" s="83" t="s">
        <v>1077</v>
      </c>
      <c r="C118" s="83"/>
      <c r="D118" s="83"/>
      <c r="E118" s="83"/>
      <c r="F118" s="83"/>
      <c r="G118" s="83"/>
      <c r="H118" s="83"/>
      <c r="I118" s="83"/>
      <c r="J118" s="83"/>
      <c r="K118" s="101">
        <v>862449319.82000101</v>
      </c>
      <c r="L118" s="101"/>
      <c r="M118" s="101"/>
      <c r="N118" s="101"/>
      <c r="O118" s="101"/>
      <c r="P118" s="101"/>
      <c r="Q118" s="101"/>
      <c r="R118" s="101"/>
      <c r="S118" s="101"/>
      <c r="T118" s="101"/>
      <c r="U118" s="101"/>
      <c r="V118" s="84">
        <v>5.6450936401094297E-2</v>
      </c>
      <c r="W118" s="84"/>
      <c r="X118" s="84"/>
      <c r="Y118" s="84"/>
      <c r="Z118" s="84"/>
      <c r="AA118" s="84"/>
      <c r="AB118" s="84"/>
      <c r="AC118" s="84"/>
      <c r="AD118" s="84"/>
      <c r="AE118" s="84"/>
      <c r="AF118" s="88">
        <v>12976</v>
      </c>
      <c r="AG118" s="88"/>
      <c r="AH118" s="88"/>
      <c r="AI118" s="88"/>
      <c r="AJ118" s="88"/>
      <c r="AK118" s="84">
        <v>5.6387971493134001E-2</v>
      </c>
      <c r="AL118" s="84"/>
      <c r="AM118" s="84"/>
      <c r="AN118" s="84"/>
      <c r="AO118" s="84"/>
    </row>
    <row r="119" spans="2:41" s="1" customFormat="1" ht="8.5500000000000007" customHeight="1" x14ac:dyDescent="0.15">
      <c r="B119" s="83" t="s">
        <v>1078</v>
      </c>
      <c r="C119" s="83"/>
      <c r="D119" s="83"/>
      <c r="E119" s="83"/>
      <c r="F119" s="83"/>
      <c r="G119" s="83"/>
      <c r="H119" s="83"/>
      <c r="I119" s="83"/>
      <c r="J119" s="83"/>
      <c r="K119" s="101">
        <v>178631432.97999999</v>
      </c>
      <c r="L119" s="101"/>
      <c r="M119" s="101"/>
      <c r="N119" s="101"/>
      <c r="O119" s="101"/>
      <c r="P119" s="101"/>
      <c r="Q119" s="101"/>
      <c r="R119" s="101"/>
      <c r="S119" s="101"/>
      <c r="T119" s="101"/>
      <c r="U119" s="101"/>
      <c r="V119" s="84">
        <v>1.1692178810570501E-2</v>
      </c>
      <c r="W119" s="84"/>
      <c r="X119" s="84"/>
      <c r="Y119" s="84"/>
      <c r="Z119" s="84"/>
      <c r="AA119" s="84"/>
      <c r="AB119" s="84"/>
      <c r="AC119" s="84"/>
      <c r="AD119" s="84"/>
      <c r="AE119" s="84"/>
      <c r="AF119" s="88">
        <v>3253</v>
      </c>
      <c r="AG119" s="88"/>
      <c r="AH119" s="88"/>
      <c r="AI119" s="88"/>
      <c r="AJ119" s="88"/>
      <c r="AK119" s="84">
        <v>1.4136102902833301E-2</v>
      </c>
      <c r="AL119" s="84"/>
      <c r="AM119" s="84"/>
      <c r="AN119" s="84"/>
      <c r="AO119" s="84"/>
    </row>
    <row r="120" spans="2:41" s="1" customFormat="1" ht="8.5500000000000007" customHeight="1" x14ac:dyDescent="0.15">
      <c r="B120" s="83" t="s">
        <v>1079</v>
      </c>
      <c r="C120" s="83"/>
      <c r="D120" s="83"/>
      <c r="E120" s="83"/>
      <c r="F120" s="83"/>
      <c r="G120" s="83"/>
      <c r="H120" s="83"/>
      <c r="I120" s="83"/>
      <c r="J120" s="83"/>
      <c r="K120" s="101">
        <v>3812265429.0899901</v>
      </c>
      <c r="L120" s="101"/>
      <c r="M120" s="101"/>
      <c r="N120" s="101"/>
      <c r="O120" s="101"/>
      <c r="P120" s="101"/>
      <c r="Q120" s="101"/>
      <c r="R120" s="101"/>
      <c r="S120" s="101"/>
      <c r="T120" s="101"/>
      <c r="U120" s="101"/>
      <c r="V120" s="84">
        <v>0.24952881095269999</v>
      </c>
      <c r="W120" s="84"/>
      <c r="X120" s="84"/>
      <c r="Y120" s="84"/>
      <c r="Z120" s="84"/>
      <c r="AA120" s="84"/>
      <c r="AB120" s="84"/>
      <c r="AC120" s="84"/>
      <c r="AD120" s="84"/>
      <c r="AE120" s="84"/>
      <c r="AF120" s="88">
        <v>48979</v>
      </c>
      <c r="AG120" s="88"/>
      <c r="AH120" s="88"/>
      <c r="AI120" s="88"/>
      <c r="AJ120" s="88"/>
      <c r="AK120" s="84">
        <v>0.212841126368851</v>
      </c>
      <c r="AL120" s="84"/>
      <c r="AM120" s="84"/>
      <c r="AN120" s="84"/>
      <c r="AO120" s="84"/>
    </row>
    <row r="121" spans="2:41" s="1" customFormat="1" ht="8.5500000000000007" customHeight="1" x14ac:dyDescent="0.15">
      <c r="B121" s="83" t="s">
        <v>1080</v>
      </c>
      <c r="C121" s="83"/>
      <c r="D121" s="83"/>
      <c r="E121" s="83"/>
      <c r="F121" s="83"/>
      <c r="G121" s="83"/>
      <c r="H121" s="83"/>
      <c r="I121" s="83"/>
      <c r="J121" s="83"/>
      <c r="K121" s="101">
        <v>281412982.61999899</v>
      </c>
      <c r="L121" s="101"/>
      <c r="M121" s="101"/>
      <c r="N121" s="101"/>
      <c r="O121" s="101"/>
      <c r="P121" s="101"/>
      <c r="Q121" s="101"/>
      <c r="R121" s="101"/>
      <c r="S121" s="101"/>
      <c r="T121" s="101"/>
      <c r="U121" s="101"/>
      <c r="V121" s="84">
        <v>1.8419663647760001E-2</v>
      </c>
      <c r="W121" s="84"/>
      <c r="X121" s="84"/>
      <c r="Y121" s="84"/>
      <c r="Z121" s="84"/>
      <c r="AA121" s="84"/>
      <c r="AB121" s="84"/>
      <c r="AC121" s="84"/>
      <c r="AD121" s="84"/>
      <c r="AE121" s="84"/>
      <c r="AF121" s="88">
        <v>4118</v>
      </c>
      <c r="AG121" s="88"/>
      <c r="AH121" s="88"/>
      <c r="AI121" s="88"/>
      <c r="AJ121" s="88"/>
      <c r="AK121" s="84">
        <v>1.7895011298453001E-2</v>
      </c>
      <c r="AL121" s="84"/>
      <c r="AM121" s="84"/>
      <c r="AN121" s="84"/>
      <c r="AO121" s="84"/>
    </row>
    <row r="122" spans="2:41" s="1" customFormat="1" ht="8.5500000000000007" customHeight="1" x14ac:dyDescent="0.15">
      <c r="B122" s="83" t="s">
        <v>1081</v>
      </c>
      <c r="C122" s="83"/>
      <c r="D122" s="83"/>
      <c r="E122" s="83"/>
      <c r="F122" s="83"/>
      <c r="G122" s="83"/>
      <c r="H122" s="83"/>
      <c r="I122" s="83"/>
      <c r="J122" s="83"/>
      <c r="K122" s="101">
        <v>169971475.94999999</v>
      </c>
      <c r="L122" s="101"/>
      <c r="M122" s="101"/>
      <c r="N122" s="101"/>
      <c r="O122" s="101"/>
      <c r="P122" s="101"/>
      <c r="Q122" s="101"/>
      <c r="R122" s="101"/>
      <c r="S122" s="101"/>
      <c r="T122" s="101"/>
      <c r="U122" s="101"/>
      <c r="V122" s="84">
        <v>1.1125348189568E-2</v>
      </c>
      <c r="W122" s="84"/>
      <c r="X122" s="84"/>
      <c r="Y122" s="84"/>
      <c r="Z122" s="84"/>
      <c r="AA122" s="84"/>
      <c r="AB122" s="84"/>
      <c r="AC122" s="84"/>
      <c r="AD122" s="84"/>
      <c r="AE122" s="84"/>
      <c r="AF122" s="88">
        <v>2603</v>
      </c>
      <c r="AG122" s="88"/>
      <c r="AH122" s="88"/>
      <c r="AI122" s="88"/>
      <c r="AJ122" s="88"/>
      <c r="AK122" s="84">
        <v>1.1311489657569999E-2</v>
      </c>
      <c r="AL122" s="84"/>
      <c r="AM122" s="84"/>
      <c r="AN122" s="84"/>
      <c r="AO122" s="84"/>
    </row>
    <row r="123" spans="2:41" s="1" customFormat="1" ht="8.5500000000000007" customHeight="1" x14ac:dyDescent="0.15">
      <c r="B123" s="83" t="s">
        <v>1082</v>
      </c>
      <c r="C123" s="83"/>
      <c r="D123" s="83"/>
      <c r="E123" s="83"/>
      <c r="F123" s="83"/>
      <c r="G123" s="83"/>
      <c r="H123" s="83"/>
      <c r="I123" s="83"/>
      <c r="J123" s="83"/>
      <c r="K123" s="101">
        <v>190040883.25999999</v>
      </c>
      <c r="L123" s="101"/>
      <c r="M123" s="101"/>
      <c r="N123" s="101"/>
      <c r="O123" s="101"/>
      <c r="P123" s="101"/>
      <c r="Q123" s="101"/>
      <c r="R123" s="101"/>
      <c r="S123" s="101"/>
      <c r="T123" s="101"/>
      <c r="U123" s="101"/>
      <c r="V123" s="84">
        <v>1.24389753322051E-2</v>
      </c>
      <c r="W123" s="84"/>
      <c r="X123" s="84"/>
      <c r="Y123" s="84"/>
      <c r="Z123" s="84"/>
      <c r="AA123" s="84"/>
      <c r="AB123" s="84"/>
      <c r="AC123" s="84"/>
      <c r="AD123" s="84"/>
      <c r="AE123" s="84"/>
      <c r="AF123" s="88">
        <v>2583</v>
      </c>
      <c r="AG123" s="88"/>
      <c r="AH123" s="88"/>
      <c r="AI123" s="88"/>
      <c r="AJ123" s="88"/>
      <c r="AK123" s="84">
        <v>1.1224578480792601E-2</v>
      </c>
      <c r="AL123" s="84"/>
      <c r="AM123" s="84"/>
      <c r="AN123" s="84"/>
      <c r="AO123" s="84"/>
    </row>
    <row r="124" spans="2:41" s="1" customFormat="1" ht="8.5500000000000007" customHeight="1" x14ac:dyDescent="0.15">
      <c r="B124" s="83" t="s">
        <v>1083</v>
      </c>
      <c r="C124" s="83"/>
      <c r="D124" s="83"/>
      <c r="E124" s="83"/>
      <c r="F124" s="83"/>
      <c r="G124" s="83"/>
      <c r="H124" s="83"/>
      <c r="I124" s="83"/>
      <c r="J124" s="83"/>
      <c r="K124" s="101">
        <v>125153529.31</v>
      </c>
      <c r="L124" s="101"/>
      <c r="M124" s="101"/>
      <c r="N124" s="101"/>
      <c r="O124" s="101"/>
      <c r="P124" s="101"/>
      <c r="Q124" s="101"/>
      <c r="R124" s="101"/>
      <c r="S124" s="101"/>
      <c r="T124" s="101"/>
      <c r="U124" s="101"/>
      <c r="V124" s="84">
        <v>8.1918250279631802E-3</v>
      </c>
      <c r="W124" s="84"/>
      <c r="X124" s="84"/>
      <c r="Y124" s="84"/>
      <c r="Z124" s="84"/>
      <c r="AA124" s="84"/>
      <c r="AB124" s="84"/>
      <c r="AC124" s="84"/>
      <c r="AD124" s="84"/>
      <c r="AE124" s="84"/>
      <c r="AF124" s="88">
        <v>1830</v>
      </c>
      <c r="AG124" s="88"/>
      <c r="AH124" s="88"/>
      <c r="AI124" s="88"/>
      <c r="AJ124" s="88"/>
      <c r="AK124" s="84">
        <v>7.9523726751260203E-3</v>
      </c>
      <c r="AL124" s="84"/>
      <c r="AM124" s="84"/>
      <c r="AN124" s="84"/>
      <c r="AO124" s="84"/>
    </row>
    <row r="125" spans="2:41" s="1" customFormat="1" ht="8.5500000000000007" customHeight="1" x14ac:dyDescent="0.15">
      <c r="B125" s="83" t="s">
        <v>1084</v>
      </c>
      <c r="C125" s="83"/>
      <c r="D125" s="83"/>
      <c r="E125" s="83"/>
      <c r="F125" s="83"/>
      <c r="G125" s="83"/>
      <c r="H125" s="83"/>
      <c r="I125" s="83"/>
      <c r="J125" s="83"/>
      <c r="K125" s="101">
        <v>4155124823.97999</v>
      </c>
      <c r="L125" s="101"/>
      <c r="M125" s="101"/>
      <c r="N125" s="101"/>
      <c r="O125" s="101"/>
      <c r="P125" s="101"/>
      <c r="Q125" s="101"/>
      <c r="R125" s="101"/>
      <c r="S125" s="101"/>
      <c r="T125" s="101"/>
      <c r="U125" s="101"/>
      <c r="V125" s="84">
        <v>0.27197040079532597</v>
      </c>
      <c r="W125" s="84"/>
      <c r="X125" s="84"/>
      <c r="Y125" s="84"/>
      <c r="Z125" s="84"/>
      <c r="AA125" s="84"/>
      <c r="AB125" s="84"/>
      <c r="AC125" s="84"/>
      <c r="AD125" s="84"/>
      <c r="AE125" s="84"/>
      <c r="AF125" s="88">
        <v>38796</v>
      </c>
      <c r="AG125" s="88"/>
      <c r="AH125" s="88"/>
      <c r="AI125" s="88"/>
      <c r="AJ125" s="88"/>
      <c r="AK125" s="84">
        <v>0.168590300712672</v>
      </c>
      <c r="AL125" s="84"/>
      <c r="AM125" s="84"/>
      <c r="AN125" s="84"/>
      <c r="AO125" s="84"/>
    </row>
    <row r="126" spans="2:41" s="1" customFormat="1" ht="8.5500000000000007" customHeight="1" x14ac:dyDescent="0.15">
      <c r="B126" s="83" t="s">
        <v>1087</v>
      </c>
      <c r="C126" s="83"/>
      <c r="D126" s="83"/>
      <c r="E126" s="83"/>
      <c r="F126" s="83"/>
      <c r="G126" s="83"/>
      <c r="H126" s="83"/>
      <c r="I126" s="83"/>
      <c r="J126" s="83"/>
      <c r="K126" s="101">
        <v>423122845.88999999</v>
      </c>
      <c r="L126" s="101"/>
      <c r="M126" s="101"/>
      <c r="N126" s="101"/>
      <c r="O126" s="101"/>
      <c r="P126" s="101"/>
      <c r="Q126" s="101"/>
      <c r="R126" s="101"/>
      <c r="S126" s="101"/>
      <c r="T126" s="101"/>
      <c r="U126" s="101"/>
      <c r="V126" s="84">
        <v>2.7695170387718002E-2</v>
      </c>
      <c r="W126" s="84"/>
      <c r="X126" s="84"/>
      <c r="Y126" s="84"/>
      <c r="Z126" s="84"/>
      <c r="AA126" s="84"/>
      <c r="AB126" s="84"/>
      <c r="AC126" s="84"/>
      <c r="AD126" s="84"/>
      <c r="AE126" s="84"/>
      <c r="AF126" s="88">
        <v>4425</v>
      </c>
      <c r="AG126" s="88"/>
      <c r="AH126" s="88"/>
      <c r="AI126" s="88"/>
      <c r="AJ126" s="88"/>
      <c r="AK126" s="84">
        <v>1.9229097861985098E-2</v>
      </c>
      <c r="AL126" s="84"/>
      <c r="AM126" s="84"/>
      <c r="AN126" s="84"/>
      <c r="AO126" s="84"/>
    </row>
    <row r="127" spans="2:41" s="1" customFormat="1" ht="8.5500000000000007" customHeight="1" x14ac:dyDescent="0.15">
      <c r="B127" s="83" t="s">
        <v>1088</v>
      </c>
      <c r="C127" s="83"/>
      <c r="D127" s="83"/>
      <c r="E127" s="83"/>
      <c r="F127" s="83"/>
      <c r="G127" s="83"/>
      <c r="H127" s="83"/>
      <c r="I127" s="83"/>
      <c r="J127" s="83"/>
      <c r="K127" s="101">
        <v>38132009.869999997</v>
      </c>
      <c r="L127" s="101"/>
      <c r="M127" s="101"/>
      <c r="N127" s="101"/>
      <c r="O127" s="101"/>
      <c r="P127" s="101"/>
      <c r="Q127" s="101"/>
      <c r="R127" s="101"/>
      <c r="S127" s="101"/>
      <c r="T127" s="101"/>
      <c r="U127" s="101"/>
      <c r="V127" s="84">
        <v>2.4959004715390401E-3</v>
      </c>
      <c r="W127" s="84"/>
      <c r="X127" s="84"/>
      <c r="Y127" s="84"/>
      <c r="Z127" s="84"/>
      <c r="AA127" s="84"/>
      <c r="AB127" s="84"/>
      <c r="AC127" s="84"/>
      <c r="AD127" s="84"/>
      <c r="AE127" s="84"/>
      <c r="AF127" s="88">
        <v>418</v>
      </c>
      <c r="AG127" s="88"/>
      <c r="AH127" s="88"/>
      <c r="AI127" s="88"/>
      <c r="AJ127" s="88"/>
      <c r="AK127" s="84">
        <v>1.81644359464627E-3</v>
      </c>
      <c r="AL127" s="84"/>
      <c r="AM127" s="84"/>
      <c r="AN127" s="84"/>
      <c r="AO127" s="84"/>
    </row>
    <row r="128" spans="2:41" s="1" customFormat="1" ht="8.5500000000000007" customHeight="1" x14ac:dyDescent="0.15">
      <c r="B128" s="83" t="s">
        <v>1085</v>
      </c>
      <c r="C128" s="83"/>
      <c r="D128" s="83"/>
      <c r="E128" s="83"/>
      <c r="F128" s="83"/>
      <c r="G128" s="83"/>
      <c r="H128" s="83"/>
      <c r="I128" s="83"/>
      <c r="J128" s="83"/>
      <c r="K128" s="101">
        <v>16602535.699999999</v>
      </c>
      <c r="L128" s="101"/>
      <c r="M128" s="101"/>
      <c r="N128" s="101"/>
      <c r="O128" s="101"/>
      <c r="P128" s="101"/>
      <c r="Q128" s="101"/>
      <c r="R128" s="101"/>
      <c r="S128" s="101"/>
      <c r="T128" s="101"/>
      <c r="U128" s="101"/>
      <c r="V128" s="84">
        <v>1.0867058102535299E-3</v>
      </c>
      <c r="W128" s="84"/>
      <c r="X128" s="84"/>
      <c r="Y128" s="84"/>
      <c r="Z128" s="84"/>
      <c r="AA128" s="84"/>
      <c r="AB128" s="84"/>
      <c r="AC128" s="84"/>
      <c r="AD128" s="84"/>
      <c r="AE128" s="84"/>
      <c r="AF128" s="88">
        <v>208</v>
      </c>
      <c r="AG128" s="88"/>
      <c r="AH128" s="88"/>
      <c r="AI128" s="88"/>
      <c r="AJ128" s="88"/>
      <c r="AK128" s="84">
        <v>9.0387623848426897E-4</v>
      </c>
      <c r="AL128" s="84"/>
      <c r="AM128" s="84"/>
      <c r="AN128" s="84"/>
      <c r="AO128" s="84"/>
    </row>
    <row r="129" spans="2:44" s="1" customFormat="1" ht="8.5500000000000007" customHeight="1" x14ac:dyDescent="0.15">
      <c r="B129" s="83" t="s">
        <v>1091</v>
      </c>
      <c r="C129" s="83"/>
      <c r="D129" s="83"/>
      <c r="E129" s="83"/>
      <c r="F129" s="83"/>
      <c r="G129" s="83"/>
      <c r="H129" s="83"/>
      <c r="I129" s="83"/>
      <c r="J129" s="83"/>
      <c r="K129" s="101">
        <v>46186589.479999997</v>
      </c>
      <c r="L129" s="101"/>
      <c r="M129" s="101"/>
      <c r="N129" s="101"/>
      <c r="O129" s="101"/>
      <c r="P129" s="101"/>
      <c r="Q129" s="101"/>
      <c r="R129" s="101"/>
      <c r="S129" s="101"/>
      <c r="T129" s="101"/>
      <c r="U129" s="101"/>
      <c r="V129" s="84">
        <v>3.0231065935133299E-3</v>
      </c>
      <c r="W129" s="84"/>
      <c r="X129" s="84"/>
      <c r="Y129" s="84"/>
      <c r="Z129" s="84"/>
      <c r="AA129" s="84"/>
      <c r="AB129" s="84"/>
      <c r="AC129" s="84"/>
      <c r="AD129" s="84"/>
      <c r="AE129" s="84"/>
      <c r="AF129" s="88">
        <v>441</v>
      </c>
      <c r="AG129" s="88"/>
      <c r="AH129" s="88"/>
      <c r="AI129" s="88"/>
      <c r="AJ129" s="88"/>
      <c r="AK129" s="84">
        <v>1.91639144794021E-3</v>
      </c>
      <c r="AL129" s="84"/>
      <c r="AM129" s="84"/>
      <c r="AN129" s="84"/>
      <c r="AO129" s="84"/>
    </row>
    <row r="130" spans="2:44" s="1" customFormat="1" ht="8.5500000000000007" customHeight="1" x14ac:dyDescent="0.15">
      <c r="B130" s="83" t="s">
        <v>1092</v>
      </c>
      <c r="C130" s="83"/>
      <c r="D130" s="83"/>
      <c r="E130" s="83"/>
      <c r="F130" s="83"/>
      <c r="G130" s="83"/>
      <c r="H130" s="83"/>
      <c r="I130" s="83"/>
      <c r="J130" s="83"/>
      <c r="K130" s="101">
        <v>281891123.38999999</v>
      </c>
      <c r="L130" s="101"/>
      <c r="M130" s="101"/>
      <c r="N130" s="101"/>
      <c r="O130" s="101"/>
      <c r="P130" s="101"/>
      <c r="Q130" s="101"/>
      <c r="R130" s="101"/>
      <c r="S130" s="101"/>
      <c r="T130" s="101"/>
      <c r="U130" s="101"/>
      <c r="V130" s="84">
        <v>1.8450959972747202E-2</v>
      </c>
      <c r="W130" s="84"/>
      <c r="X130" s="84"/>
      <c r="Y130" s="84"/>
      <c r="Z130" s="84"/>
      <c r="AA130" s="84"/>
      <c r="AB130" s="84"/>
      <c r="AC130" s="84"/>
      <c r="AD130" s="84"/>
      <c r="AE130" s="84"/>
      <c r="AF130" s="88">
        <v>3572</v>
      </c>
      <c r="AG130" s="88"/>
      <c r="AH130" s="88"/>
      <c r="AI130" s="88"/>
      <c r="AJ130" s="88"/>
      <c r="AK130" s="84">
        <v>1.5522336172431799E-2</v>
      </c>
      <c r="AL130" s="84"/>
      <c r="AM130" s="84"/>
      <c r="AN130" s="84"/>
      <c r="AO130" s="84"/>
    </row>
    <row r="131" spans="2:44" s="1" customFormat="1" ht="8.5500000000000007" customHeight="1" x14ac:dyDescent="0.15">
      <c r="B131" s="83" t="s">
        <v>1094</v>
      </c>
      <c r="C131" s="83"/>
      <c r="D131" s="83"/>
      <c r="E131" s="83"/>
      <c r="F131" s="83"/>
      <c r="G131" s="83"/>
      <c r="H131" s="83"/>
      <c r="I131" s="83"/>
      <c r="J131" s="83"/>
      <c r="K131" s="101">
        <v>25572135.82</v>
      </c>
      <c r="L131" s="101"/>
      <c r="M131" s="101"/>
      <c r="N131" s="101"/>
      <c r="O131" s="101"/>
      <c r="P131" s="101"/>
      <c r="Q131" s="101"/>
      <c r="R131" s="101"/>
      <c r="S131" s="101"/>
      <c r="T131" s="101"/>
      <c r="U131" s="101"/>
      <c r="V131" s="84">
        <v>1.67380387419895E-3</v>
      </c>
      <c r="W131" s="84"/>
      <c r="X131" s="84"/>
      <c r="Y131" s="84"/>
      <c r="Z131" s="84"/>
      <c r="AA131" s="84"/>
      <c r="AB131" s="84"/>
      <c r="AC131" s="84"/>
      <c r="AD131" s="84"/>
      <c r="AE131" s="84"/>
      <c r="AF131" s="88">
        <v>333</v>
      </c>
      <c r="AG131" s="88"/>
      <c r="AH131" s="88"/>
      <c r="AI131" s="88"/>
      <c r="AJ131" s="88"/>
      <c r="AK131" s="84">
        <v>1.4470710933426E-3</v>
      </c>
      <c r="AL131" s="84"/>
      <c r="AM131" s="84"/>
      <c r="AN131" s="84"/>
      <c r="AO131" s="84"/>
    </row>
    <row r="132" spans="2:44" s="1" customFormat="1" ht="8.5500000000000007" customHeight="1" x14ac:dyDescent="0.15">
      <c r="B132" s="83" t="s">
        <v>1086</v>
      </c>
      <c r="C132" s="83"/>
      <c r="D132" s="83"/>
      <c r="E132" s="83"/>
      <c r="F132" s="83"/>
      <c r="G132" s="83"/>
      <c r="H132" s="83"/>
      <c r="I132" s="83"/>
      <c r="J132" s="83"/>
      <c r="K132" s="101">
        <v>25086.82</v>
      </c>
      <c r="L132" s="101"/>
      <c r="M132" s="101"/>
      <c r="N132" s="101"/>
      <c r="O132" s="101"/>
      <c r="P132" s="101"/>
      <c r="Q132" s="101"/>
      <c r="R132" s="101"/>
      <c r="S132" s="101"/>
      <c r="T132" s="101"/>
      <c r="U132" s="101"/>
      <c r="V132" s="84">
        <v>1.6420379120030701E-6</v>
      </c>
      <c r="W132" s="84"/>
      <c r="X132" s="84"/>
      <c r="Y132" s="84"/>
      <c r="Z132" s="84"/>
      <c r="AA132" s="84"/>
      <c r="AB132" s="84"/>
      <c r="AC132" s="84"/>
      <c r="AD132" s="84"/>
      <c r="AE132" s="84"/>
      <c r="AF132" s="88">
        <v>1</v>
      </c>
      <c r="AG132" s="88"/>
      <c r="AH132" s="88"/>
      <c r="AI132" s="88"/>
      <c r="AJ132" s="88"/>
      <c r="AK132" s="84">
        <v>4.3455588388666802E-6</v>
      </c>
      <c r="AL132" s="84"/>
      <c r="AM132" s="84"/>
      <c r="AN132" s="84"/>
      <c r="AO132" s="84"/>
    </row>
    <row r="133" spans="2:44" s="1" customFormat="1" ht="8.5500000000000007" customHeight="1" x14ac:dyDescent="0.15">
      <c r="B133" s="83" t="s">
        <v>1095</v>
      </c>
      <c r="C133" s="83"/>
      <c r="D133" s="83"/>
      <c r="E133" s="83"/>
      <c r="F133" s="83"/>
      <c r="G133" s="83"/>
      <c r="H133" s="83"/>
      <c r="I133" s="83"/>
      <c r="J133" s="83"/>
      <c r="K133" s="101">
        <v>187903.87</v>
      </c>
      <c r="L133" s="101"/>
      <c r="M133" s="101"/>
      <c r="N133" s="101"/>
      <c r="O133" s="101"/>
      <c r="P133" s="101"/>
      <c r="Q133" s="101"/>
      <c r="R133" s="101"/>
      <c r="S133" s="101"/>
      <c r="T133" s="101"/>
      <c r="U133" s="101"/>
      <c r="V133" s="84">
        <v>1.2299098823688901E-5</v>
      </c>
      <c r="W133" s="84"/>
      <c r="X133" s="84"/>
      <c r="Y133" s="84"/>
      <c r="Z133" s="84"/>
      <c r="AA133" s="84"/>
      <c r="AB133" s="84"/>
      <c r="AC133" s="84"/>
      <c r="AD133" s="84"/>
      <c r="AE133" s="84"/>
      <c r="AF133" s="88">
        <v>2</v>
      </c>
      <c r="AG133" s="88"/>
      <c r="AH133" s="88"/>
      <c r="AI133" s="88"/>
      <c r="AJ133" s="88"/>
      <c r="AK133" s="84">
        <v>8.6911176777333604E-6</v>
      </c>
      <c r="AL133" s="84"/>
      <c r="AM133" s="84"/>
      <c r="AN133" s="84"/>
      <c r="AO133" s="84"/>
    </row>
    <row r="134" spans="2:44" s="1" customFormat="1" ht="8.5500000000000007" customHeight="1" x14ac:dyDescent="0.15">
      <c r="B134" s="83" t="s">
        <v>1096</v>
      </c>
      <c r="C134" s="83"/>
      <c r="D134" s="83"/>
      <c r="E134" s="83"/>
      <c r="F134" s="83"/>
      <c r="G134" s="83"/>
      <c r="H134" s="83"/>
      <c r="I134" s="83"/>
      <c r="J134" s="83"/>
      <c r="K134" s="101">
        <v>100425.58</v>
      </c>
      <c r="L134" s="101"/>
      <c r="M134" s="101"/>
      <c r="N134" s="101"/>
      <c r="O134" s="101"/>
      <c r="P134" s="101"/>
      <c r="Q134" s="101"/>
      <c r="R134" s="101"/>
      <c r="S134" s="101"/>
      <c r="T134" s="101"/>
      <c r="U134" s="101"/>
      <c r="V134" s="84">
        <v>6.57327671242896E-6</v>
      </c>
      <c r="W134" s="84"/>
      <c r="X134" s="84"/>
      <c r="Y134" s="84"/>
      <c r="Z134" s="84"/>
      <c r="AA134" s="84"/>
      <c r="AB134" s="84"/>
      <c r="AC134" s="84"/>
      <c r="AD134" s="84"/>
      <c r="AE134" s="84"/>
      <c r="AF134" s="88">
        <v>2</v>
      </c>
      <c r="AG134" s="88"/>
      <c r="AH134" s="88"/>
      <c r="AI134" s="88"/>
      <c r="AJ134" s="88"/>
      <c r="AK134" s="84">
        <v>8.6911176777333604E-6</v>
      </c>
      <c r="AL134" s="84"/>
      <c r="AM134" s="84"/>
      <c r="AN134" s="84"/>
      <c r="AO134" s="84"/>
    </row>
    <row r="135" spans="2:44" s="1" customFormat="1" ht="8.5500000000000007" customHeight="1" x14ac:dyDescent="0.15">
      <c r="B135" s="83" t="s">
        <v>1097</v>
      </c>
      <c r="C135" s="83"/>
      <c r="D135" s="83"/>
      <c r="E135" s="83"/>
      <c r="F135" s="83"/>
      <c r="G135" s="83"/>
      <c r="H135" s="83"/>
      <c r="I135" s="83"/>
      <c r="J135" s="83"/>
      <c r="K135" s="101">
        <v>108106.32</v>
      </c>
      <c r="L135" s="101"/>
      <c r="M135" s="101"/>
      <c r="N135" s="101"/>
      <c r="O135" s="101"/>
      <c r="P135" s="101"/>
      <c r="Q135" s="101"/>
      <c r="R135" s="101"/>
      <c r="S135" s="101"/>
      <c r="T135" s="101"/>
      <c r="U135" s="101"/>
      <c r="V135" s="84">
        <v>7.0760134591444999E-6</v>
      </c>
      <c r="W135" s="84"/>
      <c r="X135" s="84"/>
      <c r="Y135" s="84"/>
      <c r="Z135" s="84"/>
      <c r="AA135" s="84"/>
      <c r="AB135" s="84"/>
      <c r="AC135" s="84"/>
      <c r="AD135" s="84"/>
      <c r="AE135" s="84"/>
      <c r="AF135" s="88">
        <v>1</v>
      </c>
      <c r="AG135" s="88"/>
      <c r="AH135" s="88"/>
      <c r="AI135" s="88"/>
      <c r="AJ135" s="88"/>
      <c r="AK135" s="84">
        <v>4.3455588388666802E-6</v>
      </c>
      <c r="AL135" s="84"/>
      <c r="AM135" s="84"/>
      <c r="AN135" s="84"/>
      <c r="AO135" s="84"/>
    </row>
    <row r="136" spans="2:44" s="1" customFormat="1" ht="8.5500000000000007" customHeight="1" x14ac:dyDescent="0.15">
      <c r="B136" s="83" t="s">
        <v>1098</v>
      </c>
      <c r="C136" s="83"/>
      <c r="D136" s="83"/>
      <c r="E136" s="83"/>
      <c r="F136" s="83"/>
      <c r="G136" s="83"/>
      <c r="H136" s="83"/>
      <c r="I136" s="83"/>
      <c r="J136" s="83"/>
      <c r="K136" s="101">
        <v>337884.66</v>
      </c>
      <c r="L136" s="101"/>
      <c r="M136" s="101"/>
      <c r="N136" s="101"/>
      <c r="O136" s="101"/>
      <c r="P136" s="101"/>
      <c r="Q136" s="101"/>
      <c r="R136" s="101"/>
      <c r="S136" s="101"/>
      <c r="T136" s="101"/>
      <c r="U136" s="101"/>
      <c r="V136" s="84">
        <v>2.2115972514821201E-5</v>
      </c>
      <c r="W136" s="84"/>
      <c r="X136" s="84"/>
      <c r="Y136" s="84"/>
      <c r="Z136" s="84"/>
      <c r="AA136" s="84"/>
      <c r="AB136" s="84"/>
      <c r="AC136" s="84"/>
      <c r="AD136" s="84"/>
      <c r="AE136" s="84"/>
      <c r="AF136" s="88">
        <v>5</v>
      </c>
      <c r="AG136" s="88"/>
      <c r="AH136" s="88"/>
      <c r="AI136" s="88"/>
      <c r="AJ136" s="88"/>
      <c r="AK136" s="84">
        <v>2.1727794194333399E-5</v>
      </c>
      <c r="AL136" s="84"/>
      <c r="AM136" s="84"/>
      <c r="AN136" s="84"/>
      <c r="AO136" s="84"/>
    </row>
    <row r="137" spans="2:44" s="1" customFormat="1" ht="8.5500000000000007" customHeight="1" x14ac:dyDescent="0.15">
      <c r="B137" s="83" t="s">
        <v>1099</v>
      </c>
      <c r="C137" s="83"/>
      <c r="D137" s="83"/>
      <c r="E137" s="83"/>
      <c r="F137" s="83"/>
      <c r="G137" s="83"/>
      <c r="H137" s="83"/>
      <c r="I137" s="83"/>
      <c r="J137" s="83"/>
      <c r="K137" s="101">
        <v>121000</v>
      </c>
      <c r="L137" s="101"/>
      <c r="M137" s="101"/>
      <c r="N137" s="101"/>
      <c r="O137" s="101"/>
      <c r="P137" s="101"/>
      <c r="Q137" s="101"/>
      <c r="R137" s="101"/>
      <c r="S137" s="101"/>
      <c r="T137" s="101"/>
      <c r="U137" s="101"/>
      <c r="V137" s="84">
        <v>7.9199590602703396E-6</v>
      </c>
      <c r="W137" s="84"/>
      <c r="X137" s="84"/>
      <c r="Y137" s="84"/>
      <c r="Z137" s="84"/>
      <c r="AA137" s="84"/>
      <c r="AB137" s="84"/>
      <c r="AC137" s="84"/>
      <c r="AD137" s="84"/>
      <c r="AE137" s="84"/>
      <c r="AF137" s="88">
        <v>1</v>
      </c>
      <c r="AG137" s="88"/>
      <c r="AH137" s="88"/>
      <c r="AI137" s="88"/>
      <c r="AJ137" s="88"/>
      <c r="AK137" s="84">
        <v>4.3455588388666802E-6</v>
      </c>
      <c r="AL137" s="84"/>
      <c r="AM137" s="84"/>
      <c r="AN137" s="84"/>
      <c r="AO137" s="84"/>
    </row>
    <row r="138" spans="2:44" s="1" customFormat="1" ht="8.5500000000000007" customHeight="1" x14ac:dyDescent="0.15">
      <c r="B138" s="83" t="s">
        <v>1100</v>
      </c>
      <c r="C138" s="83"/>
      <c r="D138" s="83"/>
      <c r="E138" s="83"/>
      <c r="F138" s="83"/>
      <c r="G138" s="83"/>
      <c r="H138" s="83"/>
      <c r="I138" s="83"/>
      <c r="J138" s="83"/>
      <c r="K138" s="101">
        <v>3379910.87</v>
      </c>
      <c r="L138" s="101"/>
      <c r="M138" s="101"/>
      <c r="N138" s="101"/>
      <c r="O138" s="101"/>
      <c r="P138" s="101"/>
      <c r="Q138" s="101"/>
      <c r="R138" s="101"/>
      <c r="S138" s="101"/>
      <c r="T138" s="101"/>
      <c r="U138" s="101"/>
      <c r="V138" s="84">
        <v>2.2122938609721199E-4</v>
      </c>
      <c r="W138" s="84"/>
      <c r="X138" s="84"/>
      <c r="Y138" s="84"/>
      <c r="Z138" s="84"/>
      <c r="AA138" s="84"/>
      <c r="AB138" s="84"/>
      <c r="AC138" s="84"/>
      <c r="AD138" s="84"/>
      <c r="AE138" s="84"/>
      <c r="AF138" s="88">
        <v>43</v>
      </c>
      <c r="AG138" s="88"/>
      <c r="AH138" s="88"/>
      <c r="AI138" s="88"/>
      <c r="AJ138" s="88"/>
      <c r="AK138" s="84">
        <v>1.86859030071267E-4</v>
      </c>
      <c r="AL138" s="84"/>
      <c r="AM138" s="84"/>
      <c r="AN138" s="84"/>
      <c r="AO138" s="84"/>
    </row>
    <row r="139" spans="2:44" s="1" customFormat="1" ht="8.5500000000000007" customHeight="1" x14ac:dyDescent="0.15">
      <c r="B139" s="83" t="s">
        <v>1101</v>
      </c>
      <c r="C139" s="83"/>
      <c r="D139" s="83"/>
      <c r="E139" s="83"/>
      <c r="F139" s="83"/>
      <c r="G139" s="83"/>
      <c r="H139" s="83"/>
      <c r="I139" s="83"/>
      <c r="J139" s="83"/>
      <c r="K139" s="101">
        <v>86598.89</v>
      </c>
      <c r="L139" s="101"/>
      <c r="M139" s="101"/>
      <c r="N139" s="101"/>
      <c r="O139" s="101"/>
      <c r="P139" s="101"/>
      <c r="Q139" s="101"/>
      <c r="R139" s="101"/>
      <c r="S139" s="101"/>
      <c r="T139" s="101"/>
      <c r="U139" s="101"/>
      <c r="V139" s="84">
        <v>5.66826168152772E-6</v>
      </c>
      <c r="W139" s="84"/>
      <c r="X139" s="84"/>
      <c r="Y139" s="84"/>
      <c r="Z139" s="84"/>
      <c r="AA139" s="84"/>
      <c r="AB139" s="84"/>
      <c r="AC139" s="84"/>
      <c r="AD139" s="84"/>
      <c r="AE139" s="84"/>
      <c r="AF139" s="88">
        <v>4</v>
      </c>
      <c r="AG139" s="88"/>
      <c r="AH139" s="88"/>
      <c r="AI139" s="88"/>
      <c r="AJ139" s="88"/>
      <c r="AK139" s="84">
        <v>1.7382235355466701E-5</v>
      </c>
      <c r="AL139" s="84"/>
      <c r="AM139" s="84"/>
      <c r="AN139" s="84"/>
      <c r="AO139" s="84"/>
    </row>
    <row r="140" spans="2:44" s="1" customFormat="1" ht="8.5500000000000007" customHeight="1" x14ac:dyDescent="0.15">
      <c r="B140" s="83" t="s">
        <v>1102</v>
      </c>
      <c r="C140" s="83"/>
      <c r="D140" s="83"/>
      <c r="E140" s="83"/>
      <c r="F140" s="83"/>
      <c r="G140" s="83"/>
      <c r="H140" s="83"/>
      <c r="I140" s="83"/>
      <c r="J140" s="83"/>
      <c r="K140" s="101">
        <v>3774.43</v>
      </c>
      <c r="L140" s="101"/>
      <c r="M140" s="101"/>
      <c r="N140" s="101"/>
      <c r="O140" s="101"/>
      <c r="P140" s="101"/>
      <c r="Q140" s="101"/>
      <c r="R140" s="101"/>
      <c r="S140" s="101"/>
      <c r="T140" s="101"/>
      <c r="U140" s="101"/>
      <c r="V140" s="84">
        <v>2.4705232294095999E-7</v>
      </c>
      <c r="W140" s="84"/>
      <c r="X140" s="84"/>
      <c r="Y140" s="84"/>
      <c r="Z140" s="84"/>
      <c r="AA140" s="84"/>
      <c r="AB140" s="84"/>
      <c r="AC140" s="84"/>
      <c r="AD140" s="84"/>
      <c r="AE140" s="84"/>
      <c r="AF140" s="88">
        <v>1</v>
      </c>
      <c r="AG140" s="88"/>
      <c r="AH140" s="88"/>
      <c r="AI140" s="88"/>
      <c r="AJ140" s="88"/>
      <c r="AK140" s="84">
        <v>4.3455588388666802E-6</v>
      </c>
      <c r="AL140" s="84"/>
      <c r="AM140" s="84"/>
      <c r="AN140" s="84"/>
      <c r="AO140" s="84"/>
    </row>
    <row r="141" spans="2:44" s="1" customFormat="1" ht="10.199999999999999" customHeight="1" x14ac:dyDescent="0.15">
      <c r="B141" s="106"/>
      <c r="C141" s="106"/>
      <c r="D141" s="106"/>
      <c r="E141" s="106"/>
      <c r="F141" s="106"/>
      <c r="G141" s="106"/>
      <c r="H141" s="106"/>
      <c r="I141" s="106"/>
      <c r="J141" s="106"/>
      <c r="K141" s="103">
        <v>15277856751.43</v>
      </c>
      <c r="L141" s="103"/>
      <c r="M141" s="103"/>
      <c r="N141" s="103"/>
      <c r="O141" s="103"/>
      <c r="P141" s="103"/>
      <c r="Q141" s="103"/>
      <c r="R141" s="103"/>
      <c r="S141" s="103"/>
      <c r="T141" s="103"/>
      <c r="U141" s="103"/>
      <c r="V141" s="104">
        <v>1</v>
      </c>
      <c r="W141" s="104"/>
      <c r="X141" s="104"/>
      <c r="Y141" s="104"/>
      <c r="Z141" s="104"/>
      <c r="AA141" s="104"/>
      <c r="AB141" s="104"/>
      <c r="AC141" s="104"/>
      <c r="AD141" s="104"/>
      <c r="AE141" s="104"/>
      <c r="AF141" s="105">
        <v>230120</v>
      </c>
      <c r="AG141" s="105"/>
      <c r="AH141" s="105"/>
      <c r="AI141" s="105"/>
      <c r="AJ141" s="105"/>
      <c r="AK141" s="104">
        <v>1</v>
      </c>
      <c r="AL141" s="104"/>
      <c r="AM141" s="104"/>
      <c r="AN141" s="104"/>
      <c r="AO141" s="104"/>
    </row>
    <row r="142" spans="2:44" s="1" customFormat="1" ht="7.2" customHeight="1" x14ac:dyDescent="0.15"/>
    <row r="143" spans="2:44" s="1" customFormat="1" ht="15.3" customHeight="1" x14ac:dyDescent="0.15">
      <c r="B143" s="81" t="s">
        <v>1103</v>
      </c>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row>
    <row r="144" spans="2:44" s="1" customFormat="1" ht="6.3" customHeight="1" x14ac:dyDescent="0.15"/>
    <row r="145" spans="2:42" s="1" customFormat="1" ht="10.199999999999999" customHeight="1" x14ac:dyDescent="0.15">
      <c r="B145" s="79" t="s">
        <v>1104</v>
      </c>
      <c r="C145" s="79"/>
      <c r="D145" s="79"/>
      <c r="E145" s="79"/>
      <c r="F145" s="79"/>
      <c r="G145" s="79"/>
      <c r="H145" s="79"/>
      <c r="I145" s="79"/>
      <c r="J145" s="79"/>
      <c r="K145" s="79" t="s">
        <v>1055</v>
      </c>
      <c r="L145" s="79"/>
      <c r="M145" s="79"/>
      <c r="N145" s="79"/>
      <c r="O145" s="79"/>
      <c r="P145" s="79"/>
      <c r="Q145" s="79"/>
      <c r="R145" s="79"/>
      <c r="S145" s="79"/>
      <c r="T145" s="79" t="s">
        <v>1056</v>
      </c>
      <c r="U145" s="79"/>
      <c r="V145" s="79"/>
      <c r="W145" s="79"/>
      <c r="X145" s="79"/>
      <c r="Y145" s="79"/>
      <c r="Z145" s="79"/>
      <c r="AA145" s="79"/>
      <c r="AB145" s="79"/>
      <c r="AC145" s="79"/>
      <c r="AD145" s="79"/>
      <c r="AE145" s="79" t="s">
        <v>1057</v>
      </c>
      <c r="AF145" s="79"/>
      <c r="AG145" s="79"/>
      <c r="AH145" s="79"/>
      <c r="AI145" s="79" t="s">
        <v>1056</v>
      </c>
      <c r="AJ145" s="79"/>
      <c r="AK145" s="79"/>
      <c r="AL145" s="79"/>
      <c r="AM145" s="79"/>
      <c r="AN145" s="79"/>
      <c r="AO145" s="79"/>
      <c r="AP145" s="79"/>
    </row>
    <row r="146" spans="2:42" s="1" customFormat="1" ht="9.75" customHeight="1" x14ac:dyDescent="0.15">
      <c r="B146" s="107">
        <v>1990</v>
      </c>
      <c r="C146" s="107"/>
      <c r="D146" s="107"/>
      <c r="E146" s="107"/>
      <c r="F146" s="107"/>
      <c r="G146" s="107"/>
      <c r="H146" s="107"/>
      <c r="I146" s="107"/>
      <c r="J146" s="107"/>
      <c r="K146" s="101">
        <v>43734.86</v>
      </c>
      <c r="L146" s="101"/>
      <c r="M146" s="101"/>
      <c r="N146" s="101"/>
      <c r="O146" s="101"/>
      <c r="P146" s="101"/>
      <c r="Q146" s="101"/>
      <c r="R146" s="101"/>
      <c r="S146" s="101"/>
      <c r="T146" s="84">
        <v>2.86263058435251E-6</v>
      </c>
      <c r="U146" s="84"/>
      <c r="V146" s="84"/>
      <c r="W146" s="84"/>
      <c r="X146" s="84"/>
      <c r="Y146" s="84"/>
      <c r="Z146" s="84"/>
      <c r="AA146" s="84"/>
      <c r="AB146" s="84"/>
      <c r="AC146" s="84"/>
      <c r="AD146" s="84"/>
      <c r="AE146" s="88">
        <v>3</v>
      </c>
      <c r="AF146" s="88"/>
      <c r="AG146" s="88"/>
      <c r="AH146" s="88"/>
      <c r="AI146" s="84">
        <v>1.30366765166E-5</v>
      </c>
      <c r="AJ146" s="84"/>
      <c r="AK146" s="84"/>
      <c r="AL146" s="84"/>
      <c r="AM146" s="84"/>
      <c r="AN146" s="84"/>
      <c r="AO146" s="84"/>
      <c r="AP146" s="84"/>
    </row>
    <row r="147" spans="2:42" s="1" customFormat="1" ht="9.75" customHeight="1" x14ac:dyDescent="0.15">
      <c r="B147" s="107">
        <v>1996</v>
      </c>
      <c r="C147" s="107"/>
      <c r="D147" s="107"/>
      <c r="E147" s="107"/>
      <c r="F147" s="107"/>
      <c r="G147" s="107"/>
      <c r="H147" s="107"/>
      <c r="I147" s="107"/>
      <c r="J147" s="107"/>
      <c r="K147" s="101">
        <v>23067.919999999998</v>
      </c>
      <c r="L147" s="101"/>
      <c r="M147" s="101"/>
      <c r="N147" s="101"/>
      <c r="O147" s="101"/>
      <c r="P147" s="101"/>
      <c r="Q147" s="101"/>
      <c r="R147" s="101"/>
      <c r="S147" s="101"/>
      <c r="T147" s="84">
        <v>1.50989241326935E-6</v>
      </c>
      <c r="U147" s="84"/>
      <c r="V147" s="84"/>
      <c r="W147" s="84"/>
      <c r="X147" s="84"/>
      <c r="Y147" s="84"/>
      <c r="Z147" s="84"/>
      <c r="AA147" s="84"/>
      <c r="AB147" s="84"/>
      <c r="AC147" s="84"/>
      <c r="AD147" s="84"/>
      <c r="AE147" s="88">
        <v>2</v>
      </c>
      <c r="AF147" s="88"/>
      <c r="AG147" s="88"/>
      <c r="AH147" s="88"/>
      <c r="AI147" s="84">
        <v>8.6911176777333604E-6</v>
      </c>
      <c r="AJ147" s="84"/>
      <c r="AK147" s="84"/>
      <c r="AL147" s="84"/>
      <c r="AM147" s="84"/>
      <c r="AN147" s="84"/>
      <c r="AO147" s="84"/>
      <c r="AP147" s="84"/>
    </row>
    <row r="148" spans="2:42" s="1" customFormat="1" ht="9.75" customHeight="1" x14ac:dyDescent="0.15">
      <c r="B148" s="107">
        <v>1997</v>
      </c>
      <c r="C148" s="107"/>
      <c r="D148" s="107"/>
      <c r="E148" s="107"/>
      <c r="F148" s="107"/>
      <c r="G148" s="107"/>
      <c r="H148" s="107"/>
      <c r="I148" s="107"/>
      <c r="J148" s="107"/>
      <c r="K148" s="101">
        <v>107310.21</v>
      </c>
      <c r="L148" s="101"/>
      <c r="M148" s="101"/>
      <c r="N148" s="101"/>
      <c r="O148" s="101"/>
      <c r="P148" s="101"/>
      <c r="Q148" s="101"/>
      <c r="R148" s="101"/>
      <c r="S148" s="101"/>
      <c r="T148" s="84">
        <v>7.0239047103224097E-6</v>
      </c>
      <c r="U148" s="84"/>
      <c r="V148" s="84"/>
      <c r="W148" s="84"/>
      <c r="X148" s="84"/>
      <c r="Y148" s="84"/>
      <c r="Z148" s="84"/>
      <c r="AA148" s="84"/>
      <c r="AB148" s="84"/>
      <c r="AC148" s="84"/>
      <c r="AD148" s="84"/>
      <c r="AE148" s="88">
        <v>4</v>
      </c>
      <c r="AF148" s="88"/>
      <c r="AG148" s="88"/>
      <c r="AH148" s="88"/>
      <c r="AI148" s="84">
        <v>1.7382235355466701E-5</v>
      </c>
      <c r="AJ148" s="84"/>
      <c r="AK148" s="84"/>
      <c r="AL148" s="84"/>
      <c r="AM148" s="84"/>
      <c r="AN148" s="84"/>
      <c r="AO148" s="84"/>
      <c r="AP148" s="84"/>
    </row>
    <row r="149" spans="2:42" s="1" customFormat="1" ht="9.75" customHeight="1" x14ac:dyDescent="0.15">
      <c r="B149" s="107">
        <v>1998</v>
      </c>
      <c r="C149" s="107"/>
      <c r="D149" s="107"/>
      <c r="E149" s="107"/>
      <c r="F149" s="107"/>
      <c r="G149" s="107"/>
      <c r="H149" s="107"/>
      <c r="I149" s="107"/>
      <c r="J149" s="107"/>
      <c r="K149" s="101">
        <v>61942.23</v>
      </c>
      <c r="L149" s="101"/>
      <c r="M149" s="101"/>
      <c r="N149" s="101"/>
      <c r="O149" s="101"/>
      <c r="P149" s="101"/>
      <c r="Q149" s="101"/>
      <c r="R149" s="101"/>
      <c r="S149" s="101"/>
      <c r="T149" s="84">
        <v>4.0543795512549499E-6</v>
      </c>
      <c r="U149" s="84"/>
      <c r="V149" s="84"/>
      <c r="W149" s="84"/>
      <c r="X149" s="84"/>
      <c r="Y149" s="84"/>
      <c r="Z149" s="84"/>
      <c r="AA149" s="84"/>
      <c r="AB149" s="84"/>
      <c r="AC149" s="84"/>
      <c r="AD149" s="84"/>
      <c r="AE149" s="88">
        <v>6</v>
      </c>
      <c r="AF149" s="88"/>
      <c r="AG149" s="88"/>
      <c r="AH149" s="88"/>
      <c r="AI149" s="84">
        <v>2.6073353033200102E-5</v>
      </c>
      <c r="AJ149" s="84"/>
      <c r="AK149" s="84"/>
      <c r="AL149" s="84"/>
      <c r="AM149" s="84"/>
      <c r="AN149" s="84"/>
      <c r="AO149" s="84"/>
      <c r="AP149" s="84"/>
    </row>
    <row r="150" spans="2:42" s="1" customFormat="1" ht="9.75" customHeight="1" x14ac:dyDescent="0.15">
      <c r="B150" s="107">
        <v>1999</v>
      </c>
      <c r="C150" s="107"/>
      <c r="D150" s="107"/>
      <c r="E150" s="107"/>
      <c r="F150" s="107"/>
      <c r="G150" s="107"/>
      <c r="H150" s="107"/>
      <c r="I150" s="107"/>
      <c r="J150" s="107"/>
      <c r="K150" s="101">
        <v>476574.96</v>
      </c>
      <c r="L150" s="101"/>
      <c r="M150" s="101"/>
      <c r="N150" s="101"/>
      <c r="O150" s="101"/>
      <c r="P150" s="101"/>
      <c r="Q150" s="101"/>
      <c r="R150" s="101"/>
      <c r="S150" s="101"/>
      <c r="T150" s="84">
        <v>3.1193836135123701E-5</v>
      </c>
      <c r="U150" s="84"/>
      <c r="V150" s="84"/>
      <c r="W150" s="84"/>
      <c r="X150" s="84"/>
      <c r="Y150" s="84"/>
      <c r="Z150" s="84"/>
      <c r="AA150" s="84"/>
      <c r="AB150" s="84"/>
      <c r="AC150" s="84"/>
      <c r="AD150" s="84"/>
      <c r="AE150" s="88">
        <v>84</v>
      </c>
      <c r="AF150" s="88"/>
      <c r="AG150" s="88"/>
      <c r="AH150" s="88"/>
      <c r="AI150" s="84">
        <v>3.6502694246480098E-4</v>
      </c>
      <c r="AJ150" s="84"/>
      <c r="AK150" s="84"/>
      <c r="AL150" s="84"/>
      <c r="AM150" s="84"/>
      <c r="AN150" s="84"/>
      <c r="AO150" s="84"/>
      <c r="AP150" s="84"/>
    </row>
    <row r="151" spans="2:42" s="1" customFormat="1" ht="9.75" customHeight="1" x14ac:dyDescent="0.15">
      <c r="B151" s="107">
        <v>2000</v>
      </c>
      <c r="C151" s="107"/>
      <c r="D151" s="107"/>
      <c r="E151" s="107"/>
      <c r="F151" s="107"/>
      <c r="G151" s="107"/>
      <c r="H151" s="107"/>
      <c r="I151" s="107"/>
      <c r="J151" s="107"/>
      <c r="K151" s="101">
        <v>339941.91</v>
      </c>
      <c r="L151" s="101"/>
      <c r="M151" s="101"/>
      <c r="N151" s="101"/>
      <c r="O151" s="101"/>
      <c r="P151" s="101"/>
      <c r="Q151" s="101"/>
      <c r="R151" s="101"/>
      <c r="S151" s="101"/>
      <c r="T151" s="84">
        <v>2.22506281823975E-5</v>
      </c>
      <c r="U151" s="84"/>
      <c r="V151" s="84"/>
      <c r="W151" s="84"/>
      <c r="X151" s="84"/>
      <c r="Y151" s="84"/>
      <c r="Z151" s="84"/>
      <c r="AA151" s="84"/>
      <c r="AB151" s="84"/>
      <c r="AC151" s="84"/>
      <c r="AD151" s="84"/>
      <c r="AE151" s="88">
        <v>40</v>
      </c>
      <c r="AF151" s="88"/>
      <c r="AG151" s="88"/>
      <c r="AH151" s="88"/>
      <c r="AI151" s="84">
        <v>1.7382235355466701E-4</v>
      </c>
      <c r="AJ151" s="84"/>
      <c r="AK151" s="84"/>
      <c r="AL151" s="84"/>
      <c r="AM151" s="84"/>
      <c r="AN151" s="84"/>
      <c r="AO151" s="84"/>
      <c r="AP151" s="84"/>
    </row>
    <row r="152" spans="2:42" s="1" customFormat="1" ht="9.75" customHeight="1" x14ac:dyDescent="0.15">
      <c r="B152" s="107">
        <v>2001</v>
      </c>
      <c r="C152" s="107"/>
      <c r="D152" s="107"/>
      <c r="E152" s="107"/>
      <c r="F152" s="107"/>
      <c r="G152" s="107"/>
      <c r="H152" s="107"/>
      <c r="I152" s="107"/>
      <c r="J152" s="107"/>
      <c r="K152" s="101">
        <v>225634.39</v>
      </c>
      <c r="L152" s="101"/>
      <c r="M152" s="101"/>
      <c r="N152" s="101"/>
      <c r="O152" s="101"/>
      <c r="P152" s="101"/>
      <c r="Q152" s="101"/>
      <c r="R152" s="101"/>
      <c r="S152" s="101"/>
      <c r="T152" s="84">
        <v>1.4768720094124499E-5</v>
      </c>
      <c r="U152" s="84"/>
      <c r="V152" s="84"/>
      <c r="W152" s="84"/>
      <c r="X152" s="84"/>
      <c r="Y152" s="84"/>
      <c r="Z152" s="84"/>
      <c r="AA152" s="84"/>
      <c r="AB152" s="84"/>
      <c r="AC152" s="84"/>
      <c r="AD152" s="84"/>
      <c r="AE152" s="88">
        <v>23</v>
      </c>
      <c r="AF152" s="88"/>
      <c r="AG152" s="88"/>
      <c r="AH152" s="88"/>
      <c r="AI152" s="84">
        <v>9.9947853293933596E-5</v>
      </c>
      <c r="AJ152" s="84"/>
      <c r="AK152" s="84"/>
      <c r="AL152" s="84"/>
      <c r="AM152" s="84"/>
      <c r="AN152" s="84"/>
      <c r="AO152" s="84"/>
      <c r="AP152" s="84"/>
    </row>
    <row r="153" spans="2:42" s="1" customFormat="1" ht="9.75" customHeight="1" x14ac:dyDescent="0.15">
      <c r="B153" s="107">
        <v>2002</v>
      </c>
      <c r="C153" s="107"/>
      <c r="D153" s="107"/>
      <c r="E153" s="107"/>
      <c r="F153" s="107"/>
      <c r="G153" s="107"/>
      <c r="H153" s="107"/>
      <c r="I153" s="107"/>
      <c r="J153" s="107"/>
      <c r="K153" s="101">
        <v>909167.84</v>
      </c>
      <c r="L153" s="101"/>
      <c r="M153" s="101"/>
      <c r="N153" s="101"/>
      <c r="O153" s="101"/>
      <c r="P153" s="101"/>
      <c r="Q153" s="101"/>
      <c r="R153" s="101"/>
      <c r="S153" s="101"/>
      <c r="T153" s="84">
        <v>5.9508860096813202E-5</v>
      </c>
      <c r="U153" s="84"/>
      <c r="V153" s="84"/>
      <c r="W153" s="84"/>
      <c r="X153" s="84"/>
      <c r="Y153" s="84"/>
      <c r="Z153" s="84"/>
      <c r="AA153" s="84"/>
      <c r="AB153" s="84"/>
      <c r="AC153" s="84"/>
      <c r="AD153" s="84"/>
      <c r="AE153" s="88">
        <v>58</v>
      </c>
      <c r="AF153" s="88"/>
      <c r="AG153" s="88"/>
      <c r="AH153" s="88"/>
      <c r="AI153" s="84">
        <v>2.52042412654267E-4</v>
      </c>
      <c r="AJ153" s="84"/>
      <c r="AK153" s="84"/>
      <c r="AL153" s="84"/>
      <c r="AM153" s="84"/>
      <c r="AN153" s="84"/>
      <c r="AO153" s="84"/>
      <c r="AP153" s="84"/>
    </row>
    <row r="154" spans="2:42" s="1" customFormat="1" ht="9.75" customHeight="1" x14ac:dyDescent="0.15">
      <c r="B154" s="107">
        <v>2003</v>
      </c>
      <c r="C154" s="107"/>
      <c r="D154" s="107"/>
      <c r="E154" s="107"/>
      <c r="F154" s="107"/>
      <c r="G154" s="107"/>
      <c r="H154" s="107"/>
      <c r="I154" s="107"/>
      <c r="J154" s="107"/>
      <c r="K154" s="101">
        <v>4457502.82</v>
      </c>
      <c r="L154" s="101"/>
      <c r="M154" s="101"/>
      <c r="N154" s="101"/>
      <c r="O154" s="101"/>
      <c r="P154" s="101"/>
      <c r="Q154" s="101"/>
      <c r="R154" s="101"/>
      <c r="S154" s="101"/>
      <c r="T154" s="84">
        <v>2.9176231277222797E-4</v>
      </c>
      <c r="U154" s="84"/>
      <c r="V154" s="84"/>
      <c r="W154" s="84"/>
      <c r="X154" s="84"/>
      <c r="Y154" s="84"/>
      <c r="Z154" s="84"/>
      <c r="AA154" s="84"/>
      <c r="AB154" s="84"/>
      <c r="AC154" s="84"/>
      <c r="AD154" s="84"/>
      <c r="AE154" s="88">
        <v>202</v>
      </c>
      <c r="AF154" s="88"/>
      <c r="AG154" s="88"/>
      <c r="AH154" s="88"/>
      <c r="AI154" s="84">
        <v>8.7780288545106903E-4</v>
      </c>
      <c r="AJ154" s="84"/>
      <c r="AK154" s="84"/>
      <c r="AL154" s="84"/>
      <c r="AM154" s="84"/>
      <c r="AN154" s="84"/>
      <c r="AO154" s="84"/>
      <c r="AP154" s="84"/>
    </row>
    <row r="155" spans="2:42" s="1" customFormat="1" ht="9.75" customHeight="1" x14ac:dyDescent="0.15">
      <c r="B155" s="107">
        <v>2004</v>
      </c>
      <c r="C155" s="107"/>
      <c r="D155" s="107"/>
      <c r="E155" s="107"/>
      <c r="F155" s="107"/>
      <c r="G155" s="107"/>
      <c r="H155" s="107"/>
      <c r="I155" s="107"/>
      <c r="J155" s="107"/>
      <c r="K155" s="101">
        <v>15052195.41</v>
      </c>
      <c r="L155" s="101"/>
      <c r="M155" s="101"/>
      <c r="N155" s="101"/>
      <c r="O155" s="101"/>
      <c r="P155" s="101"/>
      <c r="Q155" s="101"/>
      <c r="R155" s="101"/>
      <c r="S155" s="101"/>
      <c r="T155" s="84">
        <v>9.8522951582139494E-4</v>
      </c>
      <c r="U155" s="84"/>
      <c r="V155" s="84"/>
      <c r="W155" s="84"/>
      <c r="X155" s="84"/>
      <c r="Y155" s="84"/>
      <c r="Z155" s="84"/>
      <c r="AA155" s="84"/>
      <c r="AB155" s="84"/>
      <c r="AC155" s="84"/>
      <c r="AD155" s="84"/>
      <c r="AE155" s="88">
        <v>880</v>
      </c>
      <c r="AF155" s="88"/>
      <c r="AG155" s="88"/>
      <c r="AH155" s="88"/>
      <c r="AI155" s="84">
        <v>3.8240917782026802E-3</v>
      </c>
      <c r="AJ155" s="84"/>
      <c r="AK155" s="84"/>
      <c r="AL155" s="84"/>
      <c r="AM155" s="84"/>
      <c r="AN155" s="84"/>
      <c r="AO155" s="84"/>
      <c r="AP155" s="84"/>
    </row>
    <row r="156" spans="2:42" s="1" customFormat="1" ht="9.75" customHeight="1" x14ac:dyDescent="0.15">
      <c r="B156" s="107">
        <v>2005</v>
      </c>
      <c r="C156" s="107"/>
      <c r="D156" s="107"/>
      <c r="E156" s="107"/>
      <c r="F156" s="107"/>
      <c r="G156" s="107"/>
      <c r="H156" s="107"/>
      <c r="I156" s="107"/>
      <c r="J156" s="107"/>
      <c r="K156" s="101">
        <v>45226210.909999996</v>
      </c>
      <c r="L156" s="101"/>
      <c r="M156" s="101"/>
      <c r="N156" s="101"/>
      <c r="O156" s="101"/>
      <c r="P156" s="101"/>
      <c r="Q156" s="101"/>
      <c r="R156" s="101"/>
      <c r="S156" s="101"/>
      <c r="T156" s="84">
        <v>2.9602457756888502E-3</v>
      </c>
      <c r="U156" s="84"/>
      <c r="V156" s="84"/>
      <c r="W156" s="84"/>
      <c r="X156" s="84"/>
      <c r="Y156" s="84"/>
      <c r="Z156" s="84"/>
      <c r="AA156" s="84"/>
      <c r="AB156" s="84"/>
      <c r="AC156" s="84"/>
      <c r="AD156" s="84"/>
      <c r="AE156" s="88">
        <v>2142</v>
      </c>
      <c r="AF156" s="88"/>
      <c r="AG156" s="88"/>
      <c r="AH156" s="88"/>
      <c r="AI156" s="84">
        <v>9.3081870328524195E-3</v>
      </c>
      <c r="AJ156" s="84"/>
      <c r="AK156" s="84"/>
      <c r="AL156" s="84"/>
      <c r="AM156" s="84"/>
      <c r="AN156" s="84"/>
      <c r="AO156" s="84"/>
      <c r="AP156" s="84"/>
    </row>
    <row r="157" spans="2:42" s="1" customFormat="1" ht="9.75" customHeight="1" x14ac:dyDescent="0.15">
      <c r="B157" s="107">
        <v>2006</v>
      </c>
      <c r="C157" s="107"/>
      <c r="D157" s="107"/>
      <c r="E157" s="107"/>
      <c r="F157" s="107"/>
      <c r="G157" s="107"/>
      <c r="H157" s="107"/>
      <c r="I157" s="107"/>
      <c r="J157" s="107"/>
      <c r="K157" s="101">
        <v>15636895.83</v>
      </c>
      <c r="L157" s="101"/>
      <c r="M157" s="101"/>
      <c r="N157" s="101"/>
      <c r="O157" s="101"/>
      <c r="P157" s="101"/>
      <c r="Q157" s="101"/>
      <c r="R157" s="101"/>
      <c r="S157" s="101"/>
      <c r="T157" s="84">
        <v>1.0235006182091901E-3</v>
      </c>
      <c r="U157" s="84"/>
      <c r="V157" s="84"/>
      <c r="W157" s="84"/>
      <c r="X157" s="84"/>
      <c r="Y157" s="84"/>
      <c r="Z157" s="84"/>
      <c r="AA157" s="84"/>
      <c r="AB157" s="84"/>
      <c r="AC157" s="84"/>
      <c r="AD157" s="84"/>
      <c r="AE157" s="88">
        <v>609</v>
      </c>
      <c r="AF157" s="88"/>
      <c r="AG157" s="88"/>
      <c r="AH157" s="88"/>
      <c r="AI157" s="84">
        <v>2.6464453328698101E-3</v>
      </c>
      <c r="AJ157" s="84"/>
      <c r="AK157" s="84"/>
      <c r="AL157" s="84"/>
      <c r="AM157" s="84"/>
      <c r="AN157" s="84"/>
      <c r="AO157" s="84"/>
      <c r="AP157" s="84"/>
    </row>
    <row r="158" spans="2:42" s="1" customFormat="1" ht="9.75" customHeight="1" x14ac:dyDescent="0.15">
      <c r="B158" s="107">
        <v>2007</v>
      </c>
      <c r="C158" s="107"/>
      <c r="D158" s="107"/>
      <c r="E158" s="107"/>
      <c r="F158" s="107"/>
      <c r="G158" s="107"/>
      <c r="H158" s="107"/>
      <c r="I158" s="107"/>
      <c r="J158" s="107"/>
      <c r="K158" s="101">
        <v>13298675.470000001</v>
      </c>
      <c r="L158" s="101"/>
      <c r="M158" s="101"/>
      <c r="N158" s="101"/>
      <c r="O158" s="101"/>
      <c r="P158" s="101"/>
      <c r="Q158" s="101"/>
      <c r="R158" s="101"/>
      <c r="S158" s="101"/>
      <c r="T158" s="84">
        <v>8.7045425849769699E-4</v>
      </c>
      <c r="U158" s="84"/>
      <c r="V158" s="84"/>
      <c r="W158" s="84"/>
      <c r="X158" s="84"/>
      <c r="Y158" s="84"/>
      <c r="Z158" s="84"/>
      <c r="AA158" s="84"/>
      <c r="AB158" s="84"/>
      <c r="AC158" s="84"/>
      <c r="AD158" s="84"/>
      <c r="AE158" s="88">
        <v>296</v>
      </c>
      <c r="AF158" s="88"/>
      <c r="AG158" s="88"/>
      <c r="AH158" s="88"/>
      <c r="AI158" s="84">
        <v>1.28628541630454E-3</v>
      </c>
      <c r="AJ158" s="84"/>
      <c r="AK158" s="84"/>
      <c r="AL158" s="84"/>
      <c r="AM158" s="84"/>
      <c r="AN158" s="84"/>
      <c r="AO158" s="84"/>
      <c r="AP158" s="84"/>
    </row>
    <row r="159" spans="2:42" s="1" customFormat="1" ht="9.75" customHeight="1" x14ac:dyDescent="0.15">
      <c r="B159" s="107">
        <v>2008</v>
      </c>
      <c r="C159" s="107"/>
      <c r="D159" s="107"/>
      <c r="E159" s="107"/>
      <c r="F159" s="107"/>
      <c r="G159" s="107"/>
      <c r="H159" s="107"/>
      <c r="I159" s="107"/>
      <c r="J159" s="107"/>
      <c r="K159" s="101">
        <v>13447445.77</v>
      </c>
      <c r="L159" s="101"/>
      <c r="M159" s="101"/>
      <c r="N159" s="101"/>
      <c r="O159" s="101"/>
      <c r="P159" s="101"/>
      <c r="Q159" s="101"/>
      <c r="R159" s="101"/>
      <c r="S159" s="101"/>
      <c r="T159" s="84">
        <v>8.80191900525665E-4</v>
      </c>
      <c r="U159" s="84"/>
      <c r="V159" s="84"/>
      <c r="W159" s="84"/>
      <c r="X159" s="84"/>
      <c r="Y159" s="84"/>
      <c r="Z159" s="84"/>
      <c r="AA159" s="84"/>
      <c r="AB159" s="84"/>
      <c r="AC159" s="84"/>
      <c r="AD159" s="84"/>
      <c r="AE159" s="88">
        <v>485</v>
      </c>
      <c r="AF159" s="88"/>
      <c r="AG159" s="88"/>
      <c r="AH159" s="88"/>
      <c r="AI159" s="84">
        <v>2.1075960368503398E-3</v>
      </c>
      <c r="AJ159" s="84"/>
      <c r="AK159" s="84"/>
      <c r="AL159" s="84"/>
      <c r="AM159" s="84"/>
      <c r="AN159" s="84"/>
      <c r="AO159" s="84"/>
      <c r="AP159" s="84"/>
    </row>
    <row r="160" spans="2:42" s="1" customFormat="1" ht="9.75" customHeight="1" x14ac:dyDescent="0.15">
      <c r="B160" s="107">
        <v>2009</v>
      </c>
      <c r="C160" s="107"/>
      <c r="D160" s="107"/>
      <c r="E160" s="107"/>
      <c r="F160" s="107"/>
      <c r="G160" s="107"/>
      <c r="H160" s="107"/>
      <c r="I160" s="107"/>
      <c r="J160" s="107"/>
      <c r="K160" s="101">
        <v>121069310.54000001</v>
      </c>
      <c r="L160" s="101"/>
      <c r="M160" s="101"/>
      <c r="N160" s="101"/>
      <c r="O160" s="101"/>
      <c r="P160" s="101"/>
      <c r="Q160" s="101"/>
      <c r="R160" s="101"/>
      <c r="S160" s="101"/>
      <c r="T160" s="84">
        <v>7.9244957267103899E-3</v>
      </c>
      <c r="U160" s="84"/>
      <c r="V160" s="84"/>
      <c r="W160" s="84"/>
      <c r="X160" s="84"/>
      <c r="Y160" s="84"/>
      <c r="Z160" s="84"/>
      <c r="AA160" s="84"/>
      <c r="AB160" s="84"/>
      <c r="AC160" s="84"/>
      <c r="AD160" s="84"/>
      <c r="AE160" s="88">
        <v>3384</v>
      </c>
      <c r="AF160" s="88"/>
      <c r="AG160" s="88"/>
      <c r="AH160" s="88"/>
      <c r="AI160" s="84">
        <v>1.4705371110724799E-2</v>
      </c>
      <c r="AJ160" s="84"/>
      <c r="AK160" s="84"/>
      <c r="AL160" s="84"/>
      <c r="AM160" s="84"/>
      <c r="AN160" s="84"/>
      <c r="AO160" s="84"/>
      <c r="AP160" s="84"/>
    </row>
    <row r="161" spans="2:42" s="1" customFormat="1" ht="9.75" customHeight="1" x14ac:dyDescent="0.15">
      <c r="B161" s="107">
        <v>2010</v>
      </c>
      <c r="C161" s="107"/>
      <c r="D161" s="107"/>
      <c r="E161" s="107"/>
      <c r="F161" s="107"/>
      <c r="G161" s="107"/>
      <c r="H161" s="107"/>
      <c r="I161" s="107"/>
      <c r="J161" s="107"/>
      <c r="K161" s="101">
        <v>216619654.28</v>
      </c>
      <c r="L161" s="101"/>
      <c r="M161" s="101"/>
      <c r="N161" s="101"/>
      <c r="O161" s="101"/>
      <c r="P161" s="101"/>
      <c r="Q161" s="101"/>
      <c r="R161" s="101"/>
      <c r="S161" s="101"/>
      <c r="T161" s="84">
        <v>1.4178667715268699E-2</v>
      </c>
      <c r="U161" s="84"/>
      <c r="V161" s="84"/>
      <c r="W161" s="84"/>
      <c r="X161" s="84"/>
      <c r="Y161" s="84"/>
      <c r="Z161" s="84"/>
      <c r="AA161" s="84"/>
      <c r="AB161" s="84"/>
      <c r="AC161" s="84"/>
      <c r="AD161" s="84"/>
      <c r="AE161" s="88">
        <v>6059</v>
      </c>
      <c r="AF161" s="88"/>
      <c r="AG161" s="88"/>
      <c r="AH161" s="88"/>
      <c r="AI161" s="84">
        <v>2.6329741004693201E-2</v>
      </c>
      <c r="AJ161" s="84"/>
      <c r="AK161" s="84"/>
      <c r="AL161" s="84"/>
      <c r="AM161" s="84"/>
      <c r="AN161" s="84"/>
      <c r="AO161" s="84"/>
      <c r="AP161" s="84"/>
    </row>
    <row r="162" spans="2:42" s="1" customFormat="1" ht="9.75" customHeight="1" x14ac:dyDescent="0.15">
      <c r="B162" s="107">
        <v>2011</v>
      </c>
      <c r="C162" s="107"/>
      <c r="D162" s="107"/>
      <c r="E162" s="107"/>
      <c r="F162" s="107"/>
      <c r="G162" s="107"/>
      <c r="H162" s="107"/>
      <c r="I162" s="107"/>
      <c r="J162" s="107"/>
      <c r="K162" s="101">
        <v>127611811.04000001</v>
      </c>
      <c r="L162" s="101"/>
      <c r="M162" s="101"/>
      <c r="N162" s="101"/>
      <c r="O162" s="101"/>
      <c r="P162" s="101"/>
      <c r="Q162" s="101"/>
      <c r="R162" s="101"/>
      <c r="S162" s="101"/>
      <c r="T162" s="84">
        <v>8.3527299094525199E-3</v>
      </c>
      <c r="U162" s="84"/>
      <c r="V162" s="84"/>
      <c r="W162" s="84"/>
      <c r="X162" s="84"/>
      <c r="Y162" s="84"/>
      <c r="Z162" s="84"/>
      <c r="AA162" s="84"/>
      <c r="AB162" s="84"/>
      <c r="AC162" s="84"/>
      <c r="AD162" s="84"/>
      <c r="AE162" s="88">
        <v>5156</v>
      </c>
      <c r="AF162" s="88"/>
      <c r="AG162" s="88"/>
      <c r="AH162" s="88"/>
      <c r="AI162" s="84">
        <v>2.2405701373196599E-2</v>
      </c>
      <c r="AJ162" s="84"/>
      <c r="AK162" s="84"/>
      <c r="AL162" s="84"/>
      <c r="AM162" s="84"/>
      <c r="AN162" s="84"/>
      <c r="AO162" s="84"/>
      <c r="AP162" s="84"/>
    </row>
    <row r="163" spans="2:42" s="1" customFormat="1" ht="9.75" customHeight="1" x14ac:dyDescent="0.15">
      <c r="B163" s="107">
        <v>2012</v>
      </c>
      <c r="C163" s="107"/>
      <c r="D163" s="107"/>
      <c r="E163" s="107"/>
      <c r="F163" s="107"/>
      <c r="G163" s="107"/>
      <c r="H163" s="107"/>
      <c r="I163" s="107"/>
      <c r="J163" s="107"/>
      <c r="K163" s="101">
        <v>37222229.649999999</v>
      </c>
      <c r="L163" s="101"/>
      <c r="M163" s="101"/>
      <c r="N163" s="101"/>
      <c r="O163" s="101"/>
      <c r="P163" s="101"/>
      <c r="Q163" s="101"/>
      <c r="R163" s="101"/>
      <c r="S163" s="101"/>
      <c r="T163" s="84">
        <v>2.4363515285948799E-3</v>
      </c>
      <c r="U163" s="84"/>
      <c r="V163" s="84"/>
      <c r="W163" s="84"/>
      <c r="X163" s="84"/>
      <c r="Y163" s="84"/>
      <c r="Z163" s="84"/>
      <c r="AA163" s="84"/>
      <c r="AB163" s="84"/>
      <c r="AC163" s="84"/>
      <c r="AD163" s="84"/>
      <c r="AE163" s="88">
        <v>1141</v>
      </c>
      <c r="AF163" s="88"/>
      <c r="AG163" s="88"/>
      <c r="AH163" s="88"/>
      <c r="AI163" s="84">
        <v>4.95828263514688E-3</v>
      </c>
      <c r="AJ163" s="84"/>
      <c r="AK163" s="84"/>
      <c r="AL163" s="84"/>
      <c r="AM163" s="84"/>
      <c r="AN163" s="84"/>
      <c r="AO163" s="84"/>
      <c r="AP163" s="84"/>
    </row>
    <row r="164" spans="2:42" s="1" customFormat="1" ht="9.75" customHeight="1" x14ac:dyDescent="0.15">
      <c r="B164" s="107">
        <v>2013</v>
      </c>
      <c r="C164" s="107"/>
      <c r="D164" s="107"/>
      <c r="E164" s="107"/>
      <c r="F164" s="107"/>
      <c r="G164" s="107"/>
      <c r="H164" s="107"/>
      <c r="I164" s="107"/>
      <c r="J164" s="107"/>
      <c r="K164" s="101">
        <v>61361519.0200001</v>
      </c>
      <c r="L164" s="101"/>
      <c r="M164" s="101"/>
      <c r="N164" s="101"/>
      <c r="O164" s="101"/>
      <c r="P164" s="101"/>
      <c r="Q164" s="101"/>
      <c r="R164" s="101"/>
      <c r="S164" s="101"/>
      <c r="T164" s="84">
        <v>4.0163695744991701E-3</v>
      </c>
      <c r="U164" s="84"/>
      <c r="V164" s="84"/>
      <c r="W164" s="84"/>
      <c r="X164" s="84"/>
      <c r="Y164" s="84"/>
      <c r="Z164" s="84"/>
      <c r="AA164" s="84"/>
      <c r="AB164" s="84"/>
      <c r="AC164" s="84"/>
      <c r="AD164" s="84"/>
      <c r="AE164" s="88">
        <v>1649</v>
      </c>
      <c r="AF164" s="88"/>
      <c r="AG164" s="88"/>
      <c r="AH164" s="88"/>
      <c r="AI164" s="84">
        <v>7.1658265252911501E-3</v>
      </c>
      <c r="AJ164" s="84"/>
      <c r="AK164" s="84"/>
      <c r="AL164" s="84"/>
      <c r="AM164" s="84"/>
      <c r="AN164" s="84"/>
      <c r="AO164" s="84"/>
      <c r="AP164" s="84"/>
    </row>
    <row r="165" spans="2:42" s="1" customFormat="1" ht="9.75" customHeight="1" x14ac:dyDescent="0.15">
      <c r="B165" s="107">
        <v>2014</v>
      </c>
      <c r="C165" s="107"/>
      <c r="D165" s="107"/>
      <c r="E165" s="107"/>
      <c r="F165" s="107"/>
      <c r="G165" s="107"/>
      <c r="H165" s="107"/>
      <c r="I165" s="107"/>
      <c r="J165" s="107"/>
      <c r="K165" s="101">
        <v>165566916.21000001</v>
      </c>
      <c r="L165" s="101"/>
      <c r="M165" s="101"/>
      <c r="N165" s="101"/>
      <c r="O165" s="101"/>
      <c r="P165" s="101"/>
      <c r="Q165" s="101"/>
      <c r="R165" s="101"/>
      <c r="S165" s="101"/>
      <c r="T165" s="84">
        <v>1.08370512241191E-2</v>
      </c>
      <c r="U165" s="84"/>
      <c r="V165" s="84"/>
      <c r="W165" s="84"/>
      <c r="X165" s="84"/>
      <c r="Y165" s="84"/>
      <c r="Z165" s="84"/>
      <c r="AA165" s="84"/>
      <c r="AB165" s="84"/>
      <c r="AC165" s="84"/>
      <c r="AD165" s="84"/>
      <c r="AE165" s="88">
        <v>4618</v>
      </c>
      <c r="AF165" s="88"/>
      <c r="AG165" s="88"/>
      <c r="AH165" s="88"/>
      <c r="AI165" s="84">
        <v>2.0067790717886301E-2</v>
      </c>
      <c r="AJ165" s="84"/>
      <c r="AK165" s="84"/>
      <c r="AL165" s="84"/>
      <c r="AM165" s="84"/>
      <c r="AN165" s="84"/>
      <c r="AO165" s="84"/>
      <c r="AP165" s="84"/>
    </row>
    <row r="166" spans="2:42" s="1" customFormat="1" ht="9.75" customHeight="1" x14ac:dyDescent="0.15">
      <c r="B166" s="107">
        <v>2015</v>
      </c>
      <c r="C166" s="107"/>
      <c r="D166" s="107"/>
      <c r="E166" s="107"/>
      <c r="F166" s="107"/>
      <c r="G166" s="107"/>
      <c r="H166" s="107"/>
      <c r="I166" s="107"/>
      <c r="J166" s="107"/>
      <c r="K166" s="101">
        <v>674931921.78999901</v>
      </c>
      <c r="L166" s="101"/>
      <c r="M166" s="101"/>
      <c r="N166" s="101"/>
      <c r="O166" s="101"/>
      <c r="P166" s="101"/>
      <c r="Q166" s="101"/>
      <c r="R166" s="101"/>
      <c r="S166" s="101"/>
      <c r="T166" s="84">
        <v>4.4177133793771597E-2</v>
      </c>
      <c r="U166" s="84"/>
      <c r="V166" s="84"/>
      <c r="W166" s="84"/>
      <c r="X166" s="84"/>
      <c r="Y166" s="84"/>
      <c r="Z166" s="84"/>
      <c r="AA166" s="84"/>
      <c r="AB166" s="84"/>
      <c r="AC166" s="84"/>
      <c r="AD166" s="84"/>
      <c r="AE166" s="88">
        <v>16975</v>
      </c>
      <c r="AF166" s="88"/>
      <c r="AG166" s="88"/>
      <c r="AH166" s="88"/>
      <c r="AI166" s="84">
        <v>7.3765861289761897E-2</v>
      </c>
      <c r="AJ166" s="84"/>
      <c r="AK166" s="84"/>
      <c r="AL166" s="84"/>
      <c r="AM166" s="84"/>
      <c r="AN166" s="84"/>
      <c r="AO166" s="84"/>
      <c r="AP166" s="84"/>
    </row>
    <row r="167" spans="2:42" s="1" customFormat="1" ht="9.75" customHeight="1" x14ac:dyDescent="0.15">
      <c r="B167" s="107">
        <v>2016</v>
      </c>
      <c r="C167" s="107"/>
      <c r="D167" s="107"/>
      <c r="E167" s="107"/>
      <c r="F167" s="107"/>
      <c r="G167" s="107"/>
      <c r="H167" s="107"/>
      <c r="I167" s="107"/>
      <c r="J167" s="107"/>
      <c r="K167" s="101">
        <v>1430138843.30001</v>
      </c>
      <c r="L167" s="101"/>
      <c r="M167" s="101"/>
      <c r="N167" s="101"/>
      <c r="O167" s="101"/>
      <c r="P167" s="101"/>
      <c r="Q167" s="101"/>
      <c r="R167" s="101"/>
      <c r="S167" s="101"/>
      <c r="T167" s="84">
        <v>9.3608604044945906E-2</v>
      </c>
      <c r="U167" s="84"/>
      <c r="V167" s="84"/>
      <c r="W167" s="84"/>
      <c r="X167" s="84"/>
      <c r="Y167" s="84"/>
      <c r="Z167" s="84"/>
      <c r="AA167" s="84"/>
      <c r="AB167" s="84"/>
      <c r="AC167" s="84"/>
      <c r="AD167" s="84"/>
      <c r="AE167" s="88">
        <v>30682</v>
      </c>
      <c r="AF167" s="88"/>
      <c r="AG167" s="88"/>
      <c r="AH167" s="88"/>
      <c r="AI167" s="84">
        <v>0.13333043629410701</v>
      </c>
      <c r="AJ167" s="84"/>
      <c r="AK167" s="84"/>
      <c r="AL167" s="84"/>
      <c r="AM167" s="84"/>
      <c r="AN167" s="84"/>
      <c r="AO167" s="84"/>
      <c r="AP167" s="84"/>
    </row>
    <row r="168" spans="2:42" s="1" customFormat="1" ht="9.75" customHeight="1" x14ac:dyDescent="0.15">
      <c r="B168" s="107">
        <v>2017</v>
      </c>
      <c r="C168" s="107"/>
      <c r="D168" s="107"/>
      <c r="E168" s="107"/>
      <c r="F168" s="107"/>
      <c r="G168" s="107"/>
      <c r="H168" s="107"/>
      <c r="I168" s="107"/>
      <c r="J168" s="107"/>
      <c r="K168" s="101">
        <v>1057597044.42</v>
      </c>
      <c r="L168" s="101"/>
      <c r="M168" s="101"/>
      <c r="N168" s="101"/>
      <c r="O168" s="101"/>
      <c r="P168" s="101"/>
      <c r="Q168" s="101"/>
      <c r="R168" s="101"/>
      <c r="S168" s="101"/>
      <c r="T168" s="84">
        <v>6.9224175984043998E-2</v>
      </c>
      <c r="U168" s="84"/>
      <c r="V168" s="84"/>
      <c r="W168" s="84"/>
      <c r="X168" s="84"/>
      <c r="Y168" s="84"/>
      <c r="Z168" s="84"/>
      <c r="AA168" s="84"/>
      <c r="AB168" s="84"/>
      <c r="AC168" s="84"/>
      <c r="AD168" s="84"/>
      <c r="AE168" s="88">
        <v>18370</v>
      </c>
      <c r="AF168" s="88"/>
      <c r="AG168" s="88"/>
      <c r="AH168" s="88"/>
      <c r="AI168" s="84">
        <v>7.9827915869980906E-2</v>
      </c>
      <c r="AJ168" s="84"/>
      <c r="AK168" s="84"/>
      <c r="AL168" s="84"/>
      <c r="AM168" s="84"/>
      <c r="AN168" s="84"/>
      <c r="AO168" s="84"/>
      <c r="AP168" s="84"/>
    </row>
    <row r="169" spans="2:42" s="1" customFormat="1" ht="9.75" customHeight="1" x14ac:dyDescent="0.15">
      <c r="B169" s="107">
        <v>2018</v>
      </c>
      <c r="C169" s="107"/>
      <c r="D169" s="107"/>
      <c r="E169" s="107"/>
      <c r="F169" s="107"/>
      <c r="G169" s="107"/>
      <c r="H169" s="107"/>
      <c r="I169" s="107"/>
      <c r="J169" s="107"/>
      <c r="K169" s="101">
        <v>1757541829.2</v>
      </c>
      <c r="L169" s="101"/>
      <c r="M169" s="101"/>
      <c r="N169" s="101"/>
      <c r="O169" s="101"/>
      <c r="P169" s="101"/>
      <c r="Q169" s="101"/>
      <c r="R169" s="101"/>
      <c r="S169" s="101"/>
      <c r="T169" s="84">
        <v>0.115038506892369</v>
      </c>
      <c r="U169" s="84"/>
      <c r="V169" s="84"/>
      <c r="W169" s="84"/>
      <c r="X169" s="84"/>
      <c r="Y169" s="84"/>
      <c r="Z169" s="84"/>
      <c r="AA169" s="84"/>
      <c r="AB169" s="84"/>
      <c r="AC169" s="84"/>
      <c r="AD169" s="84"/>
      <c r="AE169" s="88">
        <v>27354</v>
      </c>
      <c r="AF169" s="88"/>
      <c r="AG169" s="88"/>
      <c r="AH169" s="88"/>
      <c r="AI169" s="84">
        <v>0.118868416478359</v>
      </c>
      <c r="AJ169" s="84"/>
      <c r="AK169" s="84"/>
      <c r="AL169" s="84"/>
      <c r="AM169" s="84"/>
      <c r="AN169" s="84"/>
      <c r="AO169" s="84"/>
      <c r="AP169" s="84"/>
    </row>
    <row r="170" spans="2:42" s="1" customFormat="1" ht="9.75" customHeight="1" x14ac:dyDescent="0.15">
      <c r="B170" s="107">
        <v>2019</v>
      </c>
      <c r="C170" s="107"/>
      <c r="D170" s="107"/>
      <c r="E170" s="107"/>
      <c r="F170" s="107"/>
      <c r="G170" s="107"/>
      <c r="H170" s="107"/>
      <c r="I170" s="107"/>
      <c r="J170" s="107"/>
      <c r="K170" s="101">
        <v>3794740193.1399698</v>
      </c>
      <c r="L170" s="101"/>
      <c r="M170" s="101"/>
      <c r="N170" s="101"/>
      <c r="O170" s="101"/>
      <c r="P170" s="101"/>
      <c r="Q170" s="101"/>
      <c r="R170" s="101"/>
      <c r="S170" s="101"/>
      <c r="T170" s="84">
        <v>0.24838171052918101</v>
      </c>
      <c r="U170" s="84"/>
      <c r="V170" s="84"/>
      <c r="W170" s="84"/>
      <c r="X170" s="84"/>
      <c r="Y170" s="84"/>
      <c r="Z170" s="84"/>
      <c r="AA170" s="84"/>
      <c r="AB170" s="84"/>
      <c r="AC170" s="84"/>
      <c r="AD170" s="84"/>
      <c r="AE170" s="88">
        <v>49987</v>
      </c>
      <c r="AF170" s="88"/>
      <c r="AG170" s="88"/>
      <c r="AH170" s="88"/>
      <c r="AI170" s="84">
        <v>0.21722144967842899</v>
      </c>
      <c r="AJ170" s="84"/>
      <c r="AK170" s="84"/>
      <c r="AL170" s="84"/>
      <c r="AM170" s="84"/>
      <c r="AN170" s="84"/>
      <c r="AO170" s="84"/>
      <c r="AP170" s="84"/>
    </row>
    <row r="171" spans="2:42" s="1" customFormat="1" ht="9.75" customHeight="1" x14ac:dyDescent="0.15">
      <c r="B171" s="107">
        <v>2020</v>
      </c>
      <c r="C171" s="107"/>
      <c r="D171" s="107"/>
      <c r="E171" s="107"/>
      <c r="F171" s="107"/>
      <c r="G171" s="107"/>
      <c r="H171" s="107"/>
      <c r="I171" s="107"/>
      <c r="J171" s="107"/>
      <c r="K171" s="101">
        <v>2544161212.5999899</v>
      </c>
      <c r="L171" s="101"/>
      <c r="M171" s="101"/>
      <c r="N171" s="101"/>
      <c r="O171" s="101"/>
      <c r="P171" s="101"/>
      <c r="Q171" s="101"/>
      <c r="R171" s="101"/>
      <c r="S171" s="101"/>
      <c r="T171" s="84">
        <v>0.16652605492991401</v>
      </c>
      <c r="U171" s="84"/>
      <c r="V171" s="84"/>
      <c r="W171" s="84"/>
      <c r="X171" s="84"/>
      <c r="Y171" s="84"/>
      <c r="Z171" s="84"/>
      <c r="AA171" s="84"/>
      <c r="AB171" s="84"/>
      <c r="AC171" s="84"/>
      <c r="AD171" s="84"/>
      <c r="AE171" s="88">
        <v>29414</v>
      </c>
      <c r="AF171" s="88"/>
      <c r="AG171" s="88"/>
      <c r="AH171" s="88"/>
      <c r="AI171" s="84">
        <v>0.12782026768642399</v>
      </c>
      <c r="AJ171" s="84"/>
      <c r="AK171" s="84"/>
      <c r="AL171" s="84"/>
      <c r="AM171" s="84"/>
      <c r="AN171" s="84"/>
      <c r="AO171" s="84"/>
      <c r="AP171" s="84"/>
    </row>
    <row r="172" spans="2:42" s="1" customFormat="1" ht="9.75" customHeight="1" x14ac:dyDescent="0.15">
      <c r="B172" s="107">
        <v>2021</v>
      </c>
      <c r="C172" s="107"/>
      <c r="D172" s="107"/>
      <c r="E172" s="107"/>
      <c r="F172" s="107"/>
      <c r="G172" s="107"/>
      <c r="H172" s="107"/>
      <c r="I172" s="107"/>
      <c r="J172" s="107"/>
      <c r="K172" s="101">
        <v>1963990653.1300099</v>
      </c>
      <c r="L172" s="101"/>
      <c r="M172" s="101"/>
      <c r="N172" s="101"/>
      <c r="O172" s="101"/>
      <c r="P172" s="101"/>
      <c r="Q172" s="101"/>
      <c r="R172" s="101"/>
      <c r="S172" s="101"/>
      <c r="T172" s="84">
        <v>0.128551450971432</v>
      </c>
      <c r="U172" s="84"/>
      <c r="V172" s="84"/>
      <c r="W172" s="84"/>
      <c r="X172" s="84"/>
      <c r="Y172" s="84"/>
      <c r="Z172" s="84"/>
      <c r="AA172" s="84"/>
      <c r="AB172" s="84"/>
      <c r="AC172" s="84"/>
      <c r="AD172" s="84"/>
      <c r="AE172" s="88">
        <v>19097</v>
      </c>
      <c r="AF172" s="88"/>
      <c r="AG172" s="88"/>
      <c r="AH172" s="88"/>
      <c r="AI172" s="84">
        <v>8.2987137145836998E-2</v>
      </c>
      <c r="AJ172" s="84"/>
      <c r="AK172" s="84"/>
      <c r="AL172" s="84"/>
      <c r="AM172" s="84"/>
      <c r="AN172" s="84"/>
      <c r="AO172" s="84"/>
      <c r="AP172" s="84"/>
    </row>
    <row r="173" spans="2:42" s="1" customFormat="1" ht="9.75" customHeight="1" x14ac:dyDescent="0.15">
      <c r="B173" s="107">
        <v>2022</v>
      </c>
      <c r="C173" s="107"/>
      <c r="D173" s="107"/>
      <c r="E173" s="107"/>
      <c r="F173" s="107"/>
      <c r="G173" s="107"/>
      <c r="H173" s="107"/>
      <c r="I173" s="107"/>
      <c r="J173" s="107"/>
      <c r="K173" s="101">
        <v>1069503977.88</v>
      </c>
      <c r="L173" s="101"/>
      <c r="M173" s="101"/>
      <c r="N173" s="101"/>
      <c r="O173" s="101"/>
      <c r="P173" s="101"/>
      <c r="Q173" s="101"/>
      <c r="R173" s="101"/>
      <c r="S173" s="101"/>
      <c r="T173" s="84">
        <v>7.0003534872775594E-2</v>
      </c>
      <c r="U173" s="84"/>
      <c r="V173" s="84"/>
      <c r="W173" s="84"/>
      <c r="X173" s="84"/>
      <c r="Y173" s="84"/>
      <c r="Z173" s="84"/>
      <c r="AA173" s="84"/>
      <c r="AB173" s="84"/>
      <c r="AC173" s="84"/>
      <c r="AD173" s="84"/>
      <c r="AE173" s="88">
        <v>9761</v>
      </c>
      <c r="AF173" s="88"/>
      <c r="AG173" s="88"/>
      <c r="AH173" s="88"/>
      <c r="AI173" s="84">
        <v>4.2416999826177602E-2</v>
      </c>
      <c r="AJ173" s="84"/>
      <c r="AK173" s="84"/>
      <c r="AL173" s="84"/>
      <c r="AM173" s="84"/>
      <c r="AN173" s="84"/>
      <c r="AO173" s="84"/>
      <c r="AP173" s="84"/>
    </row>
    <row r="174" spans="2:42" s="1" customFormat="1" ht="9.75" customHeight="1" x14ac:dyDescent="0.15">
      <c r="B174" s="107">
        <v>2023</v>
      </c>
      <c r="C174" s="107"/>
      <c r="D174" s="107"/>
      <c r="E174" s="107"/>
      <c r="F174" s="107"/>
      <c r="G174" s="107"/>
      <c r="H174" s="107"/>
      <c r="I174" s="107"/>
      <c r="J174" s="107"/>
      <c r="K174" s="101">
        <v>146493334.69999999</v>
      </c>
      <c r="L174" s="101"/>
      <c r="M174" s="101"/>
      <c r="N174" s="101"/>
      <c r="O174" s="101"/>
      <c r="P174" s="101"/>
      <c r="Q174" s="101"/>
      <c r="R174" s="101"/>
      <c r="S174" s="101"/>
      <c r="T174" s="84">
        <v>9.5886050696403092E-3</v>
      </c>
      <c r="U174" s="84"/>
      <c r="V174" s="84"/>
      <c r="W174" s="84"/>
      <c r="X174" s="84"/>
      <c r="Y174" s="84"/>
      <c r="Z174" s="84"/>
      <c r="AA174" s="84"/>
      <c r="AB174" s="84"/>
      <c r="AC174" s="84"/>
      <c r="AD174" s="84"/>
      <c r="AE174" s="88">
        <v>1639</v>
      </c>
      <c r="AF174" s="88"/>
      <c r="AG174" s="88"/>
      <c r="AH174" s="88"/>
      <c r="AI174" s="84">
        <v>7.1223709369024899E-3</v>
      </c>
      <c r="AJ174" s="84"/>
      <c r="AK174" s="84"/>
      <c r="AL174" s="84"/>
      <c r="AM174" s="84"/>
      <c r="AN174" s="84"/>
      <c r="AO174" s="84"/>
      <c r="AP174" s="84"/>
    </row>
    <row r="175" spans="2:42" s="1" customFormat="1" ht="9.75" customHeight="1" x14ac:dyDescent="0.15">
      <c r="B175" s="106"/>
      <c r="C175" s="106"/>
      <c r="D175" s="106"/>
      <c r="E175" s="106"/>
      <c r="F175" s="106"/>
      <c r="G175" s="106"/>
      <c r="H175" s="106"/>
      <c r="I175" s="106"/>
      <c r="J175" s="106"/>
      <c r="K175" s="103">
        <v>15277856751.43</v>
      </c>
      <c r="L175" s="103"/>
      <c r="M175" s="103"/>
      <c r="N175" s="103"/>
      <c r="O175" s="103"/>
      <c r="P175" s="103"/>
      <c r="Q175" s="103"/>
      <c r="R175" s="103"/>
      <c r="S175" s="103"/>
      <c r="T175" s="104">
        <v>1</v>
      </c>
      <c r="U175" s="104"/>
      <c r="V175" s="104"/>
      <c r="W175" s="104"/>
      <c r="X175" s="104"/>
      <c r="Y175" s="104"/>
      <c r="Z175" s="104"/>
      <c r="AA175" s="104"/>
      <c r="AB175" s="104"/>
      <c r="AC175" s="104"/>
      <c r="AD175" s="104"/>
      <c r="AE175" s="105">
        <v>230120</v>
      </c>
      <c r="AF175" s="105"/>
      <c r="AG175" s="105"/>
      <c r="AH175" s="105"/>
      <c r="AI175" s="104">
        <v>1</v>
      </c>
      <c r="AJ175" s="104"/>
      <c r="AK175" s="104"/>
      <c r="AL175" s="104"/>
      <c r="AM175" s="104"/>
      <c r="AN175" s="104"/>
      <c r="AO175" s="104"/>
      <c r="AP175" s="104"/>
    </row>
    <row r="176" spans="2:42" s="1" customFormat="1" ht="7.2" customHeight="1" x14ac:dyDescent="0.15"/>
    <row r="177" spans="2:44" s="1" customFormat="1" ht="15.3" customHeight="1" x14ac:dyDescent="0.15">
      <c r="B177" s="81" t="s">
        <v>1105</v>
      </c>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row>
    <row r="178" spans="2:44" s="1" customFormat="1" ht="6.3" customHeight="1" x14ac:dyDescent="0.15"/>
    <row r="179" spans="2:44" s="1" customFormat="1" ht="8.85" customHeight="1" x14ac:dyDescent="0.15">
      <c r="B179" s="79" t="s">
        <v>1106</v>
      </c>
      <c r="C179" s="79"/>
      <c r="D179" s="79"/>
      <c r="E179" s="79"/>
      <c r="F179" s="79"/>
      <c r="G179" s="79"/>
      <c r="H179" s="79"/>
      <c r="I179" s="79"/>
      <c r="J179" s="79" t="s">
        <v>1055</v>
      </c>
      <c r="K179" s="79"/>
      <c r="L179" s="79"/>
      <c r="M179" s="79"/>
      <c r="N179" s="79"/>
      <c r="O179" s="79"/>
      <c r="P179" s="79"/>
      <c r="Q179" s="79"/>
      <c r="R179" s="79"/>
      <c r="S179" s="79"/>
      <c r="T179" s="79"/>
      <c r="U179" s="79" t="s">
        <v>1056</v>
      </c>
      <c r="V179" s="79"/>
      <c r="W179" s="79"/>
      <c r="X179" s="79"/>
      <c r="Y179" s="79"/>
      <c r="Z179" s="79"/>
      <c r="AA179" s="79"/>
      <c r="AB179" s="79"/>
      <c r="AC179" s="79"/>
      <c r="AD179" s="79"/>
      <c r="AE179" s="79" t="s">
        <v>1107</v>
      </c>
      <c r="AF179" s="79"/>
      <c r="AG179" s="79"/>
      <c r="AH179" s="79"/>
      <c r="AI179" s="79"/>
      <c r="AJ179" s="79" t="s">
        <v>1056</v>
      </c>
      <c r="AK179" s="79"/>
      <c r="AL179" s="79"/>
      <c r="AM179" s="79"/>
      <c r="AN179" s="79"/>
      <c r="AO179" s="79"/>
      <c r="AP179" s="79"/>
    </row>
    <row r="180" spans="2:44" s="1" customFormat="1" ht="8.5500000000000007" customHeight="1" x14ac:dyDescent="0.15">
      <c r="B180" s="83" t="s">
        <v>1108</v>
      </c>
      <c r="C180" s="83"/>
      <c r="D180" s="83"/>
      <c r="E180" s="83"/>
      <c r="F180" s="83"/>
      <c r="G180" s="83"/>
      <c r="H180" s="83"/>
      <c r="I180" s="83"/>
      <c r="J180" s="101">
        <v>2206403077.9499898</v>
      </c>
      <c r="K180" s="101"/>
      <c r="L180" s="101"/>
      <c r="M180" s="101"/>
      <c r="N180" s="101"/>
      <c r="O180" s="101"/>
      <c r="P180" s="101"/>
      <c r="Q180" s="101"/>
      <c r="R180" s="101"/>
      <c r="S180" s="101"/>
      <c r="T180" s="101"/>
      <c r="U180" s="84">
        <v>0.144418364031556</v>
      </c>
      <c r="V180" s="84"/>
      <c r="W180" s="84"/>
      <c r="X180" s="84"/>
      <c r="Y180" s="84"/>
      <c r="Z180" s="84"/>
      <c r="AA180" s="84"/>
      <c r="AB180" s="84"/>
      <c r="AC180" s="84"/>
      <c r="AD180" s="84"/>
      <c r="AE180" s="88">
        <v>47346</v>
      </c>
      <c r="AF180" s="88"/>
      <c r="AG180" s="88"/>
      <c r="AH180" s="88"/>
      <c r="AI180" s="88"/>
      <c r="AJ180" s="84">
        <v>0.44543752528436098</v>
      </c>
      <c r="AK180" s="84"/>
      <c r="AL180" s="84"/>
      <c r="AM180" s="84"/>
      <c r="AN180" s="84"/>
      <c r="AO180" s="84"/>
      <c r="AP180" s="84"/>
    </row>
    <row r="181" spans="2:44" s="1" customFormat="1" ht="8.5500000000000007" customHeight="1" x14ac:dyDescent="0.15">
      <c r="B181" s="83" t="s">
        <v>1109</v>
      </c>
      <c r="C181" s="83"/>
      <c r="D181" s="83"/>
      <c r="E181" s="83"/>
      <c r="F181" s="83"/>
      <c r="G181" s="83"/>
      <c r="H181" s="83"/>
      <c r="I181" s="83"/>
      <c r="J181" s="101">
        <v>4867280201.8700104</v>
      </c>
      <c r="K181" s="101"/>
      <c r="L181" s="101"/>
      <c r="M181" s="101"/>
      <c r="N181" s="101"/>
      <c r="O181" s="101"/>
      <c r="P181" s="101"/>
      <c r="Q181" s="101"/>
      <c r="R181" s="101"/>
      <c r="S181" s="101"/>
      <c r="T181" s="101"/>
      <c r="U181" s="84">
        <v>0.31858396639400599</v>
      </c>
      <c r="V181" s="84"/>
      <c r="W181" s="84"/>
      <c r="X181" s="84"/>
      <c r="Y181" s="84"/>
      <c r="Z181" s="84"/>
      <c r="AA181" s="84"/>
      <c r="AB181" s="84"/>
      <c r="AC181" s="84"/>
      <c r="AD181" s="84"/>
      <c r="AE181" s="88">
        <v>33306</v>
      </c>
      <c r="AF181" s="88"/>
      <c r="AG181" s="88"/>
      <c r="AH181" s="88"/>
      <c r="AI181" s="88"/>
      <c r="AJ181" s="84">
        <v>0.31334732009295202</v>
      </c>
      <c r="AK181" s="84"/>
      <c r="AL181" s="84"/>
      <c r="AM181" s="84"/>
      <c r="AN181" s="84"/>
      <c r="AO181" s="84"/>
      <c r="AP181" s="84"/>
    </row>
    <row r="182" spans="2:44" s="1" customFormat="1" ht="8.5500000000000007" customHeight="1" x14ac:dyDescent="0.15">
      <c r="B182" s="83" t="s">
        <v>1110</v>
      </c>
      <c r="C182" s="83"/>
      <c r="D182" s="83"/>
      <c r="E182" s="83"/>
      <c r="F182" s="83"/>
      <c r="G182" s="83"/>
      <c r="H182" s="83"/>
      <c r="I182" s="83"/>
      <c r="J182" s="101">
        <v>3977485598.7600002</v>
      </c>
      <c r="K182" s="101"/>
      <c r="L182" s="101"/>
      <c r="M182" s="101"/>
      <c r="N182" s="101"/>
      <c r="O182" s="101"/>
      <c r="P182" s="101"/>
      <c r="Q182" s="101"/>
      <c r="R182" s="101"/>
      <c r="S182" s="101"/>
      <c r="T182" s="101"/>
      <c r="U182" s="84">
        <v>0.260343166156975</v>
      </c>
      <c r="V182" s="84"/>
      <c r="W182" s="84"/>
      <c r="X182" s="84"/>
      <c r="Y182" s="84"/>
      <c r="Z182" s="84"/>
      <c r="AA182" s="84"/>
      <c r="AB182" s="84"/>
      <c r="AC182" s="84"/>
      <c r="AD182" s="84"/>
      <c r="AE182" s="88">
        <v>16417</v>
      </c>
      <c r="AF182" s="88"/>
      <c r="AG182" s="88"/>
      <c r="AH182" s="88"/>
      <c r="AI182" s="88"/>
      <c r="AJ182" s="84">
        <v>0.15445334035807401</v>
      </c>
      <c r="AK182" s="84"/>
      <c r="AL182" s="84"/>
      <c r="AM182" s="84"/>
      <c r="AN182" s="84"/>
      <c r="AO182" s="84"/>
      <c r="AP182" s="84"/>
    </row>
    <row r="183" spans="2:44" s="1" customFormat="1" ht="8.5500000000000007" customHeight="1" x14ac:dyDescent="0.15">
      <c r="B183" s="83" t="s">
        <v>1111</v>
      </c>
      <c r="C183" s="83"/>
      <c r="D183" s="83"/>
      <c r="E183" s="83"/>
      <c r="F183" s="83"/>
      <c r="G183" s="83"/>
      <c r="H183" s="83"/>
      <c r="I183" s="83"/>
      <c r="J183" s="101">
        <v>1871535585.1099999</v>
      </c>
      <c r="K183" s="101"/>
      <c r="L183" s="101"/>
      <c r="M183" s="101"/>
      <c r="N183" s="101"/>
      <c r="O183" s="101"/>
      <c r="P183" s="101"/>
      <c r="Q183" s="101"/>
      <c r="R183" s="101"/>
      <c r="S183" s="101"/>
      <c r="T183" s="101"/>
      <c r="U183" s="84">
        <v>0.122499877800911</v>
      </c>
      <c r="V183" s="84"/>
      <c r="W183" s="84"/>
      <c r="X183" s="84"/>
      <c r="Y183" s="84"/>
      <c r="Z183" s="84"/>
      <c r="AA183" s="84"/>
      <c r="AB183" s="84"/>
      <c r="AC183" s="84"/>
      <c r="AD183" s="84"/>
      <c r="AE183" s="88">
        <v>5509</v>
      </c>
      <c r="AF183" s="88"/>
      <c r="AG183" s="88"/>
      <c r="AH183" s="88"/>
      <c r="AI183" s="88"/>
      <c r="AJ183" s="84">
        <v>5.18294117093639E-2</v>
      </c>
      <c r="AK183" s="84"/>
      <c r="AL183" s="84"/>
      <c r="AM183" s="84"/>
      <c r="AN183" s="84"/>
      <c r="AO183" s="84"/>
      <c r="AP183" s="84"/>
    </row>
    <row r="184" spans="2:44" s="1" customFormat="1" ht="8.5500000000000007" customHeight="1" x14ac:dyDescent="0.15">
      <c r="B184" s="83" t="s">
        <v>1112</v>
      </c>
      <c r="C184" s="83"/>
      <c r="D184" s="83"/>
      <c r="E184" s="83"/>
      <c r="F184" s="83"/>
      <c r="G184" s="83"/>
      <c r="H184" s="83"/>
      <c r="I184" s="83"/>
      <c r="J184" s="101">
        <v>2355152287.7400098</v>
      </c>
      <c r="K184" s="101"/>
      <c r="L184" s="101"/>
      <c r="M184" s="101"/>
      <c r="N184" s="101"/>
      <c r="O184" s="101"/>
      <c r="P184" s="101"/>
      <c r="Q184" s="101"/>
      <c r="R184" s="101"/>
      <c r="S184" s="101"/>
      <c r="T184" s="101"/>
      <c r="U184" s="84">
        <v>0.15415462561655199</v>
      </c>
      <c r="V184" s="84"/>
      <c r="W184" s="84"/>
      <c r="X184" s="84"/>
      <c r="Y184" s="84"/>
      <c r="Z184" s="84"/>
      <c r="AA184" s="84"/>
      <c r="AB184" s="84"/>
      <c r="AC184" s="84"/>
      <c r="AD184" s="84"/>
      <c r="AE184" s="88">
        <v>3713</v>
      </c>
      <c r="AF184" s="88"/>
      <c r="AG184" s="88"/>
      <c r="AH184" s="88"/>
      <c r="AI184" s="88"/>
      <c r="AJ184" s="84">
        <v>3.4932402555249299E-2</v>
      </c>
      <c r="AK184" s="84"/>
      <c r="AL184" s="84"/>
      <c r="AM184" s="84"/>
      <c r="AN184" s="84"/>
      <c r="AO184" s="84"/>
      <c r="AP184" s="84"/>
    </row>
    <row r="185" spans="2:44" s="1" customFormat="1" ht="9.75" customHeight="1" x14ac:dyDescent="0.15">
      <c r="B185" s="106"/>
      <c r="C185" s="106"/>
      <c r="D185" s="106"/>
      <c r="E185" s="106"/>
      <c r="F185" s="106"/>
      <c r="G185" s="106"/>
      <c r="H185" s="106"/>
      <c r="I185" s="106"/>
      <c r="J185" s="103">
        <v>15277856751.43</v>
      </c>
      <c r="K185" s="103"/>
      <c r="L185" s="103"/>
      <c r="M185" s="103"/>
      <c r="N185" s="103"/>
      <c r="O185" s="103"/>
      <c r="P185" s="103"/>
      <c r="Q185" s="103"/>
      <c r="R185" s="103"/>
      <c r="S185" s="103"/>
      <c r="T185" s="103"/>
      <c r="U185" s="104">
        <v>1</v>
      </c>
      <c r="V185" s="104"/>
      <c r="W185" s="104"/>
      <c r="X185" s="104"/>
      <c r="Y185" s="104"/>
      <c r="Z185" s="104"/>
      <c r="AA185" s="104"/>
      <c r="AB185" s="104"/>
      <c r="AC185" s="104"/>
      <c r="AD185" s="104"/>
      <c r="AE185" s="105">
        <v>106291</v>
      </c>
      <c r="AF185" s="105"/>
      <c r="AG185" s="105"/>
      <c r="AH185" s="105"/>
      <c r="AI185" s="105"/>
      <c r="AJ185" s="104">
        <v>1</v>
      </c>
      <c r="AK185" s="104"/>
      <c r="AL185" s="104"/>
      <c r="AM185" s="104"/>
      <c r="AN185" s="104"/>
      <c r="AO185" s="104"/>
      <c r="AP185" s="104"/>
    </row>
    <row r="186" spans="2:44" s="1" customFormat="1" ht="7.2" customHeight="1" x14ac:dyDescent="0.15"/>
    <row r="187" spans="2:44" s="1" customFormat="1" ht="15.3" customHeight="1" x14ac:dyDescent="0.15">
      <c r="B187" s="81" t="s">
        <v>1113</v>
      </c>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row>
    <row r="188" spans="2:44" s="1" customFormat="1" ht="6.3" customHeight="1" x14ac:dyDescent="0.15"/>
    <row r="189" spans="2:44" s="1" customFormat="1" ht="8.85" customHeight="1" x14ac:dyDescent="0.15">
      <c r="B189" s="106"/>
      <c r="C189" s="106"/>
      <c r="D189" s="106"/>
      <c r="E189" s="106"/>
      <c r="F189" s="106"/>
      <c r="G189" s="106"/>
      <c r="H189" s="106"/>
      <c r="I189" s="79" t="s">
        <v>1055</v>
      </c>
      <c r="J189" s="79"/>
      <c r="K189" s="79"/>
      <c r="L189" s="79"/>
      <c r="M189" s="79"/>
      <c r="N189" s="79"/>
      <c r="O189" s="79"/>
      <c r="P189" s="79"/>
      <c r="Q189" s="79"/>
      <c r="R189" s="79"/>
      <c r="S189" s="79"/>
      <c r="T189" s="79" t="s">
        <v>1056</v>
      </c>
      <c r="U189" s="79"/>
      <c r="V189" s="79"/>
      <c r="W189" s="79"/>
      <c r="X189" s="79"/>
      <c r="Y189" s="79"/>
      <c r="Z189" s="79"/>
      <c r="AA189" s="79"/>
      <c r="AB189" s="79"/>
      <c r="AC189" s="79"/>
      <c r="AD189" s="79" t="s">
        <v>1057</v>
      </c>
      <c r="AE189" s="79"/>
      <c r="AF189" s="79"/>
      <c r="AG189" s="79"/>
      <c r="AH189" s="79"/>
      <c r="AI189" s="79"/>
      <c r="AJ189" s="79"/>
      <c r="AK189" s="79"/>
      <c r="AL189" s="79"/>
      <c r="AM189" s="79" t="s">
        <v>1056</v>
      </c>
      <c r="AN189" s="79"/>
      <c r="AO189" s="79"/>
      <c r="AP189" s="79"/>
    </row>
    <row r="190" spans="2:44" s="1" customFormat="1" ht="8.85" customHeight="1" x14ac:dyDescent="0.15">
      <c r="B190" s="83" t="s">
        <v>1114</v>
      </c>
      <c r="C190" s="83"/>
      <c r="D190" s="83"/>
      <c r="E190" s="83"/>
      <c r="F190" s="83"/>
      <c r="G190" s="83"/>
      <c r="H190" s="83"/>
      <c r="I190" s="101">
        <v>28670410.039999999</v>
      </c>
      <c r="J190" s="101"/>
      <c r="K190" s="101"/>
      <c r="L190" s="101"/>
      <c r="M190" s="101"/>
      <c r="N190" s="101"/>
      <c r="O190" s="101"/>
      <c r="P190" s="101"/>
      <c r="Q190" s="101"/>
      <c r="R190" s="101"/>
      <c r="S190" s="101"/>
      <c r="T190" s="84">
        <v>1.87659895667739E-3</v>
      </c>
      <c r="U190" s="84"/>
      <c r="V190" s="84"/>
      <c r="W190" s="84"/>
      <c r="X190" s="84"/>
      <c r="Y190" s="84"/>
      <c r="Z190" s="84"/>
      <c r="AA190" s="84"/>
      <c r="AB190" s="84"/>
      <c r="AC190" s="84"/>
      <c r="AD190" s="88">
        <v>573</v>
      </c>
      <c r="AE190" s="88"/>
      <c r="AF190" s="88"/>
      <c r="AG190" s="88"/>
      <c r="AH190" s="88"/>
      <c r="AI190" s="88"/>
      <c r="AJ190" s="88"/>
      <c r="AK190" s="88"/>
      <c r="AL190" s="88"/>
      <c r="AM190" s="84">
        <v>2.4900052146706098E-3</v>
      </c>
      <c r="AN190" s="84"/>
      <c r="AO190" s="84"/>
      <c r="AP190" s="84"/>
    </row>
    <row r="191" spans="2:44" s="1" customFormat="1" ht="8.85" customHeight="1" x14ac:dyDescent="0.15">
      <c r="B191" s="83" t="s">
        <v>1115</v>
      </c>
      <c r="C191" s="83"/>
      <c r="D191" s="83"/>
      <c r="E191" s="83"/>
      <c r="F191" s="83"/>
      <c r="G191" s="83"/>
      <c r="H191" s="83"/>
      <c r="I191" s="101">
        <v>683904406.37000096</v>
      </c>
      <c r="J191" s="101"/>
      <c r="K191" s="101"/>
      <c r="L191" s="101"/>
      <c r="M191" s="101"/>
      <c r="N191" s="101"/>
      <c r="O191" s="101"/>
      <c r="P191" s="101"/>
      <c r="Q191" s="101"/>
      <c r="R191" s="101"/>
      <c r="S191" s="101"/>
      <c r="T191" s="84">
        <v>4.4764420657759603E-2</v>
      </c>
      <c r="U191" s="84"/>
      <c r="V191" s="84"/>
      <c r="W191" s="84"/>
      <c r="X191" s="84"/>
      <c r="Y191" s="84"/>
      <c r="Z191" s="84"/>
      <c r="AA191" s="84"/>
      <c r="AB191" s="84"/>
      <c r="AC191" s="84"/>
      <c r="AD191" s="88">
        <v>7166</v>
      </c>
      <c r="AE191" s="88"/>
      <c r="AF191" s="88"/>
      <c r="AG191" s="88"/>
      <c r="AH191" s="88"/>
      <c r="AI191" s="88"/>
      <c r="AJ191" s="88"/>
      <c r="AK191" s="88"/>
      <c r="AL191" s="88"/>
      <c r="AM191" s="84">
        <v>3.1140274639318601E-2</v>
      </c>
      <c r="AN191" s="84"/>
      <c r="AO191" s="84"/>
      <c r="AP191" s="84"/>
    </row>
    <row r="192" spans="2:44" s="1" customFormat="1" ht="8.85" customHeight="1" x14ac:dyDescent="0.15">
      <c r="B192" s="83" t="s">
        <v>1116</v>
      </c>
      <c r="C192" s="83"/>
      <c r="D192" s="83"/>
      <c r="E192" s="83"/>
      <c r="F192" s="83"/>
      <c r="G192" s="83"/>
      <c r="H192" s="83"/>
      <c r="I192" s="101">
        <v>4691108854.8399601</v>
      </c>
      <c r="J192" s="101"/>
      <c r="K192" s="101"/>
      <c r="L192" s="101"/>
      <c r="M192" s="101"/>
      <c r="N192" s="101"/>
      <c r="O192" s="101"/>
      <c r="P192" s="101"/>
      <c r="Q192" s="101"/>
      <c r="R192" s="101"/>
      <c r="S192" s="101"/>
      <c r="T192" s="84">
        <v>0.30705281055871297</v>
      </c>
      <c r="U192" s="84"/>
      <c r="V192" s="84"/>
      <c r="W192" s="84"/>
      <c r="X192" s="84"/>
      <c r="Y192" s="84"/>
      <c r="Z192" s="84"/>
      <c r="AA192" s="84"/>
      <c r="AB192" s="84"/>
      <c r="AC192" s="84"/>
      <c r="AD192" s="88">
        <v>56526</v>
      </c>
      <c r="AE192" s="88"/>
      <c r="AF192" s="88"/>
      <c r="AG192" s="88"/>
      <c r="AH192" s="88"/>
      <c r="AI192" s="88"/>
      <c r="AJ192" s="88"/>
      <c r="AK192" s="88"/>
      <c r="AL192" s="88"/>
      <c r="AM192" s="84">
        <v>0.245637058925778</v>
      </c>
      <c r="AN192" s="84"/>
      <c r="AO192" s="84"/>
      <c r="AP192" s="84"/>
    </row>
    <row r="193" spans="2:42" s="1" customFormat="1" ht="8.85" customHeight="1" x14ac:dyDescent="0.15">
      <c r="B193" s="83" t="s">
        <v>1117</v>
      </c>
      <c r="C193" s="83"/>
      <c r="D193" s="83"/>
      <c r="E193" s="83"/>
      <c r="F193" s="83"/>
      <c r="G193" s="83"/>
      <c r="H193" s="83"/>
      <c r="I193" s="101">
        <v>6748142265.3499603</v>
      </c>
      <c r="J193" s="101"/>
      <c r="K193" s="101"/>
      <c r="L193" s="101"/>
      <c r="M193" s="101"/>
      <c r="N193" s="101"/>
      <c r="O193" s="101"/>
      <c r="P193" s="101"/>
      <c r="Q193" s="101"/>
      <c r="R193" s="101"/>
      <c r="S193" s="101"/>
      <c r="T193" s="84">
        <v>0.44169430144174998</v>
      </c>
      <c r="U193" s="84"/>
      <c r="V193" s="84"/>
      <c r="W193" s="84"/>
      <c r="X193" s="84"/>
      <c r="Y193" s="84"/>
      <c r="Z193" s="84"/>
      <c r="AA193" s="84"/>
      <c r="AB193" s="84"/>
      <c r="AC193" s="84"/>
      <c r="AD193" s="88">
        <v>101204</v>
      </c>
      <c r="AE193" s="88"/>
      <c r="AF193" s="88"/>
      <c r="AG193" s="88"/>
      <c r="AH193" s="88"/>
      <c r="AI193" s="88"/>
      <c r="AJ193" s="88"/>
      <c r="AK193" s="88"/>
      <c r="AL193" s="88"/>
      <c r="AM193" s="84">
        <v>0.43978793672866301</v>
      </c>
      <c r="AN193" s="84"/>
      <c r="AO193" s="84"/>
      <c r="AP193" s="84"/>
    </row>
    <row r="194" spans="2:42" s="1" customFormat="1" ht="8.85" customHeight="1" x14ac:dyDescent="0.15">
      <c r="B194" s="83" t="s">
        <v>1118</v>
      </c>
      <c r="C194" s="83"/>
      <c r="D194" s="83"/>
      <c r="E194" s="83"/>
      <c r="F194" s="83"/>
      <c r="G194" s="83"/>
      <c r="H194" s="83"/>
      <c r="I194" s="101">
        <v>1385911393.8599999</v>
      </c>
      <c r="J194" s="101"/>
      <c r="K194" s="101"/>
      <c r="L194" s="101"/>
      <c r="M194" s="101"/>
      <c r="N194" s="101"/>
      <c r="O194" s="101"/>
      <c r="P194" s="101"/>
      <c r="Q194" s="101"/>
      <c r="R194" s="101"/>
      <c r="S194" s="101"/>
      <c r="T194" s="84">
        <v>9.0713731409367296E-2</v>
      </c>
      <c r="U194" s="84"/>
      <c r="V194" s="84"/>
      <c r="W194" s="84"/>
      <c r="X194" s="84"/>
      <c r="Y194" s="84"/>
      <c r="Z194" s="84"/>
      <c r="AA194" s="84"/>
      <c r="AB194" s="84"/>
      <c r="AC194" s="84"/>
      <c r="AD194" s="88">
        <v>25293</v>
      </c>
      <c r="AE194" s="88"/>
      <c r="AF194" s="88"/>
      <c r="AG194" s="88"/>
      <c r="AH194" s="88"/>
      <c r="AI194" s="88"/>
      <c r="AJ194" s="88"/>
      <c r="AK194" s="88"/>
      <c r="AL194" s="88"/>
      <c r="AM194" s="84">
        <v>0.109912219711455</v>
      </c>
      <c r="AN194" s="84"/>
      <c r="AO194" s="84"/>
      <c r="AP194" s="84"/>
    </row>
    <row r="195" spans="2:42" s="1" customFormat="1" ht="8.85" customHeight="1" x14ac:dyDescent="0.15">
      <c r="B195" s="83" t="s">
        <v>1119</v>
      </c>
      <c r="C195" s="83"/>
      <c r="D195" s="83"/>
      <c r="E195" s="83"/>
      <c r="F195" s="83"/>
      <c r="G195" s="83"/>
      <c r="H195" s="83"/>
      <c r="I195" s="101">
        <v>748134608.14999998</v>
      </c>
      <c r="J195" s="101"/>
      <c r="K195" s="101"/>
      <c r="L195" s="101"/>
      <c r="M195" s="101"/>
      <c r="N195" s="101"/>
      <c r="O195" s="101"/>
      <c r="P195" s="101"/>
      <c r="Q195" s="101"/>
      <c r="R195" s="101"/>
      <c r="S195" s="101"/>
      <c r="T195" s="84">
        <v>4.8968557587763598E-2</v>
      </c>
      <c r="U195" s="84"/>
      <c r="V195" s="84"/>
      <c r="W195" s="84"/>
      <c r="X195" s="84"/>
      <c r="Y195" s="84"/>
      <c r="Z195" s="84"/>
      <c r="AA195" s="84"/>
      <c r="AB195" s="84"/>
      <c r="AC195" s="84"/>
      <c r="AD195" s="88">
        <v>14663</v>
      </c>
      <c r="AE195" s="88"/>
      <c r="AF195" s="88"/>
      <c r="AG195" s="88"/>
      <c r="AH195" s="88"/>
      <c r="AI195" s="88"/>
      <c r="AJ195" s="88"/>
      <c r="AK195" s="88"/>
      <c r="AL195" s="88"/>
      <c r="AM195" s="84">
        <v>6.3718929254302101E-2</v>
      </c>
      <c r="AN195" s="84"/>
      <c r="AO195" s="84"/>
      <c r="AP195" s="84"/>
    </row>
    <row r="196" spans="2:42" s="1" customFormat="1" ht="8.85" customHeight="1" x14ac:dyDescent="0.15">
      <c r="B196" s="83" t="s">
        <v>1120</v>
      </c>
      <c r="C196" s="83"/>
      <c r="D196" s="83"/>
      <c r="E196" s="83"/>
      <c r="F196" s="83"/>
      <c r="G196" s="83"/>
      <c r="H196" s="83"/>
      <c r="I196" s="101">
        <v>291038909.68000001</v>
      </c>
      <c r="J196" s="101"/>
      <c r="K196" s="101"/>
      <c r="L196" s="101"/>
      <c r="M196" s="101"/>
      <c r="N196" s="101"/>
      <c r="O196" s="101"/>
      <c r="P196" s="101"/>
      <c r="Q196" s="101"/>
      <c r="R196" s="101"/>
      <c r="S196" s="101"/>
      <c r="T196" s="84">
        <v>1.90497210711679E-2</v>
      </c>
      <c r="U196" s="84"/>
      <c r="V196" s="84"/>
      <c r="W196" s="84"/>
      <c r="X196" s="84"/>
      <c r="Y196" s="84"/>
      <c r="Z196" s="84"/>
      <c r="AA196" s="84"/>
      <c r="AB196" s="84"/>
      <c r="AC196" s="84"/>
      <c r="AD196" s="88">
        <v>5828</v>
      </c>
      <c r="AE196" s="88"/>
      <c r="AF196" s="88"/>
      <c r="AG196" s="88"/>
      <c r="AH196" s="88"/>
      <c r="AI196" s="88"/>
      <c r="AJ196" s="88"/>
      <c r="AK196" s="88"/>
      <c r="AL196" s="88"/>
      <c r="AM196" s="84">
        <v>2.5325916912915001E-2</v>
      </c>
      <c r="AN196" s="84"/>
      <c r="AO196" s="84"/>
      <c r="AP196" s="84"/>
    </row>
    <row r="197" spans="2:42" s="1" customFormat="1" ht="8.85" customHeight="1" x14ac:dyDescent="0.15">
      <c r="B197" s="83" t="s">
        <v>1121</v>
      </c>
      <c r="C197" s="83"/>
      <c r="D197" s="83"/>
      <c r="E197" s="83"/>
      <c r="F197" s="83"/>
      <c r="G197" s="83"/>
      <c r="H197" s="83"/>
      <c r="I197" s="101">
        <v>197690771.88</v>
      </c>
      <c r="J197" s="101"/>
      <c r="K197" s="101"/>
      <c r="L197" s="101"/>
      <c r="M197" s="101"/>
      <c r="N197" s="101"/>
      <c r="O197" s="101"/>
      <c r="P197" s="101"/>
      <c r="Q197" s="101"/>
      <c r="R197" s="101"/>
      <c r="S197" s="101"/>
      <c r="T197" s="84">
        <v>1.29396927263045E-2</v>
      </c>
      <c r="U197" s="84"/>
      <c r="V197" s="84"/>
      <c r="W197" s="84"/>
      <c r="X197" s="84"/>
      <c r="Y197" s="84"/>
      <c r="Z197" s="84"/>
      <c r="AA197" s="84"/>
      <c r="AB197" s="84"/>
      <c r="AC197" s="84"/>
      <c r="AD197" s="88">
        <v>4702</v>
      </c>
      <c r="AE197" s="88"/>
      <c r="AF197" s="88"/>
      <c r="AG197" s="88"/>
      <c r="AH197" s="88"/>
      <c r="AI197" s="88"/>
      <c r="AJ197" s="88"/>
      <c r="AK197" s="88"/>
      <c r="AL197" s="88"/>
      <c r="AM197" s="84">
        <v>2.0432817660351099E-2</v>
      </c>
      <c r="AN197" s="84"/>
      <c r="AO197" s="84"/>
      <c r="AP197" s="84"/>
    </row>
    <row r="198" spans="2:42" s="1" customFormat="1" ht="8.85" customHeight="1" x14ac:dyDescent="0.15">
      <c r="B198" s="83" t="s">
        <v>1122</v>
      </c>
      <c r="C198" s="83"/>
      <c r="D198" s="83"/>
      <c r="E198" s="83"/>
      <c r="F198" s="83"/>
      <c r="G198" s="83"/>
      <c r="H198" s="83"/>
      <c r="I198" s="101">
        <v>128607604.36</v>
      </c>
      <c r="J198" s="101"/>
      <c r="K198" s="101"/>
      <c r="L198" s="101"/>
      <c r="M198" s="101"/>
      <c r="N198" s="101"/>
      <c r="O198" s="101"/>
      <c r="P198" s="101"/>
      <c r="Q198" s="101"/>
      <c r="R198" s="101"/>
      <c r="S198" s="101"/>
      <c r="T198" s="84">
        <v>8.4179087716582408E-3</v>
      </c>
      <c r="U198" s="84"/>
      <c r="V198" s="84"/>
      <c r="W198" s="84"/>
      <c r="X198" s="84"/>
      <c r="Y198" s="84"/>
      <c r="Z198" s="84"/>
      <c r="AA198" s="84"/>
      <c r="AB198" s="84"/>
      <c r="AC198" s="84"/>
      <c r="AD198" s="88">
        <v>3720</v>
      </c>
      <c r="AE198" s="88"/>
      <c r="AF198" s="88"/>
      <c r="AG198" s="88"/>
      <c r="AH198" s="88"/>
      <c r="AI198" s="88"/>
      <c r="AJ198" s="88"/>
      <c r="AK198" s="88"/>
      <c r="AL198" s="88"/>
      <c r="AM198" s="84">
        <v>1.6165478880583999E-2</v>
      </c>
      <c r="AN198" s="84"/>
      <c r="AO198" s="84"/>
      <c r="AP198" s="84"/>
    </row>
    <row r="199" spans="2:42" s="1" customFormat="1" ht="8.85" customHeight="1" x14ac:dyDescent="0.15">
      <c r="B199" s="83" t="s">
        <v>1123</v>
      </c>
      <c r="C199" s="83"/>
      <c r="D199" s="83"/>
      <c r="E199" s="83"/>
      <c r="F199" s="83"/>
      <c r="G199" s="83"/>
      <c r="H199" s="83"/>
      <c r="I199" s="101">
        <v>127696260.19</v>
      </c>
      <c r="J199" s="101"/>
      <c r="K199" s="101"/>
      <c r="L199" s="101"/>
      <c r="M199" s="101"/>
      <c r="N199" s="101"/>
      <c r="O199" s="101"/>
      <c r="P199" s="101"/>
      <c r="Q199" s="101"/>
      <c r="R199" s="101"/>
      <c r="S199" s="101"/>
      <c r="T199" s="84">
        <v>8.3582574616068508E-3</v>
      </c>
      <c r="U199" s="84"/>
      <c r="V199" s="84"/>
      <c r="W199" s="84"/>
      <c r="X199" s="84"/>
      <c r="Y199" s="84"/>
      <c r="Z199" s="84"/>
      <c r="AA199" s="84"/>
      <c r="AB199" s="84"/>
      <c r="AC199" s="84"/>
      <c r="AD199" s="88">
        <v>3669</v>
      </c>
      <c r="AE199" s="88"/>
      <c r="AF199" s="88"/>
      <c r="AG199" s="88"/>
      <c r="AH199" s="88"/>
      <c r="AI199" s="88"/>
      <c r="AJ199" s="88"/>
      <c r="AK199" s="88"/>
      <c r="AL199" s="88"/>
      <c r="AM199" s="84">
        <v>1.5943855379801801E-2</v>
      </c>
      <c r="AN199" s="84"/>
      <c r="AO199" s="84"/>
      <c r="AP199" s="84"/>
    </row>
    <row r="200" spans="2:42" s="1" customFormat="1" ht="8.85" customHeight="1" x14ac:dyDescent="0.15">
      <c r="B200" s="83" t="s">
        <v>1124</v>
      </c>
      <c r="C200" s="83"/>
      <c r="D200" s="83"/>
      <c r="E200" s="83"/>
      <c r="F200" s="83"/>
      <c r="G200" s="83"/>
      <c r="H200" s="83"/>
      <c r="I200" s="101">
        <v>120703590.98999999</v>
      </c>
      <c r="J200" s="101"/>
      <c r="K200" s="101"/>
      <c r="L200" s="101"/>
      <c r="M200" s="101"/>
      <c r="N200" s="101"/>
      <c r="O200" s="101"/>
      <c r="P200" s="101"/>
      <c r="Q200" s="101"/>
      <c r="R200" s="101"/>
      <c r="S200" s="101"/>
      <c r="T200" s="84">
        <v>7.9005578435406495E-3</v>
      </c>
      <c r="U200" s="84"/>
      <c r="V200" s="84"/>
      <c r="W200" s="84"/>
      <c r="X200" s="84"/>
      <c r="Y200" s="84"/>
      <c r="Z200" s="84"/>
      <c r="AA200" s="84"/>
      <c r="AB200" s="84"/>
      <c r="AC200" s="84"/>
      <c r="AD200" s="88">
        <v>3235</v>
      </c>
      <c r="AE200" s="88"/>
      <c r="AF200" s="88"/>
      <c r="AG200" s="88"/>
      <c r="AH200" s="88"/>
      <c r="AI200" s="88"/>
      <c r="AJ200" s="88"/>
      <c r="AK200" s="88"/>
      <c r="AL200" s="88"/>
      <c r="AM200" s="84">
        <v>1.40578828437337E-2</v>
      </c>
      <c r="AN200" s="84"/>
      <c r="AO200" s="84"/>
      <c r="AP200" s="84"/>
    </row>
    <row r="201" spans="2:42" s="1" customFormat="1" ht="8.85" customHeight="1" x14ac:dyDescent="0.15">
      <c r="B201" s="83" t="s">
        <v>1125</v>
      </c>
      <c r="C201" s="83"/>
      <c r="D201" s="83"/>
      <c r="E201" s="83"/>
      <c r="F201" s="83"/>
      <c r="G201" s="83"/>
      <c r="H201" s="83"/>
      <c r="I201" s="101">
        <v>76494981.180000097</v>
      </c>
      <c r="J201" s="101"/>
      <c r="K201" s="101"/>
      <c r="L201" s="101"/>
      <c r="M201" s="101"/>
      <c r="N201" s="101"/>
      <c r="O201" s="101"/>
      <c r="P201" s="101"/>
      <c r="Q201" s="101"/>
      <c r="R201" s="101"/>
      <c r="S201" s="101"/>
      <c r="T201" s="84">
        <v>5.0069183410062197E-3</v>
      </c>
      <c r="U201" s="84"/>
      <c r="V201" s="84"/>
      <c r="W201" s="84"/>
      <c r="X201" s="84"/>
      <c r="Y201" s="84"/>
      <c r="Z201" s="84"/>
      <c r="AA201" s="84"/>
      <c r="AB201" s="84"/>
      <c r="AC201" s="84"/>
      <c r="AD201" s="88">
        <v>2137</v>
      </c>
      <c r="AE201" s="88"/>
      <c r="AF201" s="88"/>
      <c r="AG201" s="88"/>
      <c r="AH201" s="88"/>
      <c r="AI201" s="88"/>
      <c r="AJ201" s="88"/>
      <c r="AK201" s="88"/>
      <c r="AL201" s="88"/>
      <c r="AM201" s="84">
        <v>9.2864592386580902E-3</v>
      </c>
      <c r="AN201" s="84"/>
      <c r="AO201" s="84"/>
      <c r="AP201" s="84"/>
    </row>
    <row r="202" spans="2:42" s="1" customFormat="1" ht="8.85" customHeight="1" x14ac:dyDescent="0.15">
      <c r="B202" s="83" t="s">
        <v>1126</v>
      </c>
      <c r="C202" s="83"/>
      <c r="D202" s="83"/>
      <c r="E202" s="83"/>
      <c r="F202" s="83"/>
      <c r="G202" s="83"/>
      <c r="H202" s="83"/>
      <c r="I202" s="101">
        <v>37400796.960000098</v>
      </c>
      <c r="J202" s="101"/>
      <c r="K202" s="101"/>
      <c r="L202" s="101"/>
      <c r="M202" s="101"/>
      <c r="N202" s="101"/>
      <c r="O202" s="101"/>
      <c r="P202" s="101"/>
      <c r="Q202" s="101"/>
      <c r="R202" s="101"/>
      <c r="S202" s="101"/>
      <c r="T202" s="84">
        <v>2.4480395102866501E-3</v>
      </c>
      <c r="U202" s="84"/>
      <c r="V202" s="84"/>
      <c r="W202" s="84"/>
      <c r="X202" s="84"/>
      <c r="Y202" s="84"/>
      <c r="Z202" s="84"/>
      <c r="AA202" s="84"/>
      <c r="AB202" s="84"/>
      <c r="AC202" s="84"/>
      <c r="AD202" s="88">
        <v>1011</v>
      </c>
      <c r="AE202" s="88"/>
      <c r="AF202" s="88"/>
      <c r="AG202" s="88"/>
      <c r="AH202" s="88"/>
      <c r="AI202" s="88"/>
      <c r="AJ202" s="88"/>
      <c r="AK202" s="88"/>
      <c r="AL202" s="88"/>
      <c r="AM202" s="84">
        <v>4.3933599860942101E-3</v>
      </c>
      <c r="AN202" s="84"/>
      <c r="AO202" s="84"/>
      <c r="AP202" s="84"/>
    </row>
    <row r="203" spans="2:42" s="1" customFormat="1" ht="8.85" customHeight="1" x14ac:dyDescent="0.15">
      <c r="B203" s="83" t="s">
        <v>1127</v>
      </c>
      <c r="C203" s="83"/>
      <c r="D203" s="83"/>
      <c r="E203" s="83"/>
      <c r="F203" s="83"/>
      <c r="G203" s="83"/>
      <c r="H203" s="83"/>
      <c r="I203" s="101">
        <v>9653413.6699999999</v>
      </c>
      <c r="J203" s="101"/>
      <c r="K203" s="101"/>
      <c r="L203" s="101"/>
      <c r="M203" s="101"/>
      <c r="N203" s="101"/>
      <c r="O203" s="101"/>
      <c r="P203" s="101"/>
      <c r="Q203" s="101"/>
      <c r="R203" s="101"/>
      <c r="S203" s="101"/>
      <c r="T203" s="84">
        <v>6.3185653767152197E-4</v>
      </c>
      <c r="U203" s="84"/>
      <c r="V203" s="84"/>
      <c r="W203" s="84"/>
      <c r="X203" s="84"/>
      <c r="Y203" s="84"/>
      <c r="Z203" s="84"/>
      <c r="AA203" s="84"/>
      <c r="AB203" s="84"/>
      <c r="AC203" s="84"/>
      <c r="AD203" s="88">
        <v>288</v>
      </c>
      <c r="AE203" s="88"/>
      <c r="AF203" s="88"/>
      <c r="AG203" s="88"/>
      <c r="AH203" s="88"/>
      <c r="AI203" s="88"/>
      <c r="AJ203" s="88"/>
      <c r="AK203" s="88"/>
      <c r="AL203" s="88"/>
      <c r="AM203" s="84">
        <v>1.2515209455936001E-3</v>
      </c>
      <c r="AN203" s="84"/>
      <c r="AO203" s="84"/>
      <c r="AP203" s="84"/>
    </row>
    <row r="204" spans="2:42" s="1" customFormat="1" ht="8.85" customHeight="1" x14ac:dyDescent="0.15">
      <c r="B204" s="83" t="s">
        <v>1128</v>
      </c>
      <c r="C204" s="83"/>
      <c r="D204" s="83"/>
      <c r="E204" s="83"/>
      <c r="F204" s="83"/>
      <c r="G204" s="83"/>
      <c r="H204" s="83"/>
      <c r="I204" s="101">
        <v>49757.34</v>
      </c>
      <c r="J204" s="101"/>
      <c r="K204" s="101"/>
      <c r="L204" s="101"/>
      <c r="M204" s="101"/>
      <c r="N204" s="101"/>
      <c r="O204" s="101"/>
      <c r="P204" s="101"/>
      <c r="Q204" s="101"/>
      <c r="R204" s="101"/>
      <c r="S204" s="101"/>
      <c r="T204" s="84">
        <v>3.2568272375863801E-6</v>
      </c>
      <c r="U204" s="84"/>
      <c r="V204" s="84"/>
      <c r="W204" s="84"/>
      <c r="X204" s="84"/>
      <c r="Y204" s="84"/>
      <c r="Z204" s="84"/>
      <c r="AA204" s="84"/>
      <c r="AB204" s="84"/>
      <c r="AC204" s="84"/>
      <c r="AD204" s="88">
        <v>5</v>
      </c>
      <c r="AE204" s="88"/>
      <c r="AF204" s="88"/>
      <c r="AG204" s="88"/>
      <c r="AH204" s="88"/>
      <c r="AI204" s="88"/>
      <c r="AJ204" s="88"/>
      <c r="AK204" s="88"/>
      <c r="AL204" s="88"/>
      <c r="AM204" s="84">
        <v>2.1727794194333399E-5</v>
      </c>
      <c r="AN204" s="84"/>
      <c r="AO204" s="84"/>
      <c r="AP204" s="84"/>
    </row>
    <row r="205" spans="2:42" s="1" customFormat="1" ht="8.85" customHeight="1" x14ac:dyDescent="0.15">
      <c r="B205" s="83" t="s">
        <v>1129</v>
      </c>
      <c r="C205" s="83"/>
      <c r="D205" s="83"/>
      <c r="E205" s="83"/>
      <c r="F205" s="83"/>
      <c r="G205" s="83"/>
      <c r="H205" s="83"/>
      <c r="I205" s="101">
        <v>264599.26</v>
      </c>
      <c r="J205" s="101"/>
      <c r="K205" s="101"/>
      <c r="L205" s="101"/>
      <c r="M205" s="101"/>
      <c r="N205" s="101"/>
      <c r="O205" s="101"/>
      <c r="P205" s="101"/>
      <c r="Q205" s="101"/>
      <c r="R205" s="101"/>
      <c r="S205" s="101"/>
      <c r="T205" s="84">
        <v>1.7319134765106001E-5</v>
      </c>
      <c r="U205" s="84"/>
      <c r="V205" s="84"/>
      <c r="W205" s="84"/>
      <c r="X205" s="84"/>
      <c r="Y205" s="84"/>
      <c r="Z205" s="84"/>
      <c r="AA205" s="84"/>
      <c r="AB205" s="84"/>
      <c r="AC205" s="84"/>
      <c r="AD205" s="88">
        <v>11</v>
      </c>
      <c r="AE205" s="88"/>
      <c r="AF205" s="88"/>
      <c r="AG205" s="88"/>
      <c r="AH205" s="88"/>
      <c r="AI205" s="88"/>
      <c r="AJ205" s="88"/>
      <c r="AK205" s="88"/>
      <c r="AL205" s="88"/>
      <c r="AM205" s="84">
        <v>4.7801147227533501E-5</v>
      </c>
      <c r="AN205" s="84"/>
      <c r="AO205" s="84"/>
      <c r="AP205" s="84"/>
    </row>
    <row r="206" spans="2:42" s="1" customFormat="1" ht="8.85" customHeight="1" x14ac:dyDescent="0.15">
      <c r="B206" s="83" t="s">
        <v>1130</v>
      </c>
      <c r="C206" s="83"/>
      <c r="D206" s="83"/>
      <c r="E206" s="83"/>
      <c r="F206" s="83"/>
      <c r="G206" s="83"/>
      <c r="H206" s="83"/>
      <c r="I206" s="101">
        <v>2380431.13</v>
      </c>
      <c r="J206" s="101"/>
      <c r="K206" s="101"/>
      <c r="L206" s="101"/>
      <c r="M206" s="101"/>
      <c r="N206" s="101"/>
      <c r="O206" s="101"/>
      <c r="P206" s="101"/>
      <c r="Q206" s="101"/>
      <c r="R206" s="101"/>
      <c r="S206" s="101"/>
      <c r="T206" s="84">
        <v>1.5580923219333099E-4</v>
      </c>
      <c r="U206" s="84"/>
      <c r="V206" s="84"/>
      <c r="W206" s="84"/>
      <c r="X206" s="84"/>
      <c r="Y206" s="84"/>
      <c r="Z206" s="84"/>
      <c r="AA206" s="84"/>
      <c r="AB206" s="84"/>
      <c r="AC206" s="84"/>
      <c r="AD206" s="88">
        <v>86</v>
      </c>
      <c r="AE206" s="88"/>
      <c r="AF206" s="88"/>
      <c r="AG206" s="88"/>
      <c r="AH206" s="88"/>
      <c r="AI206" s="88"/>
      <c r="AJ206" s="88"/>
      <c r="AK206" s="88"/>
      <c r="AL206" s="88"/>
      <c r="AM206" s="84">
        <v>3.7371806014253401E-4</v>
      </c>
      <c r="AN206" s="84"/>
      <c r="AO206" s="84"/>
      <c r="AP206" s="84"/>
    </row>
    <row r="207" spans="2:42" s="1" customFormat="1" ht="8.85" customHeight="1" x14ac:dyDescent="0.15">
      <c r="B207" s="83" t="s">
        <v>1131</v>
      </c>
      <c r="C207" s="83"/>
      <c r="D207" s="83"/>
      <c r="E207" s="83"/>
      <c r="F207" s="83"/>
      <c r="G207" s="83"/>
      <c r="H207" s="83"/>
      <c r="I207" s="101">
        <v>3696.18</v>
      </c>
      <c r="J207" s="101"/>
      <c r="K207" s="101"/>
      <c r="L207" s="101"/>
      <c r="M207" s="101"/>
      <c r="N207" s="101"/>
      <c r="O207" s="101"/>
      <c r="P207" s="101"/>
      <c r="Q207" s="101"/>
      <c r="R207" s="101"/>
      <c r="S207" s="101"/>
      <c r="T207" s="84">
        <v>2.4193053123462899E-7</v>
      </c>
      <c r="U207" s="84"/>
      <c r="V207" s="84"/>
      <c r="W207" s="84"/>
      <c r="X207" s="84"/>
      <c r="Y207" s="84"/>
      <c r="Z207" s="84"/>
      <c r="AA207" s="84"/>
      <c r="AB207" s="84"/>
      <c r="AC207" s="84"/>
      <c r="AD207" s="88">
        <v>3</v>
      </c>
      <c r="AE207" s="88"/>
      <c r="AF207" s="88"/>
      <c r="AG207" s="88"/>
      <c r="AH207" s="88"/>
      <c r="AI207" s="88"/>
      <c r="AJ207" s="88"/>
      <c r="AK207" s="88"/>
      <c r="AL207" s="88"/>
      <c r="AM207" s="84">
        <v>1.30366765166E-5</v>
      </c>
      <c r="AN207" s="84"/>
      <c r="AO207" s="84"/>
      <c r="AP207" s="84"/>
    </row>
    <row r="208" spans="2:42" s="1" customFormat="1" ht="8.85" customHeight="1" x14ac:dyDescent="0.15">
      <c r="B208" s="106"/>
      <c r="C208" s="106"/>
      <c r="D208" s="106"/>
      <c r="E208" s="106"/>
      <c r="F208" s="106"/>
      <c r="G208" s="106"/>
      <c r="H208" s="106"/>
      <c r="I208" s="103">
        <v>15277856751.429899</v>
      </c>
      <c r="J208" s="103"/>
      <c r="K208" s="103"/>
      <c r="L208" s="103"/>
      <c r="M208" s="103"/>
      <c r="N208" s="103"/>
      <c r="O208" s="103"/>
      <c r="P208" s="103"/>
      <c r="Q208" s="103"/>
      <c r="R208" s="103"/>
      <c r="S208" s="103"/>
      <c r="T208" s="104">
        <v>1</v>
      </c>
      <c r="U208" s="104"/>
      <c r="V208" s="104"/>
      <c r="W208" s="104"/>
      <c r="X208" s="104"/>
      <c r="Y208" s="104"/>
      <c r="Z208" s="104"/>
      <c r="AA208" s="104"/>
      <c r="AB208" s="104"/>
      <c r="AC208" s="104"/>
      <c r="AD208" s="105">
        <v>230120</v>
      </c>
      <c r="AE208" s="105"/>
      <c r="AF208" s="105"/>
      <c r="AG208" s="105"/>
      <c r="AH208" s="105"/>
      <c r="AI208" s="105"/>
      <c r="AJ208" s="105"/>
      <c r="AK208" s="105"/>
      <c r="AL208" s="105"/>
      <c r="AM208" s="104">
        <v>1</v>
      </c>
      <c r="AN208" s="104"/>
      <c r="AO208" s="104"/>
      <c r="AP208" s="104"/>
    </row>
    <row r="209" spans="2:44" s="1" customFormat="1" ht="7.2" customHeight="1" x14ac:dyDescent="0.15"/>
    <row r="210" spans="2:44" s="1" customFormat="1" ht="15.3" customHeight="1" x14ac:dyDescent="0.15">
      <c r="B210" s="81" t="s">
        <v>1132</v>
      </c>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row>
    <row r="211" spans="2:44" s="1" customFormat="1" ht="6.3" customHeight="1" x14ac:dyDescent="0.15"/>
    <row r="212" spans="2:44" s="1" customFormat="1" ht="10.199999999999999" customHeight="1" x14ac:dyDescent="0.15">
      <c r="B212" s="106"/>
      <c r="C212" s="106"/>
      <c r="D212" s="106"/>
      <c r="E212" s="106"/>
      <c r="F212" s="106"/>
      <c r="G212" s="106"/>
      <c r="H212" s="79" t="s">
        <v>1055</v>
      </c>
      <c r="I212" s="79"/>
      <c r="J212" s="79"/>
      <c r="K212" s="79"/>
      <c r="L212" s="79"/>
      <c r="M212" s="79"/>
      <c r="N212" s="79"/>
      <c r="O212" s="79"/>
      <c r="P212" s="79"/>
      <c r="Q212" s="79"/>
      <c r="R212" s="79"/>
      <c r="S212" s="79" t="s">
        <v>1056</v>
      </c>
      <c r="T212" s="79"/>
      <c r="U212" s="79"/>
      <c r="V212" s="79"/>
      <c r="W212" s="79"/>
      <c r="X212" s="79"/>
      <c r="Y212" s="79"/>
      <c r="Z212" s="79"/>
      <c r="AA212" s="79"/>
      <c r="AB212" s="79"/>
      <c r="AC212" s="79" t="s">
        <v>1057</v>
      </c>
      <c r="AD212" s="79"/>
      <c r="AE212" s="79"/>
      <c r="AF212" s="79"/>
      <c r="AG212" s="79"/>
      <c r="AH212" s="79"/>
      <c r="AI212" s="79"/>
      <c r="AJ212" s="79"/>
      <c r="AK212" s="79" t="s">
        <v>1056</v>
      </c>
      <c r="AL212" s="79"/>
      <c r="AM212" s="79"/>
      <c r="AN212" s="79"/>
      <c r="AO212" s="79"/>
      <c r="AP212" s="79"/>
    </row>
    <row r="213" spans="2:44" s="1" customFormat="1" ht="8.85" customHeight="1" x14ac:dyDescent="0.15">
      <c r="B213" s="83" t="s">
        <v>905</v>
      </c>
      <c r="C213" s="83"/>
      <c r="D213" s="83"/>
      <c r="E213" s="83"/>
      <c r="F213" s="83"/>
      <c r="G213" s="83"/>
      <c r="H213" s="101">
        <v>12906038099.310101</v>
      </c>
      <c r="I213" s="101"/>
      <c r="J213" s="101"/>
      <c r="K213" s="101"/>
      <c r="L213" s="101"/>
      <c r="M213" s="101"/>
      <c r="N213" s="101"/>
      <c r="O213" s="101"/>
      <c r="P213" s="101"/>
      <c r="Q213" s="101"/>
      <c r="R213" s="101"/>
      <c r="S213" s="84">
        <v>0.84475449071755504</v>
      </c>
      <c r="T213" s="84"/>
      <c r="U213" s="84"/>
      <c r="V213" s="84"/>
      <c r="W213" s="84"/>
      <c r="X213" s="84"/>
      <c r="Y213" s="84"/>
      <c r="Z213" s="84"/>
      <c r="AA213" s="84"/>
      <c r="AB213" s="84"/>
      <c r="AC213" s="88">
        <v>194134</v>
      </c>
      <c r="AD213" s="88"/>
      <c r="AE213" s="88"/>
      <c r="AF213" s="88"/>
      <c r="AG213" s="88"/>
      <c r="AH213" s="88"/>
      <c r="AI213" s="88"/>
      <c r="AJ213" s="88"/>
      <c r="AK213" s="84">
        <v>0.84362071962454399</v>
      </c>
      <c r="AL213" s="84"/>
      <c r="AM213" s="84"/>
      <c r="AN213" s="84"/>
      <c r="AO213" s="84"/>
      <c r="AP213" s="84"/>
    </row>
    <row r="214" spans="2:44" s="1" customFormat="1" ht="8.85" customHeight="1" x14ac:dyDescent="0.15">
      <c r="B214" s="83" t="s">
        <v>1133</v>
      </c>
      <c r="C214" s="83"/>
      <c r="D214" s="83"/>
      <c r="E214" s="83"/>
      <c r="F214" s="83"/>
      <c r="G214" s="83"/>
      <c r="H214" s="101">
        <v>28075095.550000001</v>
      </c>
      <c r="I214" s="101"/>
      <c r="J214" s="101"/>
      <c r="K214" s="101"/>
      <c r="L214" s="101"/>
      <c r="M214" s="101"/>
      <c r="N214" s="101"/>
      <c r="O214" s="101"/>
      <c r="P214" s="101"/>
      <c r="Q214" s="101"/>
      <c r="R214" s="101"/>
      <c r="S214" s="84">
        <v>1.83763311875352E-3</v>
      </c>
      <c r="T214" s="84"/>
      <c r="U214" s="84"/>
      <c r="V214" s="84"/>
      <c r="W214" s="84"/>
      <c r="X214" s="84"/>
      <c r="Y214" s="84"/>
      <c r="Z214" s="84"/>
      <c r="AA214" s="84"/>
      <c r="AB214" s="84"/>
      <c r="AC214" s="88">
        <v>1752</v>
      </c>
      <c r="AD214" s="88"/>
      <c r="AE214" s="88"/>
      <c r="AF214" s="88"/>
      <c r="AG214" s="88"/>
      <c r="AH214" s="88"/>
      <c r="AI214" s="88"/>
      <c r="AJ214" s="88"/>
      <c r="AK214" s="84">
        <v>7.6134190856944201E-3</v>
      </c>
      <c r="AL214" s="84"/>
      <c r="AM214" s="84"/>
      <c r="AN214" s="84"/>
      <c r="AO214" s="84"/>
      <c r="AP214" s="84"/>
    </row>
    <row r="215" spans="2:44" s="1" customFormat="1" ht="8.85" customHeight="1" x14ac:dyDescent="0.15">
      <c r="B215" s="83" t="s">
        <v>1134</v>
      </c>
      <c r="C215" s="83"/>
      <c r="D215" s="83"/>
      <c r="E215" s="83"/>
      <c r="F215" s="83"/>
      <c r="G215" s="83"/>
      <c r="H215" s="101">
        <v>2343743556.5700002</v>
      </c>
      <c r="I215" s="101"/>
      <c r="J215" s="101"/>
      <c r="K215" s="101"/>
      <c r="L215" s="101"/>
      <c r="M215" s="101"/>
      <c r="N215" s="101"/>
      <c r="O215" s="101"/>
      <c r="P215" s="101"/>
      <c r="Q215" s="101"/>
      <c r="R215" s="101"/>
      <c r="S215" s="84">
        <v>0.153407876163692</v>
      </c>
      <c r="T215" s="84"/>
      <c r="U215" s="84"/>
      <c r="V215" s="84"/>
      <c r="W215" s="84"/>
      <c r="X215" s="84"/>
      <c r="Y215" s="84"/>
      <c r="Z215" s="84"/>
      <c r="AA215" s="84"/>
      <c r="AB215" s="84"/>
      <c r="AC215" s="88">
        <v>34234</v>
      </c>
      <c r="AD215" s="88"/>
      <c r="AE215" s="88"/>
      <c r="AF215" s="88"/>
      <c r="AG215" s="88"/>
      <c r="AH215" s="88"/>
      <c r="AI215" s="88"/>
      <c r="AJ215" s="88"/>
      <c r="AK215" s="84">
        <v>0.14876586128976199</v>
      </c>
      <c r="AL215" s="84"/>
      <c r="AM215" s="84"/>
      <c r="AN215" s="84"/>
      <c r="AO215" s="84"/>
      <c r="AP215" s="84"/>
    </row>
    <row r="216" spans="2:44" s="1" customFormat="1" ht="10.199999999999999" customHeight="1" x14ac:dyDescent="0.15">
      <c r="B216" s="106"/>
      <c r="C216" s="106"/>
      <c r="D216" s="106"/>
      <c r="E216" s="106"/>
      <c r="F216" s="106"/>
      <c r="G216" s="106"/>
      <c r="H216" s="103">
        <v>15277856751.430099</v>
      </c>
      <c r="I216" s="103"/>
      <c r="J216" s="103"/>
      <c r="K216" s="103"/>
      <c r="L216" s="103"/>
      <c r="M216" s="103"/>
      <c r="N216" s="103"/>
      <c r="O216" s="103"/>
      <c r="P216" s="103"/>
      <c r="Q216" s="103"/>
      <c r="R216" s="103"/>
      <c r="S216" s="104">
        <v>1</v>
      </c>
      <c r="T216" s="104"/>
      <c r="U216" s="104"/>
      <c r="V216" s="104"/>
      <c r="W216" s="104"/>
      <c r="X216" s="104"/>
      <c r="Y216" s="104"/>
      <c r="Z216" s="104"/>
      <c r="AA216" s="104"/>
      <c r="AB216" s="104"/>
      <c r="AC216" s="105">
        <v>230120</v>
      </c>
      <c r="AD216" s="105"/>
      <c r="AE216" s="105"/>
      <c r="AF216" s="105"/>
      <c r="AG216" s="105"/>
      <c r="AH216" s="105"/>
      <c r="AI216" s="105"/>
      <c r="AJ216" s="105"/>
      <c r="AK216" s="104">
        <v>1</v>
      </c>
      <c r="AL216" s="104"/>
      <c r="AM216" s="104"/>
      <c r="AN216" s="104"/>
      <c r="AO216" s="104"/>
      <c r="AP216" s="104"/>
    </row>
    <row r="217" spans="2:44" s="1" customFormat="1" ht="7.2" customHeight="1" x14ac:dyDescent="0.15"/>
    <row r="218" spans="2:44" s="1" customFormat="1" ht="15.3" customHeight="1" x14ac:dyDescent="0.15">
      <c r="B218" s="81" t="s">
        <v>1135</v>
      </c>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row>
    <row r="219" spans="2:44" s="1" customFormat="1" ht="6.3" customHeight="1" x14ac:dyDescent="0.15"/>
    <row r="220" spans="2:44" s="1" customFormat="1" ht="10.199999999999999" customHeight="1" x14ac:dyDescent="0.15">
      <c r="B220" s="106"/>
      <c r="C220" s="106"/>
      <c r="D220" s="106"/>
      <c r="E220" s="106"/>
      <c r="F220" s="106"/>
      <c r="G220" s="79" t="s">
        <v>1055</v>
      </c>
      <c r="H220" s="79"/>
      <c r="I220" s="79"/>
      <c r="J220" s="79"/>
      <c r="K220" s="79"/>
      <c r="L220" s="79"/>
      <c r="M220" s="79"/>
      <c r="N220" s="79"/>
      <c r="O220" s="79"/>
      <c r="P220" s="79"/>
      <c r="Q220" s="79"/>
      <c r="R220" s="79" t="s">
        <v>1056</v>
      </c>
      <c r="S220" s="79"/>
      <c r="T220" s="79"/>
      <c r="U220" s="79"/>
      <c r="V220" s="79"/>
      <c r="W220" s="79"/>
      <c r="X220" s="79"/>
      <c r="Y220" s="79"/>
      <c r="Z220" s="79"/>
      <c r="AA220" s="79"/>
      <c r="AB220" s="79" t="s">
        <v>1057</v>
      </c>
      <c r="AC220" s="79"/>
      <c r="AD220" s="79"/>
      <c r="AE220" s="79"/>
      <c r="AF220" s="79"/>
      <c r="AG220" s="79"/>
      <c r="AH220" s="79"/>
      <c r="AI220" s="79"/>
      <c r="AJ220" s="79"/>
      <c r="AK220" s="79" t="s">
        <v>1056</v>
      </c>
      <c r="AL220" s="79"/>
      <c r="AM220" s="79"/>
      <c r="AN220" s="79"/>
      <c r="AO220" s="79"/>
      <c r="AP220" s="79"/>
    </row>
    <row r="221" spans="2:44" s="1" customFormat="1" ht="9.75" customHeight="1" x14ac:dyDescent="0.15">
      <c r="B221" s="83" t="s">
        <v>1136</v>
      </c>
      <c r="C221" s="83"/>
      <c r="D221" s="83"/>
      <c r="E221" s="83"/>
      <c r="F221" s="83"/>
      <c r="G221" s="101">
        <v>184816058.18000001</v>
      </c>
      <c r="H221" s="101"/>
      <c r="I221" s="101"/>
      <c r="J221" s="101"/>
      <c r="K221" s="101"/>
      <c r="L221" s="101"/>
      <c r="M221" s="101"/>
      <c r="N221" s="101"/>
      <c r="O221" s="101"/>
      <c r="P221" s="101"/>
      <c r="Q221" s="101"/>
      <c r="R221" s="84">
        <v>1.20969885493069E-2</v>
      </c>
      <c r="S221" s="84"/>
      <c r="T221" s="84"/>
      <c r="U221" s="84"/>
      <c r="V221" s="84"/>
      <c r="W221" s="84"/>
      <c r="X221" s="84"/>
      <c r="Y221" s="84"/>
      <c r="Z221" s="84"/>
      <c r="AA221" s="84"/>
      <c r="AB221" s="88">
        <v>3307</v>
      </c>
      <c r="AC221" s="88"/>
      <c r="AD221" s="88"/>
      <c r="AE221" s="88"/>
      <c r="AF221" s="88"/>
      <c r="AG221" s="88"/>
      <c r="AH221" s="88"/>
      <c r="AI221" s="88"/>
      <c r="AJ221" s="88"/>
      <c r="AK221" s="84">
        <v>1.4370763080132101E-2</v>
      </c>
      <c r="AL221" s="84"/>
      <c r="AM221" s="84"/>
      <c r="AN221" s="84"/>
      <c r="AO221" s="84"/>
      <c r="AP221" s="84"/>
    </row>
    <row r="222" spans="2:44" s="1" customFormat="1" ht="9.75" customHeight="1" x14ac:dyDescent="0.15">
      <c r="B222" s="83" t="s">
        <v>1137</v>
      </c>
      <c r="C222" s="83"/>
      <c r="D222" s="83"/>
      <c r="E222" s="83"/>
      <c r="F222" s="83"/>
      <c r="G222" s="101">
        <v>829452218.34999704</v>
      </c>
      <c r="H222" s="101"/>
      <c r="I222" s="101"/>
      <c r="J222" s="101"/>
      <c r="K222" s="101"/>
      <c r="L222" s="101"/>
      <c r="M222" s="101"/>
      <c r="N222" s="101"/>
      <c r="O222" s="101"/>
      <c r="P222" s="101"/>
      <c r="Q222" s="101"/>
      <c r="R222" s="84">
        <v>5.4291137287457297E-2</v>
      </c>
      <c r="S222" s="84"/>
      <c r="T222" s="84"/>
      <c r="U222" s="84"/>
      <c r="V222" s="84"/>
      <c r="W222" s="84"/>
      <c r="X222" s="84"/>
      <c r="Y222" s="84"/>
      <c r="Z222" s="84"/>
      <c r="AA222" s="84"/>
      <c r="AB222" s="88">
        <v>15558</v>
      </c>
      <c r="AC222" s="88"/>
      <c r="AD222" s="88"/>
      <c r="AE222" s="88"/>
      <c r="AF222" s="88"/>
      <c r="AG222" s="88"/>
      <c r="AH222" s="88"/>
      <c r="AI222" s="88"/>
      <c r="AJ222" s="88"/>
      <c r="AK222" s="84">
        <v>6.7608204415087803E-2</v>
      </c>
      <c r="AL222" s="84"/>
      <c r="AM222" s="84"/>
      <c r="AN222" s="84"/>
      <c r="AO222" s="84"/>
      <c r="AP222" s="84"/>
    </row>
    <row r="223" spans="2:44" s="1" customFormat="1" ht="9.75" customHeight="1" x14ac:dyDescent="0.15">
      <c r="B223" s="83" t="s">
        <v>1138</v>
      </c>
      <c r="C223" s="83"/>
      <c r="D223" s="83"/>
      <c r="E223" s="83"/>
      <c r="F223" s="83"/>
      <c r="G223" s="101">
        <v>105050156.48999999</v>
      </c>
      <c r="H223" s="101"/>
      <c r="I223" s="101"/>
      <c r="J223" s="101"/>
      <c r="K223" s="101"/>
      <c r="L223" s="101"/>
      <c r="M223" s="101"/>
      <c r="N223" s="101"/>
      <c r="O223" s="101"/>
      <c r="P223" s="101"/>
      <c r="Q223" s="101"/>
      <c r="R223" s="84">
        <v>6.8759746997998803E-3</v>
      </c>
      <c r="S223" s="84"/>
      <c r="T223" s="84"/>
      <c r="U223" s="84"/>
      <c r="V223" s="84"/>
      <c r="W223" s="84"/>
      <c r="X223" s="84"/>
      <c r="Y223" s="84"/>
      <c r="Z223" s="84"/>
      <c r="AA223" s="84"/>
      <c r="AB223" s="88">
        <v>1578</v>
      </c>
      <c r="AC223" s="88"/>
      <c r="AD223" s="88"/>
      <c r="AE223" s="88"/>
      <c r="AF223" s="88"/>
      <c r="AG223" s="88"/>
      <c r="AH223" s="88"/>
      <c r="AI223" s="88"/>
      <c r="AJ223" s="88"/>
      <c r="AK223" s="84">
        <v>6.8572918477316199E-3</v>
      </c>
      <c r="AL223" s="84"/>
      <c r="AM223" s="84"/>
      <c r="AN223" s="84"/>
      <c r="AO223" s="84"/>
      <c r="AP223" s="84"/>
    </row>
    <row r="224" spans="2:44" s="1" customFormat="1" ht="9.75" customHeight="1" x14ac:dyDescent="0.15">
      <c r="B224" s="83" t="s">
        <v>1139</v>
      </c>
      <c r="C224" s="83"/>
      <c r="D224" s="83"/>
      <c r="E224" s="83"/>
      <c r="F224" s="83"/>
      <c r="G224" s="101">
        <v>163070094.25</v>
      </c>
      <c r="H224" s="101"/>
      <c r="I224" s="101"/>
      <c r="J224" s="101"/>
      <c r="K224" s="101"/>
      <c r="L224" s="101"/>
      <c r="M224" s="101"/>
      <c r="N224" s="101"/>
      <c r="O224" s="101"/>
      <c r="P224" s="101"/>
      <c r="Q224" s="101"/>
      <c r="R224" s="84">
        <v>1.06736237224332E-2</v>
      </c>
      <c r="S224" s="84"/>
      <c r="T224" s="84"/>
      <c r="U224" s="84"/>
      <c r="V224" s="84"/>
      <c r="W224" s="84"/>
      <c r="X224" s="84"/>
      <c r="Y224" s="84"/>
      <c r="Z224" s="84"/>
      <c r="AA224" s="84"/>
      <c r="AB224" s="88">
        <v>2170</v>
      </c>
      <c r="AC224" s="88"/>
      <c r="AD224" s="88"/>
      <c r="AE224" s="88"/>
      <c r="AF224" s="88"/>
      <c r="AG224" s="88"/>
      <c r="AH224" s="88"/>
      <c r="AI224" s="88"/>
      <c r="AJ224" s="88"/>
      <c r="AK224" s="84">
        <v>9.4298626803406907E-3</v>
      </c>
      <c r="AL224" s="84"/>
      <c r="AM224" s="84"/>
      <c r="AN224" s="84"/>
      <c r="AO224" s="84"/>
      <c r="AP224" s="84"/>
    </row>
    <row r="225" spans="2:44" s="1" customFormat="1" ht="9.75" customHeight="1" x14ac:dyDescent="0.15">
      <c r="B225" s="83" t="s">
        <v>1140</v>
      </c>
      <c r="C225" s="83"/>
      <c r="D225" s="83"/>
      <c r="E225" s="83"/>
      <c r="F225" s="83"/>
      <c r="G225" s="101">
        <v>182251102.21000001</v>
      </c>
      <c r="H225" s="101"/>
      <c r="I225" s="101"/>
      <c r="J225" s="101"/>
      <c r="K225" s="101"/>
      <c r="L225" s="101"/>
      <c r="M225" s="101"/>
      <c r="N225" s="101"/>
      <c r="O225" s="101"/>
      <c r="P225" s="101"/>
      <c r="Q225" s="101"/>
      <c r="R225" s="84">
        <v>1.1929101390019301E-2</v>
      </c>
      <c r="S225" s="84"/>
      <c r="T225" s="84"/>
      <c r="U225" s="84"/>
      <c r="V225" s="84"/>
      <c r="W225" s="84"/>
      <c r="X225" s="84"/>
      <c r="Y225" s="84"/>
      <c r="Z225" s="84"/>
      <c r="AA225" s="84"/>
      <c r="AB225" s="88">
        <v>2198</v>
      </c>
      <c r="AC225" s="88"/>
      <c r="AD225" s="88"/>
      <c r="AE225" s="88"/>
      <c r="AF225" s="88"/>
      <c r="AG225" s="88"/>
      <c r="AH225" s="88"/>
      <c r="AI225" s="88"/>
      <c r="AJ225" s="88"/>
      <c r="AK225" s="84">
        <v>9.5515383278289602E-3</v>
      </c>
      <c r="AL225" s="84"/>
      <c r="AM225" s="84"/>
      <c r="AN225" s="84"/>
      <c r="AO225" s="84"/>
      <c r="AP225" s="84"/>
    </row>
    <row r="226" spans="2:44" s="1" customFormat="1" ht="9.75" customHeight="1" x14ac:dyDescent="0.15">
      <c r="B226" s="83" t="s">
        <v>1141</v>
      </c>
      <c r="C226" s="83"/>
      <c r="D226" s="83"/>
      <c r="E226" s="83"/>
      <c r="F226" s="83"/>
      <c r="G226" s="101">
        <v>261425347.13999999</v>
      </c>
      <c r="H226" s="101"/>
      <c r="I226" s="101"/>
      <c r="J226" s="101"/>
      <c r="K226" s="101"/>
      <c r="L226" s="101"/>
      <c r="M226" s="101"/>
      <c r="N226" s="101"/>
      <c r="O226" s="101"/>
      <c r="P226" s="101"/>
      <c r="Q226" s="101"/>
      <c r="R226" s="84">
        <v>1.71113888154194E-2</v>
      </c>
      <c r="S226" s="84"/>
      <c r="T226" s="84"/>
      <c r="U226" s="84"/>
      <c r="V226" s="84"/>
      <c r="W226" s="84"/>
      <c r="X226" s="84"/>
      <c r="Y226" s="84"/>
      <c r="Z226" s="84"/>
      <c r="AA226" s="84"/>
      <c r="AB226" s="88">
        <v>3088</v>
      </c>
      <c r="AC226" s="88"/>
      <c r="AD226" s="88"/>
      <c r="AE226" s="88"/>
      <c r="AF226" s="88"/>
      <c r="AG226" s="88"/>
      <c r="AH226" s="88"/>
      <c r="AI226" s="88"/>
      <c r="AJ226" s="88"/>
      <c r="AK226" s="84">
        <v>1.34190856944203E-2</v>
      </c>
      <c r="AL226" s="84"/>
      <c r="AM226" s="84"/>
      <c r="AN226" s="84"/>
      <c r="AO226" s="84"/>
      <c r="AP226" s="84"/>
    </row>
    <row r="227" spans="2:44" s="1" customFormat="1" ht="9.75" customHeight="1" x14ac:dyDescent="0.15">
      <c r="B227" s="83" t="s">
        <v>1142</v>
      </c>
      <c r="C227" s="83"/>
      <c r="D227" s="83"/>
      <c r="E227" s="83"/>
      <c r="F227" s="83"/>
      <c r="G227" s="101">
        <v>87220274.170000002</v>
      </c>
      <c r="H227" s="101"/>
      <c r="I227" s="101"/>
      <c r="J227" s="101"/>
      <c r="K227" s="101"/>
      <c r="L227" s="101"/>
      <c r="M227" s="101"/>
      <c r="N227" s="101"/>
      <c r="O227" s="101"/>
      <c r="P227" s="101"/>
      <c r="Q227" s="101"/>
      <c r="R227" s="84">
        <v>5.7089338896855303E-3</v>
      </c>
      <c r="S227" s="84"/>
      <c r="T227" s="84"/>
      <c r="U227" s="84"/>
      <c r="V227" s="84"/>
      <c r="W227" s="84"/>
      <c r="X227" s="84"/>
      <c r="Y227" s="84"/>
      <c r="Z227" s="84"/>
      <c r="AA227" s="84"/>
      <c r="AB227" s="88">
        <v>841</v>
      </c>
      <c r="AC227" s="88"/>
      <c r="AD227" s="88"/>
      <c r="AE227" s="88"/>
      <c r="AF227" s="88"/>
      <c r="AG227" s="88"/>
      <c r="AH227" s="88"/>
      <c r="AI227" s="88"/>
      <c r="AJ227" s="88"/>
      <c r="AK227" s="84">
        <v>3.6546149834868801E-3</v>
      </c>
      <c r="AL227" s="84"/>
      <c r="AM227" s="84"/>
      <c r="AN227" s="84"/>
      <c r="AO227" s="84"/>
      <c r="AP227" s="84"/>
    </row>
    <row r="228" spans="2:44" s="1" customFormat="1" ht="9.75" customHeight="1" x14ac:dyDescent="0.15">
      <c r="B228" s="83" t="s">
        <v>1143</v>
      </c>
      <c r="C228" s="83"/>
      <c r="D228" s="83"/>
      <c r="E228" s="83"/>
      <c r="F228" s="83"/>
      <c r="G228" s="101">
        <v>9585069.8800000008</v>
      </c>
      <c r="H228" s="101"/>
      <c r="I228" s="101"/>
      <c r="J228" s="101"/>
      <c r="K228" s="101"/>
      <c r="L228" s="101"/>
      <c r="M228" s="101"/>
      <c r="N228" s="101"/>
      <c r="O228" s="101"/>
      <c r="P228" s="101"/>
      <c r="Q228" s="101"/>
      <c r="R228" s="84">
        <v>6.2738314908619599E-4</v>
      </c>
      <c r="S228" s="84"/>
      <c r="T228" s="84"/>
      <c r="U228" s="84"/>
      <c r="V228" s="84"/>
      <c r="W228" s="84"/>
      <c r="X228" s="84"/>
      <c r="Y228" s="84"/>
      <c r="Z228" s="84"/>
      <c r="AA228" s="84"/>
      <c r="AB228" s="88">
        <v>110</v>
      </c>
      <c r="AC228" s="88"/>
      <c r="AD228" s="88"/>
      <c r="AE228" s="88"/>
      <c r="AF228" s="88"/>
      <c r="AG228" s="88"/>
      <c r="AH228" s="88"/>
      <c r="AI228" s="88"/>
      <c r="AJ228" s="88"/>
      <c r="AK228" s="84">
        <v>4.7801147227533502E-4</v>
      </c>
      <c r="AL228" s="84"/>
      <c r="AM228" s="84"/>
      <c r="AN228" s="84"/>
      <c r="AO228" s="84"/>
      <c r="AP228" s="84"/>
    </row>
    <row r="229" spans="2:44" s="1" customFormat="1" ht="9.75" customHeight="1" x14ac:dyDescent="0.15">
      <c r="B229" s="83" t="s">
        <v>1144</v>
      </c>
      <c r="C229" s="83"/>
      <c r="D229" s="83"/>
      <c r="E229" s="83"/>
      <c r="F229" s="83"/>
      <c r="G229" s="101">
        <v>91286184.289999902</v>
      </c>
      <c r="H229" s="101"/>
      <c r="I229" s="101"/>
      <c r="J229" s="101"/>
      <c r="K229" s="101"/>
      <c r="L229" s="101"/>
      <c r="M229" s="101"/>
      <c r="N229" s="101"/>
      <c r="O229" s="101"/>
      <c r="P229" s="101"/>
      <c r="Q229" s="101"/>
      <c r="R229" s="84">
        <v>5.9750648127693097E-3</v>
      </c>
      <c r="S229" s="84"/>
      <c r="T229" s="84"/>
      <c r="U229" s="84"/>
      <c r="V229" s="84"/>
      <c r="W229" s="84"/>
      <c r="X229" s="84"/>
      <c r="Y229" s="84"/>
      <c r="Z229" s="84"/>
      <c r="AA229" s="84"/>
      <c r="AB229" s="88">
        <v>585</v>
      </c>
      <c r="AC229" s="88"/>
      <c r="AD229" s="88"/>
      <c r="AE229" s="88"/>
      <c r="AF229" s="88"/>
      <c r="AG229" s="88"/>
      <c r="AH229" s="88"/>
      <c r="AI229" s="88"/>
      <c r="AJ229" s="88"/>
      <c r="AK229" s="84">
        <v>2.5421519207370099E-3</v>
      </c>
      <c r="AL229" s="84"/>
      <c r="AM229" s="84"/>
      <c r="AN229" s="84"/>
      <c r="AO229" s="84"/>
      <c r="AP229" s="84"/>
    </row>
    <row r="230" spans="2:44" s="1" customFormat="1" ht="9.75" customHeight="1" x14ac:dyDescent="0.15">
      <c r="B230" s="83" t="s">
        <v>1145</v>
      </c>
      <c r="C230" s="83"/>
      <c r="D230" s="83"/>
      <c r="E230" s="83"/>
      <c r="F230" s="83"/>
      <c r="G230" s="101">
        <v>43049915.75</v>
      </c>
      <c r="H230" s="101"/>
      <c r="I230" s="101"/>
      <c r="J230" s="101"/>
      <c r="K230" s="101"/>
      <c r="L230" s="101"/>
      <c r="M230" s="101"/>
      <c r="N230" s="101"/>
      <c r="O230" s="101"/>
      <c r="P230" s="101"/>
      <c r="Q230" s="101"/>
      <c r="R230" s="84">
        <v>2.8177981015544201E-3</v>
      </c>
      <c r="S230" s="84"/>
      <c r="T230" s="84"/>
      <c r="U230" s="84"/>
      <c r="V230" s="84"/>
      <c r="W230" s="84"/>
      <c r="X230" s="84"/>
      <c r="Y230" s="84"/>
      <c r="Z230" s="84"/>
      <c r="AA230" s="84"/>
      <c r="AB230" s="88">
        <v>287</v>
      </c>
      <c r="AC230" s="88"/>
      <c r="AD230" s="88"/>
      <c r="AE230" s="88"/>
      <c r="AF230" s="88"/>
      <c r="AG230" s="88"/>
      <c r="AH230" s="88"/>
      <c r="AI230" s="88"/>
      <c r="AJ230" s="88"/>
      <c r="AK230" s="84">
        <v>1.2471753867547401E-3</v>
      </c>
      <c r="AL230" s="84"/>
      <c r="AM230" s="84"/>
      <c r="AN230" s="84"/>
      <c r="AO230" s="84"/>
      <c r="AP230" s="84"/>
    </row>
    <row r="231" spans="2:44" s="1" customFormat="1" ht="9.75" customHeight="1" x14ac:dyDescent="0.15">
      <c r="B231" s="83" t="s">
        <v>1146</v>
      </c>
      <c r="C231" s="83"/>
      <c r="D231" s="83"/>
      <c r="E231" s="83"/>
      <c r="F231" s="83"/>
      <c r="G231" s="101">
        <v>72323909.800000101</v>
      </c>
      <c r="H231" s="101"/>
      <c r="I231" s="101"/>
      <c r="J231" s="101"/>
      <c r="K231" s="101"/>
      <c r="L231" s="101"/>
      <c r="M231" s="101"/>
      <c r="N231" s="101"/>
      <c r="O231" s="101"/>
      <c r="P231" s="101"/>
      <c r="Q231" s="101"/>
      <c r="R231" s="84">
        <v>4.7339041710304196E-3</v>
      </c>
      <c r="S231" s="84"/>
      <c r="T231" s="84"/>
      <c r="U231" s="84"/>
      <c r="V231" s="84"/>
      <c r="W231" s="84"/>
      <c r="X231" s="84"/>
      <c r="Y231" s="84"/>
      <c r="Z231" s="84"/>
      <c r="AA231" s="84"/>
      <c r="AB231" s="88">
        <v>1009</v>
      </c>
      <c r="AC231" s="88"/>
      <c r="AD231" s="88"/>
      <c r="AE231" s="88"/>
      <c r="AF231" s="88"/>
      <c r="AG231" s="88"/>
      <c r="AH231" s="88"/>
      <c r="AI231" s="88"/>
      <c r="AJ231" s="88"/>
      <c r="AK231" s="84">
        <v>4.3846688684164798E-3</v>
      </c>
      <c r="AL231" s="84"/>
      <c r="AM231" s="84"/>
      <c r="AN231" s="84"/>
      <c r="AO231" s="84"/>
      <c r="AP231" s="84"/>
    </row>
    <row r="232" spans="2:44" s="1" customFormat="1" ht="9.75" customHeight="1" x14ac:dyDescent="0.15">
      <c r="B232" s="83" t="s">
        <v>1147</v>
      </c>
      <c r="C232" s="83"/>
      <c r="D232" s="83"/>
      <c r="E232" s="83"/>
      <c r="F232" s="83"/>
      <c r="G232" s="101">
        <v>244928350.41999999</v>
      </c>
      <c r="H232" s="101"/>
      <c r="I232" s="101"/>
      <c r="J232" s="101"/>
      <c r="K232" s="101"/>
      <c r="L232" s="101"/>
      <c r="M232" s="101"/>
      <c r="N232" s="101"/>
      <c r="O232" s="101"/>
      <c r="P232" s="101"/>
      <c r="Q232" s="101"/>
      <c r="R232" s="84">
        <v>1.6031590975420899E-2</v>
      </c>
      <c r="S232" s="84"/>
      <c r="T232" s="84"/>
      <c r="U232" s="84"/>
      <c r="V232" s="84"/>
      <c r="W232" s="84"/>
      <c r="X232" s="84"/>
      <c r="Y232" s="84"/>
      <c r="Z232" s="84"/>
      <c r="AA232" s="84"/>
      <c r="AB232" s="88">
        <v>2741</v>
      </c>
      <c r="AC232" s="88"/>
      <c r="AD232" s="88"/>
      <c r="AE232" s="88"/>
      <c r="AF232" s="88"/>
      <c r="AG232" s="88"/>
      <c r="AH232" s="88"/>
      <c r="AI232" s="88"/>
      <c r="AJ232" s="88"/>
      <c r="AK232" s="84">
        <v>1.1911176777333599E-2</v>
      </c>
      <c r="AL232" s="84"/>
      <c r="AM232" s="84"/>
      <c r="AN232" s="84"/>
      <c r="AO232" s="84"/>
      <c r="AP232" s="84"/>
    </row>
    <row r="233" spans="2:44" s="1" customFormat="1" ht="9.75" customHeight="1" x14ac:dyDescent="0.15">
      <c r="B233" s="83" t="s">
        <v>1148</v>
      </c>
      <c r="C233" s="83"/>
      <c r="D233" s="83"/>
      <c r="E233" s="83"/>
      <c r="F233" s="83"/>
      <c r="G233" s="101">
        <v>23580708.870000001</v>
      </c>
      <c r="H233" s="101"/>
      <c r="I233" s="101"/>
      <c r="J233" s="101"/>
      <c r="K233" s="101"/>
      <c r="L233" s="101"/>
      <c r="M233" s="101"/>
      <c r="N233" s="101"/>
      <c r="O233" s="101"/>
      <c r="P233" s="101"/>
      <c r="Q233" s="101"/>
      <c r="R233" s="84">
        <v>1.5434566021698499E-3</v>
      </c>
      <c r="S233" s="84"/>
      <c r="T233" s="84"/>
      <c r="U233" s="84"/>
      <c r="V233" s="84"/>
      <c r="W233" s="84"/>
      <c r="X233" s="84"/>
      <c r="Y233" s="84"/>
      <c r="Z233" s="84"/>
      <c r="AA233" s="84"/>
      <c r="AB233" s="88">
        <v>210</v>
      </c>
      <c r="AC233" s="88"/>
      <c r="AD233" s="88"/>
      <c r="AE233" s="88"/>
      <c r="AF233" s="88"/>
      <c r="AG233" s="88"/>
      <c r="AH233" s="88"/>
      <c r="AI233" s="88"/>
      <c r="AJ233" s="88"/>
      <c r="AK233" s="84">
        <v>9.12567356162002E-4</v>
      </c>
      <c r="AL233" s="84"/>
      <c r="AM233" s="84"/>
      <c r="AN233" s="84"/>
      <c r="AO233" s="84"/>
      <c r="AP233" s="84"/>
    </row>
    <row r="234" spans="2:44" s="1" customFormat="1" ht="9.75" customHeight="1" x14ac:dyDescent="0.15">
      <c r="B234" s="83" t="s">
        <v>1149</v>
      </c>
      <c r="C234" s="83"/>
      <c r="D234" s="83"/>
      <c r="E234" s="83"/>
      <c r="F234" s="83"/>
      <c r="G234" s="101">
        <v>20096038.32</v>
      </c>
      <c r="H234" s="101"/>
      <c r="I234" s="101"/>
      <c r="J234" s="101"/>
      <c r="K234" s="101"/>
      <c r="L234" s="101"/>
      <c r="M234" s="101"/>
      <c r="N234" s="101"/>
      <c r="O234" s="101"/>
      <c r="P234" s="101"/>
      <c r="Q234" s="101"/>
      <c r="R234" s="84">
        <v>1.31537025428118E-3</v>
      </c>
      <c r="S234" s="84"/>
      <c r="T234" s="84"/>
      <c r="U234" s="84"/>
      <c r="V234" s="84"/>
      <c r="W234" s="84"/>
      <c r="X234" s="84"/>
      <c r="Y234" s="84"/>
      <c r="Z234" s="84"/>
      <c r="AA234" s="84"/>
      <c r="AB234" s="88">
        <v>129</v>
      </c>
      <c r="AC234" s="88"/>
      <c r="AD234" s="88"/>
      <c r="AE234" s="88"/>
      <c r="AF234" s="88"/>
      <c r="AG234" s="88"/>
      <c r="AH234" s="88"/>
      <c r="AI234" s="88"/>
      <c r="AJ234" s="88"/>
      <c r="AK234" s="84">
        <v>5.6057709021380196E-4</v>
      </c>
      <c r="AL234" s="84"/>
      <c r="AM234" s="84"/>
      <c r="AN234" s="84"/>
      <c r="AO234" s="84"/>
      <c r="AP234" s="84"/>
    </row>
    <row r="235" spans="2:44" s="1" customFormat="1" ht="9.75" customHeight="1" x14ac:dyDescent="0.15">
      <c r="B235" s="83" t="s">
        <v>1150</v>
      </c>
      <c r="C235" s="83"/>
      <c r="D235" s="83"/>
      <c r="E235" s="83"/>
      <c r="F235" s="83"/>
      <c r="G235" s="101">
        <v>3243295.16</v>
      </c>
      <c r="H235" s="101"/>
      <c r="I235" s="101"/>
      <c r="J235" s="101"/>
      <c r="K235" s="101"/>
      <c r="L235" s="101"/>
      <c r="M235" s="101"/>
      <c r="N235" s="101"/>
      <c r="O235" s="101"/>
      <c r="P235" s="101"/>
      <c r="Q235" s="101"/>
      <c r="R235" s="84">
        <v>2.1228731312043599E-4</v>
      </c>
      <c r="S235" s="84"/>
      <c r="T235" s="84"/>
      <c r="U235" s="84"/>
      <c r="V235" s="84"/>
      <c r="W235" s="84"/>
      <c r="X235" s="84"/>
      <c r="Y235" s="84"/>
      <c r="Z235" s="84"/>
      <c r="AA235" s="84"/>
      <c r="AB235" s="88">
        <v>27</v>
      </c>
      <c r="AC235" s="88"/>
      <c r="AD235" s="88"/>
      <c r="AE235" s="88"/>
      <c r="AF235" s="88"/>
      <c r="AG235" s="88"/>
      <c r="AH235" s="88"/>
      <c r="AI235" s="88"/>
      <c r="AJ235" s="88"/>
      <c r="AK235" s="84">
        <v>1.173300886494E-4</v>
      </c>
      <c r="AL235" s="84"/>
      <c r="AM235" s="84"/>
      <c r="AN235" s="84"/>
      <c r="AO235" s="84"/>
      <c r="AP235" s="84"/>
    </row>
    <row r="236" spans="2:44" s="1" customFormat="1" ht="9.75" customHeight="1" x14ac:dyDescent="0.15">
      <c r="B236" s="83" t="s">
        <v>1151</v>
      </c>
      <c r="C236" s="83"/>
      <c r="D236" s="83"/>
      <c r="E236" s="83"/>
      <c r="F236" s="83"/>
      <c r="G236" s="101">
        <v>242720.14</v>
      </c>
      <c r="H236" s="101"/>
      <c r="I236" s="101"/>
      <c r="J236" s="101"/>
      <c r="K236" s="101"/>
      <c r="L236" s="101"/>
      <c r="M236" s="101"/>
      <c r="N236" s="101"/>
      <c r="O236" s="101"/>
      <c r="P236" s="101"/>
      <c r="Q236" s="101"/>
      <c r="R236" s="84">
        <v>1.5887054313248501E-5</v>
      </c>
      <c r="S236" s="84"/>
      <c r="T236" s="84"/>
      <c r="U236" s="84"/>
      <c r="V236" s="84"/>
      <c r="W236" s="84"/>
      <c r="X236" s="84"/>
      <c r="Y236" s="84"/>
      <c r="Z236" s="84"/>
      <c r="AA236" s="84"/>
      <c r="AB236" s="88">
        <v>2</v>
      </c>
      <c r="AC236" s="88"/>
      <c r="AD236" s="88"/>
      <c r="AE236" s="88"/>
      <c r="AF236" s="88"/>
      <c r="AG236" s="88"/>
      <c r="AH236" s="88"/>
      <c r="AI236" s="88"/>
      <c r="AJ236" s="88"/>
      <c r="AK236" s="84">
        <v>8.6911176777333604E-6</v>
      </c>
      <c r="AL236" s="84"/>
      <c r="AM236" s="84"/>
      <c r="AN236" s="84"/>
      <c r="AO236" s="84"/>
      <c r="AP236" s="84"/>
    </row>
    <row r="237" spans="2:44" s="1" customFormat="1" ht="9.75" customHeight="1" x14ac:dyDescent="0.15">
      <c r="B237" s="83" t="s">
        <v>1152</v>
      </c>
      <c r="C237" s="83"/>
      <c r="D237" s="83"/>
      <c r="E237" s="83"/>
      <c r="F237" s="83"/>
      <c r="G237" s="101">
        <v>12956235308.010099</v>
      </c>
      <c r="H237" s="101"/>
      <c r="I237" s="101"/>
      <c r="J237" s="101"/>
      <c r="K237" s="101"/>
      <c r="L237" s="101"/>
      <c r="M237" s="101"/>
      <c r="N237" s="101"/>
      <c r="O237" s="101"/>
      <c r="P237" s="101"/>
      <c r="Q237" s="101"/>
      <c r="R237" s="84">
        <v>0.84804010921213302</v>
      </c>
      <c r="S237" s="84"/>
      <c r="T237" s="84"/>
      <c r="U237" s="84"/>
      <c r="V237" s="84"/>
      <c r="W237" s="84"/>
      <c r="X237" s="84"/>
      <c r="Y237" s="84"/>
      <c r="Z237" s="84"/>
      <c r="AA237" s="84"/>
      <c r="AB237" s="88">
        <v>196280</v>
      </c>
      <c r="AC237" s="88"/>
      <c r="AD237" s="88"/>
      <c r="AE237" s="88"/>
      <c r="AF237" s="88"/>
      <c r="AG237" s="88"/>
      <c r="AH237" s="88"/>
      <c r="AI237" s="88"/>
      <c r="AJ237" s="88"/>
      <c r="AK237" s="84">
        <v>0.85294628889275204</v>
      </c>
      <c r="AL237" s="84"/>
      <c r="AM237" s="84"/>
      <c r="AN237" s="84"/>
      <c r="AO237" s="84"/>
      <c r="AP237" s="84"/>
    </row>
    <row r="238" spans="2:44" s="1" customFormat="1" ht="10.199999999999999" customHeight="1" x14ac:dyDescent="0.15">
      <c r="B238" s="106"/>
      <c r="C238" s="106"/>
      <c r="D238" s="106"/>
      <c r="E238" s="106"/>
      <c r="F238" s="106"/>
      <c r="G238" s="103">
        <v>15277856751.430099</v>
      </c>
      <c r="H238" s="103"/>
      <c r="I238" s="103"/>
      <c r="J238" s="103"/>
      <c r="K238" s="103"/>
      <c r="L238" s="103"/>
      <c r="M238" s="103"/>
      <c r="N238" s="103"/>
      <c r="O238" s="103"/>
      <c r="P238" s="103"/>
      <c r="Q238" s="103"/>
      <c r="R238" s="104">
        <v>1</v>
      </c>
      <c r="S238" s="104"/>
      <c r="T238" s="104"/>
      <c r="U238" s="104"/>
      <c r="V238" s="104"/>
      <c r="W238" s="104"/>
      <c r="X238" s="104"/>
      <c r="Y238" s="104"/>
      <c r="Z238" s="104"/>
      <c r="AA238" s="104"/>
      <c r="AB238" s="105">
        <v>230120</v>
      </c>
      <c r="AC238" s="105"/>
      <c r="AD238" s="105"/>
      <c r="AE238" s="105"/>
      <c r="AF238" s="105"/>
      <c r="AG238" s="105"/>
      <c r="AH238" s="105"/>
      <c r="AI238" s="105"/>
      <c r="AJ238" s="105"/>
      <c r="AK238" s="104">
        <v>1</v>
      </c>
      <c r="AL238" s="104"/>
      <c r="AM238" s="104"/>
      <c r="AN238" s="104"/>
      <c r="AO238" s="104"/>
      <c r="AP238" s="104"/>
    </row>
    <row r="239" spans="2:44" s="1" customFormat="1" ht="7.2" customHeight="1" x14ac:dyDescent="0.15"/>
    <row r="240" spans="2:44" s="1" customFormat="1" ht="15.3" customHeight="1" x14ac:dyDescent="0.15">
      <c r="B240" s="81" t="s">
        <v>1153</v>
      </c>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row>
    <row r="241" spans="2:44" s="1" customFormat="1" ht="6.3" customHeight="1" x14ac:dyDescent="0.15"/>
    <row r="242" spans="2:44" s="1" customFormat="1" ht="9.75" customHeight="1" x14ac:dyDescent="0.15">
      <c r="B242" s="106"/>
      <c r="C242" s="106"/>
      <c r="D242" s="106"/>
      <c r="E242" s="106"/>
      <c r="F242" s="79" t="s">
        <v>1055</v>
      </c>
      <c r="G242" s="79"/>
      <c r="H242" s="79"/>
      <c r="I242" s="79"/>
      <c r="J242" s="79"/>
      <c r="K242" s="79"/>
      <c r="L242" s="79"/>
      <c r="M242" s="79"/>
      <c r="N242" s="79"/>
      <c r="O242" s="79"/>
      <c r="P242" s="79"/>
      <c r="Q242" s="79" t="s">
        <v>1056</v>
      </c>
      <c r="R242" s="79"/>
      <c r="S242" s="79"/>
      <c r="T242" s="79"/>
      <c r="U242" s="79"/>
      <c r="V242" s="79"/>
      <c r="W242" s="79"/>
      <c r="X242" s="79"/>
      <c r="Y242" s="79"/>
      <c r="Z242" s="79"/>
      <c r="AA242" s="79" t="s">
        <v>1057</v>
      </c>
      <c r="AB242" s="79"/>
      <c r="AC242" s="79"/>
      <c r="AD242" s="79"/>
      <c r="AE242" s="79"/>
      <c r="AF242" s="79"/>
      <c r="AG242" s="79"/>
      <c r="AH242" s="79"/>
      <c r="AI242" s="79"/>
      <c r="AJ242" s="79" t="s">
        <v>1056</v>
      </c>
      <c r="AK242" s="79"/>
      <c r="AL242" s="79"/>
      <c r="AM242" s="79"/>
      <c r="AN242" s="79"/>
      <c r="AO242" s="79"/>
      <c r="AP242" s="79"/>
    </row>
    <row r="243" spans="2:44" s="1" customFormat="1" ht="9.75" customHeight="1" x14ac:dyDescent="0.15">
      <c r="B243" s="83" t="s">
        <v>1154</v>
      </c>
      <c r="C243" s="83"/>
      <c r="D243" s="83"/>
      <c r="E243" s="83"/>
      <c r="F243" s="101">
        <v>15277813016.570299</v>
      </c>
      <c r="G243" s="101"/>
      <c r="H243" s="101"/>
      <c r="I243" s="101"/>
      <c r="J243" s="101"/>
      <c r="K243" s="101"/>
      <c r="L243" s="101"/>
      <c r="M243" s="101"/>
      <c r="N243" s="101"/>
      <c r="O243" s="101"/>
      <c r="P243" s="101"/>
      <c r="Q243" s="84">
        <v>0.99999713736941598</v>
      </c>
      <c r="R243" s="84"/>
      <c r="S243" s="84"/>
      <c r="T243" s="84"/>
      <c r="U243" s="84"/>
      <c r="V243" s="84"/>
      <c r="W243" s="84"/>
      <c r="X243" s="84"/>
      <c r="Y243" s="84"/>
      <c r="Z243" s="84"/>
      <c r="AA243" s="88">
        <v>230117</v>
      </c>
      <c r="AB243" s="88"/>
      <c r="AC243" s="88"/>
      <c r="AD243" s="88"/>
      <c r="AE243" s="88"/>
      <c r="AF243" s="88"/>
      <c r="AG243" s="88"/>
      <c r="AH243" s="88"/>
      <c r="AI243" s="88"/>
      <c r="AJ243" s="84">
        <v>0.99998696332348302</v>
      </c>
      <c r="AK243" s="84"/>
      <c r="AL243" s="84"/>
      <c r="AM243" s="84"/>
      <c r="AN243" s="84"/>
      <c r="AO243" s="84"/>
      <c r="AP243" s="84"/>
    </row>
    <row r="244" spans="2:44" s="1" customFormat="1" ht="9.75" customHeight="1" x14ac:dyDescent="0.15">
      <c r="B244" s="83" t="s">
        <v>1155</v>
      </c>
      <c r="C244" s="83"/>
      <c r="D244" s="83"/>
      <c r="E244" s="83"/>
      <c r="F244" s="101">
        <v>43734.86</v>
      </c>
      <c r="G244" s="101"/>
      <c r="H244" s="101"/>
      <c r="I244" s="101"/>
      <c r="J244" s="101"/>
      <c r="K244" s="101"/>
      <c r="L244" s="101"/>
      <c r="M244" s="101"/>
      <c r="N244" s="101"/>
      <c r="O244" s="101"/>
      <c r="P244" s="101"/>
      <c r="Q244" s="84">
        <v>2.86263058435246E-6</v>
      </c>
      <c r="R244" s="84"/>
      <c r="S244" s="84"/>
      <c r="T244" s="84"/>
      <c r="U244" s="84"/>
      <c r="V244" s="84"/>
      <c r="W244" s="84"/>
      <c r="X244" s="84"/>
      <c r="Y244" s="84"/>
      <c r="Z244" s="84"/>
      <c r="AA244" s="88">
        <v>3</v>
      </c>
      <c r="AB244" s="88"/>
      <c r="AC244" s="88"/>
      <c r="AD244" s="88"/>
      <c r="AE244" s="88"/>
      <c r="AF244" s="88"/>
      <c r="AG244" s="88"/>
      <c r="AH244" s="88"/>
      <c r="AI244" s="88"/>
      <c r="AJ244" s="84">
        <v>1.30366765166E-5</v>
      </c>
      <c r="AK244" s="84"/>
      <c r="AL244" s="84"/>
      <c r="AM244" s="84"/>
      <c r="AN244" s="84"/>
      <c r="AO244" s="84"/>
      <c r="AP244" s="84"/>
    </row>
    <row r="245" spans="2:44" s="1" customFormat="1" ht="9.75" customHeight="1" x14ac:dyDescent="0.15">
      <c r="B245" s="106"/>
      <c r="C245" s="106"/>
      <c r="D245" s="106"/>
      <c r="E245" s="106"/>
      <c r="F245" s="103">
        <v>15277856751.4303</v>
      </c>
      <c r="G245" s="103"/>
      <c r="H245" s="103"/>
      <c r="I245" s="103"/>
      <c r="J245" s="103"/>
      <c r="K245" s="103"/>
      <c r="L245" s="103"/>
      <c r="M245" s="103"/>
      <c r="N245" s="103"/>
      <c r="O245" s="103"/>
      <c r="P245" s="103"/>
      <c r="Q245" s="104">
        <v>1</v>
      </c>
      <c r="R245" s="104"/>
      <c r="S245" s="104"/>
      <c r="T245" s="104"/>
      <c r="U245" s="104"/>
      <c r="V245" s="104"/>
      <c r="W245" s="104"/>
      <c r="X245" s="104"/>
      <c r="Y245" s="104"/>
      <c r="Z245" s="104"/>
      <c r="AA245" s="105">
        <v>230120</v>
      </c>
      <c r="AB245" s="105"/>
      <c r="AC245" s="105"/>
      <c r="AD245" s="105"/>
      <c r="AE245" s="105"/>
      <c r="AF245" s="105"/>
      <c r="AG245" s="105"/>
      <c r="AH245" s="105"/>
      <c r="AI245" s="105"/>
      <c r="AJ245" s="104">
        <v>1</v>
      </c>
      <c r="AK245" s="104"/>
      <c r="AL245" s="104"/>
      <c r="AM245" s="104"/>
      <c r="AN245" s="104"/>
      <c r="AO245" s="104"/>
      <c r="AP245" s="104"/>
    </row>
    <row r="246" spans="2:44" s="1" customFormat="1" ht="14.1" customHeight="1" x14ac:dyDescent="0.15"/>
    <row r="247" spans="2:44" s="1" customFormat="1" ht="15.3" customHeight="1" x14ac:dyDescent="0.15">
      <c r="B247" s="81" t="s">
        <v>1156</v>
      </c>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c r="AD247" s="81"/>
      <c r="AE247" s="81"/>
      <c r="AF247" s="81"/>
      <c r="AG247" s="81"/>
      <c r="AH247" s="81"/>
      <c r="AI247" s="81"/>
      <c r="AJ247" s="81"/>
      <c r="AK247" s="81"/>
      <c r="AL247" s="81"/>
      <c r="AM247" s="81"/>
      <c r="AN247" s="81"/>
      <c r="AO247" s="81"/>
      <c r="AP247" s="81"/>
      <c r="AQ247" s="81"/>
      <c r="AR247" s="81"/>
    </row>
    <row r="248" spans="2:44" s="1" customFormat="1" ht="5.55" customHeight="1" x14ac:dyDescent="0.15"/>
    <row r="249" spans="2:44" s="1" customFormat="1" ht="10.65" customHeight="1" x14ac:dyDescent="0.15">
      <c r="B249" s="106"/>
      <c r="C249" s="106"/>
      <c r="D249" s="79" t="s">
        <v>1055</v>
      </c>
      <c r="E249" s="79"/>
      <c r="F249" s="79"/>
      <c r="G249" s="79"/>
      <c r="H249" s="79"/>
      <c r="I249" s="79"/>
      <c r="J249" s="79"/>
      <c r="K249" s="79"/>
      <c r="L249" s="79"/>
      <c r="M249" s="79"/>
      <c r="N249" s="79"/>
      <c r="O249" s="79" t="s">
        <v>1056</v>
      </c>
      <c r="P249" s="79"/>
      <c r="Q249" s="79"/>
      <c r="R249" s="79"/>
      <c r="S249" s="79"/>
      <c r="T249" s="79"/>
      <c r="U249" s="79"/>
      <c r="V249" s="79"/>
      <c r="W249" s="79"/>
      <c r="X249" s="79"/>
      <c r="Y249" s="79" t="s">
        <v>1057</v>
      </c>
      <c r="Z249" s="79"/>
      <c r="AA249" s="79"/>
      <c r="AB249" s="79"/>
      <c r="AC249" s="79"/>
      <c r="AD249" s="79"/>
      <c r="AE249" s="79"/>
      <c r="AF249" s="79"/>
      <c r="AG249" s="79"/>
      <c r="AH249" s="79" t="s">
        <v>1056</v>
      </c>
      <c r="AI249" s="79"/>
      <c r="AJ249" s="79"/>
      <c r="AK249" s="79"/>
      <c r="AL249" s="79"/>
      <c r="AM249" s="79"/>
      <c r="AN249" s="79"/>
      <c r="AO249" s="79"/>
    </row>
    <row r="250" spans="2:44" s="1" customFormat="1" ht="9.75" customHeight="1" x14ac:dyDescent="0.15">
      <c r="B250" s="83" t="s">
        <v>1157</v>
      </c>
      <c r="C250" s="83"/>
      <c r="D250" s="101">
        <v>14437890849.6402</v>
      </c>
      <c r="E250" s="101"/>
      <c r="F250" s="101"/>
      <c r="G250" s="101"/>
      <c r="H250" s="101"/>
      <c r="I250" s="101"/>
      <c r="J250" s="101"/>
      <c r="K250" s="101"/>
      <c r="L250" s="101"/>
      <c r="M250" s="101"/>
      <c r="N250" s="101"/>
      <c r="O250" s="84">
        <v>0.94502069789917598</v>
      </c>
      <c r="P250" s="84"/>
      <c r="Q250" s="84"/>
      <c r="R250" s="84"/>
      <c r="S250" s="84"/>
      <c r="T250" s="84"/>
      <c r="U250" s="84"/>
      <c r="V250" s="84"/>
      <c r="W250" s="84"/>
      <c r="X250" s="84"/>
      <c r="Y250" s="88">
        <v>222431</v>
      </c>
      <c r="Z250" s="88"/>
      <c r="AA250" s="88"/>
      <c r="AB250" s="88"/>
      <c r="AC250" s="88"/>
      <c r="AD250" s="88"/>
      <c r="AE250" s="88"/>
      <c r="AF250" s="88"/>
      <c r="AG250" s="88"/>
      <c r="AH250" s="84">
        <v>0.96658699808795401</v>
      </c>
      <c r="AI250" s="84"/>
      <c r="AJ250" s="84"/>
      <c r="AK250" s="84"/>
      <c r="AL250" s="84"/>
      <c r="AM250" s="84"/>
      <c r="AN250" s="84"/>
      <c r="AO250" s="84"/>
    </row>
    <row r="251" spans="2:44" s="1" customFormat="1" ht="9.75" customHeight="1" x14ac:dyDescent="0.15">
      <c r="B251" s="83" t="s">
        <v>1158</v>
      </c>
      <c r="C251" s="83"/>
      <c r="D251" s="101">
        <v>720027468.88</v>
      </c>
      <c r="E251" s="101"/>
      <c r="F251" s="101"/>
      <c r="G251" s="101"/>
      <c r="H251" s="101"/>
      <c r="I251" s="101"/>
      <c r="J251" s="101"/>
      <c r="K251" s="101"/>
      <c r="L251" s="101"/>
      <c r="M251" s="101"/>
      <c r="N251" s="101"/>
      <c r="O251" s="84">
        <v>4.7128827072723797E-2</v>
      </c>
      <c r="P251" s="84"/>
      <c r="Q251" s="84"/>
      <c r="R251" s="84"/>
      <c r="S251" s="84"/>
      <c r="T251" s="84"/>
      <c r="U251" s="84"/>
      <c r="V251" s="84"/>
      <c r="W251" s="84"/>
      <c r="X251" s="84"/>
      <c r="Y251" s="88">
        <v>4456</v>
      </c>
      <c r="Z251" s="88"/>
      <c r="AA251" s="88"/>
      <c r="AB251" s="88"/>
      <c r="AC251" s="88"/>
      <c r="AD251" s="88"/>
      <c r="AE251" s="88"/>
      <c r="AF251" s="88"/>
      <c r="AG251" s="88"/>
      <c r="AH251" s="84">
        <v>1.9363810185989899E-2</v>
      </c>
      <c r="AI251" s="84"/>
      <c r="AJ251" s="84"/>
      <c r="AK251" s="84"/>
      <c r="AL251" s="84"/>
      <c r="AM251" s="84"/>
      <c r="AN251" s="84"/>
      <c r="AO251" s="84"/>
    </row>
    <row r="252" spans="2:44" s="1" customFormat="1" ht="9.75" customHeight="1" x14ac:dyDescent="0.15">
      <c r="B252" s="83" t="s">
        <v>1159</v>
      </c>
      <c r="C252" s="83"/>
      <c r="D252" s="101">
        <v>119938432.91</v>
      </c>
      <c r="E252" s="101"/>
      <c r="F252" s="101"/>
      <c r="G252" s="101"/>
      <c r="H252" s="101"/>
      <c r="I252" s="101"/>
      <c r="J252" s="101"/>
      <c r="K252" s="101"/>
      <c r="L252" s="101"/>
      <c r="M252" s="101"/>
      <c r="N252" s="101"/>
      <c r="O252" s="84">
        <v>7.8504750281005193E-3</v>
      </c>
      <c r="P252" s="84"/>
      <c r="Q252" s="84"/>
      <c r="R252" s="84"/>
      <c r="S252" s="84"/>
      <c r="T252" s="84"/>
      <c r="U252" s="84"/>
      <c r="V252" s="84"/>
      <c r="W252" s="84"/>
      <c r="X252" s="84"/>
      <c r="Y252" s="88">
        <v>3233</v>
      </c>
      <c r="Z252" s="88"/>
      <c r="AA252" s="88"/>
      <c r="AB252" s="88"/>
      <c r="AC252" s="88"/>
      <c r="AD252" s="88"/>
      <c r="AE252" s="88"/>
      <c r="AF252" s="88"/>
      <c r="AG252" s="88"/>
      <c r="AH252" s="84">
        <v>1.4049191726056001E-2</v>
      </c>
      <c r="AI252" s="84"/>
      <c r="AJ252" s="84"/>
      <c r="AK252" s="84"/>
      <c r="AL252" s="84"/>
      <c r="AM252" s="84"/>
      <c r="AN252" s="84"/>
      <c r="AO252" s="84"/>
    </row>
    <row r="253" spans="2:44" s="1" customFormat="1" ht="9.75" customHeight="1" x14ac:dyDescent="0.15">
      <c r="B253" s="106"/>
      <c r="C253" s="106"/>
      <c r="D253" s="103">
        <v>15277856751.430201</v>
      </c>
      <c r="E253" s="103"/>
      <c r="F253" s="103"/>
      <c r="G253" s="103"/>
      <c r="H253" s="103"/>
      <c r="I253" s="103"/>
      <c r="J253" s="103"/>
      <c r="K253" s="103"/>
      <c r="L253" s="103"/>
      <c r="M253" s="103"/>
      <c r="N253" s="103"/>
      <c r="O253" s="104">
        <v>1</v>
      </c>
      <c r="P253" s="104"/>
      <c r="Q253" s="104"/>
      <c r="R253" s="104"/>
      <c r="S253" s="104"/>
      <c r="T253" s="104"/>
      <c r="U253" s="104"/>
      <c r="V253" s="104"/>
      <c r="W253" s="104"/>
      <c r="X253" s="104"/>
      <c r="Y253" s="105">
        <v>230120</v>
      </c>
      <c r="Z253" s="105"/>
      <c r="AA253" s="105"/>
      <c r="AB253" s="105"/>
      <c r="AC253" s="105"/>
      <c r="AD253" s="105"/>
      <c r="AE253" s="105"/>
      <c r="AF253" s="105"/>
      <c r="AG253" s="105"/>
      <c r="AH253" s="104">
        <v>1</v>
      </c>
      <c r="AI253" s="104"/>
      <c r="AJ253" s="104"/>
      <c r="AK253" s="104"/>
      <c r="AL253" s="104"/>
      <c r="AM253" s="104"/>
      <c r="AN253" s="104"/>
      <c r="AO253" s="104"/>
    </row>
    <row r="254" spans="2:44" s="1" customFormat="1" ht="7.2" customHeight="1" x14ac:dyDescent="0.15"/>
    <row r="255" spans="2:44" s="1" customFormat="1" ht="15.3" customHeight="1" x14ac:dyDescent="0.15">
      <c r="B255" s="81" t="s">
        <v>1160</v>
      </c>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1"/>
      <c r="AR255" s="81"/>
    </row>
    <row r="256" spans="2:44" s="1" customFormat="1" ht="6.3" customHeight="1" x14ac:dyDescent="0.15"/>
    <row r="257" spans="2:41" s="1" customFormat="1" ht="10.199999999999999" customHeight="1" x14ac:dyDescent="0.15">
      <c r="B257" s="46"/>
      <c r="C257" s="79" t="s">
        <v>1055</v>
      </c>
      <c r="D257" s="79"/>
      <c r="E257" s="79"/>
      <c r="F257" s="79"/>
      <c r="G257" s="79"/>
      <c r="H257" s="79"/>
      <c r="I257" s="79"/>
      <c r="J257" s="79"/>
      <c r="K257" s="79"/>
      <c r="L257" s="79"/>
      <c r="M257" s="79"/>
      <c r="N257" s="79" t="s">
        <v>1056</v>
      </c>
      <c r="O257" s="79"/>
      <c r="P257" s="79"/>
      <c r="Q257" s="79"/>
      <c r="R257" s="79"/>
      <c r="S257" s="79"/>
      <c r="T257" s="79"/>
      <c r="U257" s="79"/>
      <c r="V257" s="79"/>
      <c r="W257" s="79"/>
      <c r="X257" s="79" t="s">
        <v>1057</v>
      </c>
      <c r="Y257" s="79"/>
      <c r="Z257" s="79"/>
      <c r="AA257" s="79"/>
      <c r="AB257" s="79"/>
      <c r="AC257" s="79"/>
      <c r="AD257" s="79"/>
      <c r="AE257" s="79"/>
      <c r="AF257" s="79"/>
      <c r="AG257" s="79" t="s">
        <v>1056</v>
      </c>
      <c r="AH257" s="79"/>
      <c r="AI257" s="79"/>
      <c r="AJ257" s="79"/>
      <c r="AK257" s="79"/>
      <c r="AL257" s="79"/>
      <c r="AM257" s="79"/>
      <c r="AN257" s="79"/>
      <c r="AO257" s="79"/>
    </row>
    <row r="258" spans="2:41" s="1" customFormat="1" ht="8.85" customHeight="1" x14ac:dyDescent="0.15">
      <c r="B258" s="12" t="s">
        <v>1161</v>
      </c>
      <c r="C258" s="101">
        <v>1104724288.4200001</v>
      </c>
      <c r="D258" s="101"/>
      <c r="E258" s="101"/>
      <c r="F258" s="101"/>
      <c r="G258" s="101"/>
      <c r="H258" s="101"/>
      <c r="I258" s="101"/>
      <c r="J258" s="101"/>
      <c r="K258" s="101"/>
      <c r="L258" s="101"/>
      <c r="M258" s="101"/>
      <c r="N258" s="84">
        <v>7.2308852373327598E-2</v>
      </c>
      <c r="O258" s="84"/>
      <c r="P258" s="84"/>
      <c r="Q258" s="84"/>
      <c r="R258" s="84"/>
      <c r="S258" s="84"/>
      <c r="T258" s="84"/>
      <c r="U258" s="84"/>
      <c r="V258" s="84"/>
      <c r="W258" s="84"/>
      <c r="X258" s="88">
        <v>36890</v>
      </c>
      <c r="Y258" s="88"/>
      <c r="Z258" s="88"/>
      <c r="AA258" s="88"/>
      <c r="AB258" s="88"/>
      <c r="AC258" s="88"/>
      <c r="AD258" s="88"/>
      <c r="AE258" s="88"/>
      <c r="AF258" s="88"/>
      <c r="AG258" s="84">
        <v>0.16030766556579201</v>
      </c>
      <c r="AH258" s="84"/>
      <c r="AI258" s="84"/>
      <c r="AJ258" s="84"/>
      <c r="AK258" s="84"/>
      <c r="AL258" s="84"/>
      <c r="AM258" s="84"/>
      <c r="AN258" s="84"/>
      <c r="AO258" s="84"/>
    </row>
    <row r="259" spans="2:41" s="1" customFormat="1" ht="8.85" customHeight="1" x14ac:dyDescent="0.15">
      <c r="B259" s="12" t="s">
        <v>1162</v>
      </c>
      <c r="C259" s="101">
        <v>1328695961.72001</v>
      </c>
      <c r="D259" s="101"/>
      <c r="E259" s="101"/>
      <c r="F259" s="101"/>
      <c r="G259" s="101"/>
      <c r="H259" s="101"/>
      <c r="I259" s="101"/>
      <c r="J259" s="101"/>
      <c r="K259" s="101"/>
      <c r="L259" s="101"/>
      <c r="M259" s="101"/>
      <c r="N259" s="84">
        <v>8.6968740664206401E-2</v>
      </c>
      <c r="O259" s="84"/>
      <c r="P259" s="84"/>
      <c r="Q259" s="84"/>
      <c r="R259" s="84"/>
      <c r="S259" s="84"/>
      <c r="T259" s="84"/>
      <c r="U259" s="84"/>
      <c r="V259" s="84"/>
      <c r="W259" s="84"/>
      <c r="X259" s="88">
        <v>31626</v>
      </c>
      <c r="Y259" s="88"/>
      <c r="Z259" s="88"/>
      <c r="AA259" s="88"/>
      <c r="AB259" s="88"/>
      <c r="AC259" s="88"/>
      <c r="AD259" s="88"/>
      <c r="AE259" s="88"/>
      <c r="AF259" s="88"/>
      <c r="AG259" s="84">
        <v>0.137432643837998</v>
      </c>
      <c r="AH259" s="84"/>
      <c r="AI259" s="84"/>
      <c r="AJ259" s="84"/>
      <c r="AK259" s="84"/>
      <c r="AL259" s="84"/>
      <c r="AM259" s="84"/>
      <c r="AN259" s="84"/>
      <c r="AO259" s="84"/>
    </row>
    <row r="260" spans="2:41" s="1" customFormat="1" ht="8.85" customHeight="1" x14ac:dyDescent="0.15">
      <c r="B260" s="12" t="s">
        <v>1163</v>
      </c>
      <c r="C260" s="101">
        <v>1587224904.8799901</v>
      </c>
      <c r="D260" s="101"/>
      <c r="E260" s="101"/>
      <c r="F260" s="101"/>
      <c r="G260" s="101"/>
      <c r="H260" s="101"/>
      <c r="I260" s="101"/>
      <c r="J260" s="101"/>
      <c r="K260" s="101"/>
      <c r="L260" s="101"/>
      <c r="M260" s="101"/>
      <c r="N260" s="84">
        <v>0.103890547653644</v>
      </c>
      <c r="O260" s="84"/>
      <c r="P260" s="84"/>
      <c r="Q260" s="84"/>
      <c r="R260" s="84"/>
      <c r="S260" s="84"/>
      <c r="T260" s="84"/>
      <c r="U260" s="84"/>
      <c r="V260" s="84"/>
      <c r="W260" s="84"/>
      <c r="X260" s="88">
        <v>29922</v>
      </c>
      <c r="Y260" s="88"/>
      <c r="Z260" s="88"/>
      <c r="AA260" s="88"/>
      <c r="AB260" s="88"/>
      <c r="AC260" s="88"/>
      <c r="AD260" s="88"/>
      <c r="AE260" s="88"/>
      <c r="AF260" s="88"/>
      <c r="AG260" s="84">
        <v>0.13002781157656901</v>
      </c>
      <c r="AH260" s="84"/>
      <c r="AI260" s="84"/>
      <c r="AJ260" s="84"/>
      <c r="AK260" s="84"/>
      <c r="AL260" s="84"/>
      <c r="AM260" s="84"/>
      <c r="AN260" s="84"/>
      <c r="AO260" s="84"/>
    </row>
    <row r="261" spans="2:41" s="1" customFormat="1" ht="8.85" customHeight="1" x14ac:dyDescent="0.15">
      <c r="B261" s="12" t="s">
        <v>1164</v>
      </c>
      <c r="C261" s="101">
        <v>1829464175.9300101</v>
      </c>
      <c r="D261" s="101"/>
      <c r="E261" s="101"/>
      <c r="F261" s="101"/>
      <c r="G261" s="101"/>
      <c r="H261" s="101"/>
      <c r="I261" s="101"/>
      <c r="J261" s="101"/>
      <c r="K261" s="101"/>
      <c r="L261" s="101"/>
      <c r="M261" s="101"/>
      <c r="N261" s="84">
        <v>0.11974612707104799</v>
      </c>
      <c r="O261" s="84"/>
      <c r="P261" s="84"/>
      <c r="Q261" s="84"/>
      <c r="R261" s="84"/>
      <c r="S261" s="84"/>
      <c r="T261" s="84"/>
      <c r="U261" s="84"/>
      <c r="V261" s="84"/>
      <c r="W261" s="84"/>
      <c r="X261" s="88">
        <v>29171</v>
      </c>
      <c r="Y261" s="88"/>
      <c r="Z261" s="88"/>
      <c r="AA261" s="88"/>
      <c r="AB261" s="88"/>
      <c r="AC261" s="88"/>
      <c r="AD261" s="88"/>
      <c r="AE261" s="88"/>
      <c r="AF261" s="88"/>
      <c r="AG261" s="84">
        <v>0.12676429688858001</v>
      </c>
      <c r="AH261" s="84"/>
      <c r="AI261" s="84"/>
      <c r="AJ261" s="84"/>
      <c r="AK261" s="84"/>
      <c r="AL261" s="84"/>
      <c r="AM261" s="84"/>
      <c r="AN261" s="84"/>
      <c r="AO261" s="84"/>
    </row>
    <row r="262" spans="2:41" s="1" customFormat="1" ht="8.85" customHeight="1" x14ac:dyDescent="0.15">
      <c r="B262" s="12" t="s">
        <v>1165</v>
      </c>
      <c r="C262" s="101">
        <v>2029688813.6499901</v>
      </c>
      <c r="D262" s="101"/>
      <c r="E262" s="101"/>
      <c r="F262" s="101"/>
      <c r="G262" s="101"/>
      <c r="H262" s="101"/>
      <c r="I262" s="101"/>
      <c r="J262" s="101"/>
      <c r="K262" s="101"/>
      <c r="L262" s="101"/>
      <c r="M262" s="101"/>
      <c r="N262" s="84">
        <v>0.13285167197683101</v>
      </c>
      <c r="O262" s="84"/>
      <c r="P262" s="84"/>
      <c r="Q262" s="84"/>
      <c r="R262" s="84"/>
      <c r="S262" s="84"/>
      <c r="T262" s="84"/>
      <c r="U262" s="84"/>
      <c r="V262" s="84"/>
      <c r="W262" s="84"/>
      <c r="X262" s="88">
        <v>28071</v>
      </c>
      <c r="Y262" s="88"/>
      <c r="Z262" s="88"/>
      <c r="AA262" s="88"/>
      <c r="AB262" s="88"/>
      <c r="AC262" s="88"/>
      <c r="AD262" s="88"/>
      <c r="AE262" s="88"/>
      <c r="AF262" s="88"/>
      <c r="AG262" s="84">
        <v>0.121984182165827</v>
      </c>
      <c r="AH262" s="84"/>
      <c r="AI262" s="84"/>
      <c r="AJ262" s="84"/>
      <c r="AK262" s="84"/>
      <c r="AL262" s="84"/>
      <c r="AM262" s="84"/>
      <c r="AN262" s="84"/>
      <c r="AO262" s="84"/>
    </row>
    <row r="263" spans="2:41" s="1" customFormat="1" ht="8.85" customHeight="1" x14ac:dyDescent="0.15">
      <c r="B263" s="12" t="s">
        <v>1166</v>
      </c>
      <c r="C263" s="101">
        <v>2062282320.06001</v>
      </c>
      <c r="D263" s="101"/>
      <c r="E263" s="101"/>
      <c r="F263" s="101"/>
      <c r="G263" s="101"/>
      <c r="H263" s="101"/>
      <c r="I263" s="101"/>
      <c r="J263" s="101"/>
      <c r="K263" s="101"/>
      <c r="L263" s="101"/>
      <c r="M263" s="101"/>
      <c r="N263" s="84">
        <v>0.13498505409582301</v>
      </c>
      <c r="O263" s="84"/>
      <c r="P263" s="84"/>
      <c r="Q263" s="84"/>
      <c r="R263" s="84"/>
      <c r="S263" s="84"/>
      <c r="T263" s="84"/>
      <c r="U263" s="84"/>
      <c r="V263" s="84"/>
      <c r="W263" s="84"/>
      <c r="X263" s="88">
        <v>25050</v>
      </c>
      <c r="Y263" s="88"/>
      <c r="Z263" s="88"/>
      <c r="AA263" s="88"/>
      <c r="AB263" s="88"/>
      <c r="AC263" s="88"/>
      <c r="AD263" s="88"/>
      <c r="AE263" s="88"/>
      <c r="AF263" s="88"/>
      <c r="AG263" s="84">
        <v>0.10885624891361</v>
      </c>
      <c r="AH263" s="84"/>
      <c r="AI263" s="84"/>
      <c r="AJ263" s="84"/>
      <c r="AK263" s="84"/>
      <c r="AL263" s="84"/>
      <c r="AM263" s="84"/>
      <c r="AN263" s="84"/>
      <c r="AO263" s="84"/>
    </row>
    <row r="264" spans="2:41" s="1" customFormat="1" ht="8.85" customHeight="1" x14ac:dyDescent="0.15">
      <c r="B264" s="12" t="s">
        <v>1167</v>
      </c>
      <c r="C264" s="101">
        <v>2028507239.75999</v>
      </c>
      <c r="D264" s="101"/>
      <c r="E264" s="101"/>
      <c r="F264" s="101"/>
      <c r="G264" s="101"/>
      <c r="H264" s="101"/>
      <c r="I264" s="101"/>
      <c r="J264" s="101"/>
      <c r="K264" s="101"/>
      <c r="L264" s="101"/>
      <c r="M264" s="101"/>
      <c r="N264" s="84">
        <v>0.13277433299472</v>
      </c>
      <c r="O264" s="84"/>
      <c r="P264" s="84"/>
      <c r="Q264" s="84"/>
      <c r="R264" s="84"/>
      <c r="S264" s="84"/>
      <c r="T264" s="84"/>
      <c r="U264" s="84"/>
      <c r="V264" s="84"/>
      <c r="W264" s="84"/>
      <c r="X264" s="88">
        <v>21803</v>
      </c>
      <c r="Y264" s="88"/>
      <c r="Z264" s="88"/>
      <c r="AA264" s="88"/>
      <c r="AB264" s="88"/>
      <c r="AC264" s="88"/>
      <c r="AD264" s="88"/>
      <c r="AE264" s="88"/>
      <c r="AF264" s="88"/>
      <c r="AG264" s="84">
        <v>9.4746219363810197E-2</v>
      </c>
      <c r="AH264" s="84"/>
      <c r="AI264" s="84"/>
      <c r="AJ264" s="84"/>
      <c r="AK264" s="84"/>
      <c r="AL264" s="84"/>
      <c r="AM264" s="84"/>
      <c r="AN264" s="84"/>
      <c r="AO264" s="84"/>
    </row>
    <row r="265" spans="2:41" s="1" customFormat="1" ht="8.85" customHeight="1" x14ac:dyDescent="0.15">
      <c r="B265" s="12" t="s">
        <v>1168</v>
      </c>
      <c r="C265" s="101">
        <v>1836559581.3399999</v>
      </c>
      <c r="D265" s="101"/>
      <c r="E265" s="101"/>
      <c r="F265" s="101"/>
      <c r="G265" s="101"/>
      <c r="H265" s="101"/>
      <c r="I265" s="101"/>
      <c r="J265" s="101"/>
      <c r="K265" s="101"/>
      <c r="L265" s="101"/>
      <c r="M265" s="101"/>
      <c r="N265" s="84">
        <v>0.120210551206281</v>
      </c>
      <c r="O265" s="84"/>
      <c r="P265" s="84"/>
      <c r="Q265" s="84"/>
      <c r="R265" s="84"/>
      <c r="S265" s="84"/>
      <c r="T265" s="84"/>
      <c r="U265" s="84"/>
      <c r="V265" s="84"/>
      <c r="W265" s="84"/>
      <c r="X265" s="88">
        <v>16458</v>
      </c>
      <c r="Y265" s="88"/>
      <c r="Z265" s="88"/>
      <c r="AA265" s="88"/>
      <c r="AB265" s="88"/>
      <c r="AC265" s="88"/>
      <c r="AD265" s="88"/>
      <c r="AE265" s="88"/>
      <c r="AF265" s="88"/>
      <c r="AG265" s="84">
        <v>7.1519207370067797E-2</v>
      </c>
      <c r="AH265" s="84"/>
      <c r="AI265" s="84"/>
      <c r="AJ265" s="84"/>
      <c r="AK265" s="84"/>
      <c r="AL265" s="84"/>
      <c r="AM265" s="84"/>
      <c r="AN265" s="84"/>
      <c r="AO265" s="84"/>
    </row>
    <row r="266" spans="2:41" s="1" customFormat="1" ht="8.85" customHeight="1" x14ac:dyDescent="0.15">
      <c r="B266" s="12" t="s">
        <v>1169</v>
      </c>
      <c r="C266" s="101">
        <v>869669937.55000401</v>
      </c>
      <c r="D266" s="101"/>
      <c r="E266" s="101"/>
      <c r="F266" s="101"/>
      <c r="G266" s="101"/>
      <c r="H266" s="101"/>
      <c r="I266" s="101"/>
      <c r="J266" s="101"/>
      <c r="K266" s="101"/>
      <c r="L266" s="101"/>
      <c r="M266" s="101"/>
      <c r="N266" s="84">
        <v>5.6923556209453399E-2</v>
      </c>
      <c r="O266" s="84"/>
      <c r="P266" s="84"/>
      <c r="Q266" s="84"/>
      <c r="R266" s="84"/>
      <c r="S266" s="84"/>
      <c r="T266" s="84"/>
      <c r="U266" s="84"/>
      <c r="V266" s="84"/>
      <c r="W266" s="84"/>
      <c r="X266" s="88">
        <v>6541</v>
      </c>
      <c r="Y266" s="88"/>
      <c r="Z266" s="88"/>
      <c r="AA266" s="88"/>
      <c r="AB266" s="88"/>
      <c r="AC266" s="88"/>
      <c r="AD266" s="88"/>
      <c r="AE266" s="88"/>
      <c r="AF266" s="88"/>
      <c r="AG266" s="84">
        <v>2.8424300365026901E-2</v>
      </c>
      <c r="AH266" s="84"/>
      <c r="AI266" s="84"/>
      <c r="AJ266" s="84"/>
      <c r="AK266" s="84"/>
      <c r="AL266" s="84"/>
      <c r="AM266" s="84"/>
      <c r="AN266" s="84"/>
      <c r="AO266" s="84"/>
    </row>
    <row r="267" spans="2:41" s="1" customFormat="1" ht="8.85" customHeight="1" x14ac:dyDescent="0.15">
      <c r="B267" s="12" t="s">
        <v>1170</v>
      </c>
      <c r="C267" s="101">
        <v>247694027.16999999</v>
      </c>
      <c r="D267" s="101"/>
      <c r="E267" s="101"/>
      <c r="F267" s="101"/>
      <c r="G267" s="101"/>
      <c r="H267" s="101"/>
      <c r="I267" s="101"/>
      <c r="J267" s="101"/>
      <c r="K267" s="101"/>
      <c r="L267" s="101"/>
      <c r="M267" s="101"/>
      <c r="N267" s="84">
        <v>1.6212616154213901E-2</v>
      </c>
      <c r="O267" s="84"/>
      <c r="P267" s="84"/>
      <c r="Q267" s="84"/>
      <c r="R267" s="84"/>
      <c r="S267" s="84"/>
      <c r="T267" s="84"/>
      <c r="U267" s="84"/>
      <c r="V267" s="84"/>
      <c r="W267" s="84"/>
      <c r="X267" s="88">
        <v>1826</v>
      </c>
      <c r="Y267" s="88"/>
      <c r="Z267" s="88"/>
      <c r="AA267" s="88"/>
      <c r="AB267" s="88"/>
      <c r="AC267" s="88"/>
      <c r="AD267" s="88"/>
      <c r="AE267" s="88"/>
      <c r="AF267" s="88"/>
      <c r="AG267" s="84">
        <v>7.9349904397705597E-3</v>
      </c>
      <c r="AH267" s="84"/>
      <c r="AI267" s="84"/>
      <c r="AJ267" s="84"/>
      <c r="AK267" s="84"/>
      <c r="AL267" s="84"/>
      <c r="AM267" s="84"/>
      <c r="AN267" s="84"/>
      <c r="AO267" s="84"/>
    </row>
    <row r="268" spans="2:41" s="1" customFormat="1" ht="8.85" customHeight="1" x14ac:dyDescent="0.15">
      <c r="B268" s="12" t="s">
        <v>1171</v>
      </c>
      <c r="C268" s="101">
        <v>63584895.100000001</v>
      </c>
      <c r="D268" s="101"/>
      <c r="E268" s="101"/>
      <c r="F268" s="101"/>
      <c r="G268" s="101"/>
      <c r="H268" s="101"/>
      <c r="I268" s="101"/>
      <c r="J268" s="101"/>
      <c r="K268" s="101"/>
      <c r="L268" s="101"/>
      <c r="M268" s="101"/>
      <c r="N268" s="84">
        <v>4.1618988929221596E-3</v>
      </c>
      <c r="O268" s="84"/>
      <c r="P268" s="84"/>
      <c r="Q268" s="84"/>
      <c r="R268" s="84"/>
      <c r="S268" s="84"/>
      <c r="T268" s="84"/>
      <c r="U268" s="84"/>
      <c r="V268" s="84"/>
      <c r="W268" s="84"/>
      <c r="X268" s="88">
        <v>612</v>
      </c>
      <c r="Y268" s="88"/>
      <c r="Z268" s="88"/>
      <c r="AA268" s="88"/>
      <c r="AB268" s="88"/>
      <c r="AC268" s="88"/>
      <c r="AD268" s="88"/>
      <c r="AE268" s="88"/>
      <c r="AF268" s="88"/>
      <c r="AG268" s="84">
        <v>2.65948200938641E-3</v>
      </c>
      <c r="AH268" s="84"/>
      <c r="AI268" s="84"/>
      <c r="AJ268" s="84"/>
      <c r="AK268" s="84"/>
      <c r="AL268" s="84"/>
      <c r="AM268" s="84"/>
      <c r="AN268" s="84"/>
      <c r="AO268" s="84"/>
    </row>
    <row r="269" spans="2:41" s="1" customFormat="1" ht="8.85" customHeight="1" x14ac:dyDescent="0.15">
      <c r="B269" s="12" t="s">
        <v>1172</v>
      </c>
      <c r="C269" s="101">
        <v>43777970.890000001</v>
      </c>
      <c r="D269" s="101"/>
      <c r="E269" s="101"/>
      <c r="F269" s="101"/>
      <c r="G269" s="101"/>
      <c r="H269" s="101"/>
      <c r="I269" s="101"/>
      <c r="J269" s="101"/>
      <c r="K269" s="101"/>
      <c r="L269" s="101"/>
      <c r="M269" s="101"/>
      <c r="N269" s="84">
        <v>2.86545237347525E-3</v>
      </c>
      <c r="O269" s="84"/>
      <c r="P269" s="84"/>
      <c r="Q269" s="84"/>
      <c r="R269" s="84"/>
      <c r="S269" s="84"/>
      <c r="T269" s="84"/>
      <c r="U269" s="84"/>
      <c r="V269" s="84"/>
      <c r="W269" s="84"/>
      <c r="X269" s="88">
        <v>428</v>
      </c>
      <c r="Y269" s="88"/>
      <c r="Z269" s="88"/>
      <c r="AA269" s="88"/>
      <c r="AB269" s="88"/>
      <c r="AC269" s="88"/>
      <c r="AD269" s="88"/>
      <c r="AE269" s="88"/>
      <c r="AF269" s="88"/>
      <c r="AG269" s="84">
        <v>1.85989918303494E-3</v>
      </c>
      <c r="AH269" s="84"/>
      <c r="AI269" s="84"/>
      <c r="AJ269" s="84"/>
      <c r="AK269" s="84"/>
      <c r="AL269" s="84"/>
      <c r="AM269" s="84"/>
      <c r="AN269" s="84"/>
      <c r="AO269" s="84"/>
    </row>
    <row r="270" spans="2:41" s="1" customFormat="1" ht="8.85" customHeight="1" x14ac:dyDescent="0.15">
      <c r="B270" s="12" t="s">
        <v>1173</v>
      </c>
      <c r="C270" s="101">
        <v>245982634.96000001</v>
      </c>
      <c r="D270" s="101"/>
      <c r="E270" s="101"/>
      <c r="F270" s="101"/>
      <c r="G270" s="101"/>
      <c r="H270" s="101"/>
      <c r="I270" s="101"/>
      <c r="J270" s="101"/>
      <c r="K270" s="101"/>
      <c r="L270" s="101"/>
      <c r="M270" s="101"/>
      <c r="N270" s="84">
        <v>1.6100598334054701E-2</v>
      </c>
      <c r="O270" s="84"/>
      <c r="P270" s="84"/>
      <c r="Q270" s="84"/>
      <c r="R270" s="84"/>
      <c r="S270" s="84"/>
      <c r="T270" s="84"/>
      <c r="U270" s="84"/>
      <c r="V270" s="84"/>
      <c r="W270" s="84"/>
      <c r="X270" s="88">
        <v>1722</v>
      </c>
      <c r="Y270" s="88"/>
      <c r="Z270" s="88"/>
      <c r="AA270" s="88"/>
      <c r="AB270" s="88"/>
      <c r="AC270" s="88"/>
      <c r="AD270" s="88"/>
      <c r="AE270" s="88"/>
      <c r="AF270" s="88"/>
      <c r="AG270" s="84">
        <v>7.4830523205284202E-3</v>
      </c>
      <c r="AH270" s="84"/>
      <c r="AI270" s="84"/>
      <c r="AJ270" s="84"/>
      <c r="AK270" s="84"/>
      <c r="AL270" s="84"/>
      <c r="AM270" s="84"/>
      <c r="AN270" s="84"/>
      <c r="AO270" s="84"/>
    </row>
    <row r="271" spans="2:41" s="1" customFormat="1" ht="10.199999999999999" customHeight="1" x14ac:dyDescent="0.15">
      <c r="B271" s="47"/>
      <c r="C271" s="103">
        <v>15277856751.43</v>
      </c>
      <c r="D271" s="103"/>
      <c r="E271" s="103"/>
      <c r="F271" s="103"/>
      <c r="G271" s="103"/>
      <c r="H271" s="103"/>
      <c r="I271" s="103"/>
      <c r="J271" s="103"/>
      <c r="K271" s="103"/>
      <c r="L271" s="103"/>
      <c r="M271" s="103"/>
      <c r="N271" s="104">
        <v>1</v>
      </c>
      <c r="O271" s="104"/>
      <c r="P271" s="104"/>
      <c r="Q271" s="104"/>
      <c r="R271" s="104"/>
      <c r="S271" s="104"/>
      <c r="T271" s="104"/>
      <c r="U271" s="104"/>
      <c r="V271" s="104"/>
      <c r="W271" s="104"/>
      <c r="X271" s="105">
        <v>230120</v>
      </c>
      <c r="Y271" s="105"/>
      <c r="Z271" s="105"/>
      <c r="AA271" s="105"/>
      <c r="AB271" s="105"/>
      <c r="AC271" s="105"/>
      <c r="AD271" s="105"/>
      <c r="AE271" s="105"/>
      <c r="AF271" s="105"/>
      <c r="AG271" s="104">
        <v>1</v>
      </c>
      <c r="AH271" s="104"/>
      <c r="AI271" s="104"/>
      <c r="AJ271" s="104"/>
      <c r="AK271" s="104"/>
      <c r="AL271" s="104"/>
      <c r="AM271" s="104"/>
      <c r="AN271" s="104"/>
      <c r="AO271" s="104"/>
    </row>
    <row r="272" spans="2:41" s="1" customFormat="1" ht="7.2" customHeight="1" x14ac:dyDescent="0.15"/>
    <row r="273" spans="2:44" s="1" customFormat="1" ht="15.3" customHeight="1" x14ac:dyDescent="0.15">
      <c r="B273" s="81" t="s">
        <v>1174</v>
      </c>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row>
    <row r="274" spans="2:44" s="1" customFormat="1" ht="6.3" customHeight="1" x14ac:dyDescent="0.15"/>
    <row r="275" spans="2:44" s="1" customFormat="1" ht="10.199999999999999" customHeight="1" x14ac:dyDescent="0.15">
      <c r="B275" s="46"/>
      <c r="C275" s="79" t="s">
        <v>1055</v>
      </c>
      <c r="D275" s="79"/>
      <c r="E275" s="79"/>
      <c r="F275" s="79"/>
      <c r="G275" s="79"/>
      <c r="H275" s="79"/>
      <c r="I275" s="79"/>
      <c r="J275" s="79"/>
      <c r="K275" s="79"/>
      <c r="L275" s="79"/>
      <c r="M275" s="79"/>
      <c r="N275" s="79" t="s">
        <v>1056</v>
      </c>
      <c r="O275" s="79"/>
      <c r="P275" s="79"/>
      <c r="Q275" s="79"/>
      <c r="R275" s="79"/>
      <c r="S275" s="79"/>
      <c r="T275" s="79"/>
      <c r="U275" s="79"/>
      <c r="V275" s="79"/>
      <c r="W275" s="79"/>
      <c r="X275" s="79" t="s">
        <v>1057</v>
      </c>
      <c r="Y275" s="79"/>
      <c r="Z275" s="79"/>
      <c r="AA275" s="79"/>
      <c r="AB275" s="79"/>
      <c r="AC275" s="79"/>
      <c r="AD275" s="79"/>
      <c r="AE275" s="79"/>
      <c r="AF275" s="79"/>
      <c r="AG275" s="79" t="s">
        <v>1056</v>
      </c>
      <c r="AH275" s="79"/>
      <c r="AI275" s="79"/>
      <c r="AJ275" s="79"/>
      <c r="AK275" s="79"/>
      <c r="AL275" s="79"/>
      <c r="AM275" s="79"/>
      <c r="AN275" s="79"/>
      <c r="AO275" s="79"/>
    </row>
    <row r="276" spans="2:44" s="1" customFormat="1" ht="8.85" customHeight="1" x14ac:dyDescent="0.15">
      <c r="B276" s="12" t="s">
        <v>1161</v>
      </c>
      <c r="C276" s="101">
        <v>771209228.57000005</v>
      </c>
      <c r="D276" s="101"/>
      <c r="E276" s="101"/>
      <c r="F276" s="101"/>
      <c r="G276" s="101"/>
      <c r="H276" s="101"/>
      <c r="I276" s="101"/>
      <c r="J276" s="101"/>
      <c r="K276" s="101"/>
      <c r="L276" s="101"/>
      <c r="M276" s="101"/>
      <c r="N276" s="84">
        <v>5.0478888571711199E-2</v>
      </c>
      <c r="O276" s="84"/>
      <c r="P276" s="84"/>
      <c r="Q276" s="84"/>
      <c r="R276" s="84"/>
      <c r="S276" s="84"/>
      <c r="T276" s="84"/>
      <c r="U276" s="84"/>
      <c r="V276" s="84"/>
      <c r="W276" s="84"/>
      <c r="X276" s="88">
        <v>23515</v>
      </c>
      <c r="Y276" s="88"/>
      <c r="Z276" s="88"/>
      <c r="AA276" s="88"/>
      <c r="AB276" s="88"/>
      <c r="AC276" s="88"/>
      <c r="AD276" s="88"/>
      <c r="AE276" s="88"/>
      <c r="AF276" s="88"/>
      <c r="AG276" s="84">
        <v>0.10218581609595</v>
      </c>
      <c r="AH276" s="84"/>
      <c r="AI276" s="84"/>
      <c r="AJ276" s="84"/>
      <c r="AK276" s="84"/>
      <c r="AL276" s="84"/>
      <c r="AM276" s="84"/>
      <c r="AN276" s="84"/>
      <c r="AO276" s="84"/>
    </row>
    <row r="277" spans="2:44" s="1" customFormat="1" ht="8.85" customHeight="1" x14ac:dyDescent="0.15">
      <c r="B277" s="12" t="s">
        <v>1162</v>
      </c>
      <c r="C277" s="101">
        <v>914355035.18999898</v>
      </c>
      <c r="D277" s="101"/>
      <c r="E277" s="101"/>
      <c r="F277" s="101"/>
      <c r="G277" s="101"/>
      <c r="H277" s="101"/>
      <c r="I277" s="101"/>
      <c r="J277" s="101"/>
      <c r="K277" s="101"/>
      <c r="L277" s="101"/>
      <c r="M277" s="101"/>
      <c r="N277" s="84">
        <v>5.9848383845097698E-2</v>
      </c>
      <c r="O277" s="84"/>
      <c r="P277" s="84"/>
      <c r="Q277" s="84"/>
      <c r="R277" s="84"/>
      <c r="S277" s="84"/>
      <c r="T277" s="84"/>
      <c r="U277" s="84"/>
      <c r="V277" s="84"/>
      <c r="W277" s="84"/>
      <c r="X277" s="88">
        <v>24737</v>
      </c>
      <c r="Y277" s="88"/>
      <c r="Z277" s="88"/>
      <c r="AA277" s="88"/>
      <c r="AB277" s="88"/>
      <c r="AC277" s="88"/>
      <c r="AD277" s="88"/>
      <c r="AE277" s="88"/>
      <c r="AF277" s="88"/>
      <c r="AG277" s="84">
        <v>0.10749608899704501</v>
      </c>
      <c r="AH277" s="84"/>
      <c r="AI277" s="84"/>
      <c r="AJ277" s="84"/>
      <c r="AK277" s="84"/>
      <c r="AL277" s="84"/>
      <c r="AM277" s="84"/>
      <c r="AN277" s="84"/>
      <c r="AO277" s="84"/>
    </row>
    <row r="278" spans="2:44" s="1" customFormat="1" ht="8.85" customHeight="1" x14ac:dyDescent="0.15">
      <c r="B278" s="12" t="s">
        <v>1163</v>
      </c>
      <c r="C278" s="101">
        <v>1130320784.3900001</v>
      </c>
      <c r="D278" s="101"/>
      <c r="E278" s="101"/>
      <c r="F278" s="101"/>
      <c r="G278" s="101"/>
      <c r="H278" s="101"/>
      <c r="I278" s="101"/>
      <c r="J278" s="101"/>
      <c r="K278" s="101"/>
      <c r="L278" s="101"/>
      <c r="M278" s="101"/>
      <c r="N278" s="84">
        <v>7.3984250721830097E-2</v>
      </c>
      <c r="O278" s="84"/>
      <c r="P278" s="84"/>
      <c r="Q278" s="84"/>
      <c r="R278" s="84"/>
      <c r="S278" s="84"/>
      <c r="T278" s="84"/>
      <c r="U278" s="84"/>
      <c r="V278" s="84"/>
      <c r="W278" s="84"/>
      <c r="X278" s="88">
        <v>24741</v>
      </c>
      <c r="Y278" s="88"/>
      <c r="Z278" s="88"/>
      <c r="AA278" s="88"/>
      <c r="AB278" s="88"/>
      <c r="AC278" s="88"/>
      <c r="AD278" s="88"/>
      <c r="AE278" s="88"/>
      <c r="AF278" s="88"/>
      <c r="AG278" s="84">
        <v>0.1075134712324</v>
      </c>
      <c r="AH278" s="84"/>
      <c r="AI278" s="84"/>
      <c r="AJ278" s="84"/>
      <c r="AK278" s="84"/>
      <c r="AL278" s="84"/>
      <c r="AM278" s="84"/>
      <c r="AN278" s="84"/>
      <c r="AO278" s="84"/>
    </row>
    <row r="279" spans="2:44" s="1" customFormat="1" ht="8.85" customHeight="1" x14ac:dyDescent="0.15">
      <c r="B279" s="12" t="s">
        <v>1164</v>
      </c>
      <c r="C279" s="101">
        <v>1415735614.1199999</v>
      </c>
      <c r="D279" s="101"/>
      <c r="E279" s="101"/>
      <c r="F279" s="101"/>
      <c r="G279" s="101"/>
      <c r="H279" s="101"/>
      <c r="I279" s="101"/>
      <c r="J279" s="101"/>
      <c r="K279" s="101"/>
      <c r="L279" s="101"/>
      <c r="M279" s="101"/>
      <c r="N279" s="84">
        <v>9.2665852099148904E-2</v>
      </c>
      <c r="O279" s="84"/>
      <c r="P279" s="84"/>
      <c r="Q279" s="84"/>
      <c r="R279" s="84"/>
      <c r="S279" s="84"/>
      <c r="T279" s="84"/>
      <c r="U279" s="84"/>
      <c r="V279" s="84"/>
      <c r="W279" s="84"/>
      <c r="X279" s="88">
        <v>26084</v>
      </c>
      <c r="Y279" s="88"/>
      <c r="Z279" s="88"/>
      <c r="AA279" s="88"/>
      <c r="AB279" s="88"/>
      <c r="AC279" s="88"/>
      <c r="AD279" s="88"/>
      <c r="AE279" s="88"/>
      <c r="AF279" s="88"/>
      <c r="AG279" s="84">
        <v>0.113349556752998</v>
      </c>
      <c r="AH279" s="84"/>
      <c r="AI279" s="84"/>
      <c r="AJ279" s="84"/>
      <c r="AK279" s="84"/>
      <c r="AL279" s="84"/>
      <c r="AM279" s="84"/>
      <c r="AN279" s="84"/>
      <c r="AO279" s="84"/>
    </row>
    <row r="280" spans="2:44" s="1" customFormat="1" ht="8.85" customHeight="1" x14ac:dyDescent="0.15">
      <c r="B280" s="12" t="s">
        <v>1165</v>
      </c>
      <c r="C280" s="101">
        <v>1717101283.81001</v>
      </c>
      <c r="D280" s="101"/>
      <c r="E280" s="101"/>
      <c r="F280" s="101"/>
      <c r="G280" s="101"/>
      <c r="H280" s="101"/>
      <c r="I280" s="101"/>
      <c r="J280" s="101"/>
      <c r="K280" s="101"/>
      <c r="L280" s="101"/>
      <c r="M280" s="101"/>
      <c r="N280" s="84">
        <v>0.112391503058784</v>
      </c>
      <c r="O280" s="84"/>
      <c r="P280" s="84"/>
      <c r="Q280" s="84"/>
      <c r="R280" s="84"/>
      <c r="S280" s="84"/>
      <c r="T280" s="84"/>
      <c r="U280" s="84"/>
      <c r="V280" s="84"/>
      <c r="W280" s="84"/>
      <c r="X280" s="88">
        <v>27393</v>
      </c>
      <c r="Y280" s="88"/>
      <c r="Z280" s="88"/>
      <c r="AA280" s="88"/>
      <c r="AB280" s="88"/>
      <c r="AC280" s="88"/>
      <c r="AD280" s="88"/>
      <c r="AE280" s="88"/>
      <c r="AF280" s="88"/>
      <c r="AG280" s="84">
        <v>0.119037893273075</v>
      </c>
      <c r="AH280" s="84"/>
      <c r="AI280" s="84"/>
      <c r="AJ280" s="84"/>
      <c r="AK280" s="84"/>
      <c r="AL280" s="84"/>
      <c r="AM280" s="84"/>
      <c r="AN280" s="84"/>
      <c r="AO280" s="84"/>
    </row>
    <row r="281" spans="2:44" s="1" customFormat="1" ht="8.85" customHeight="1" x14ac:dyDescent="0.15">
      <c r="B281" s="12" t="s">
        <v>1166</v>
      </c>
      <c r="C281" s="101">
        <v>1916050125.47999</v>
      </c>
      <c r="D281" s="101"/>
      <c r="E281" s="101"/>
      <c r="F281" s="101"/>
      <c r="G281" s="101"/>
      <c r="H281" s="101"/>
      <c r="I281" s="101"/>
      <c r="J281" s="101"/>
      <c r="K281" s="101"/>
      <c r="L281" s="101"/>
      <c r="M281" s="101"/>
      <c r="N281" s="84">
        <v>0.12541354174568101</v>
      </c>
      <c r="O281" s="84"/>
      <c r="P281" s="84"/>
      <c r="Q281" s="84"/>
      <c r="R281" s="84"/>
      <c r="S281" s="84"/>
      <c r="T281" s="84"/>
      <c r="U281" s="84"/>
      <c r="V281" s="84"/>
      <c r="W281" s="84"/>
      <c r="X281" s="88">
        <v>26975</v>
      </c>
      <c r="Y281" s="88"/>
      <c r="Z281" s="88"/>
      <c r="AA281" s="88"/>
      <c r="AB281" s="88"/>
      <c r="AC281" s="88"/>
      <c r="AD281" s="88"/>
      <c r="AE281" s="88"/>
      <c r="AF281" s="88"/>
      <c r="AG281" s="84">
        <v>0.117221449678429</v>
      </c>
      <c r="AH281" s="84"/>
      <c r="AI281" s="84"/>
      <c r="AJ281" s="84"/>
      <c r="AK281" s="84"/>
      <c r="AL281" s="84"/>
      <c r="AM281" s="84"/>
      <c r="AN281" s="84"/>
      <c r="AO281" s="84"/>
    </row>
    <row r="282" spans="2:44" s="1" customFormat="1" ht="8.85" customHeight="1" x14ac:dyDescent="0.15">
      <c r="B282" s="12" t="s">
        <v>1167</v>
      </c>
      <c r="C282" s="101">
        <v>2190576656.43999</v>
      </c>
      <c r="D282" s="101"/>
      <c r="E282" s="101"/>
      <c r="F282" s="101"/>
      <c r="G282" s="101"/>
      <c r="H282" s="101"/>
      <c r="I282" s="101"/>
      <c r="J282" s="101"/>
      <c r="K282" s="101"/>
      <c r="L282" s="101"/>
      <c r="M282" s="101"/>
      <c r="N282" s="84">
        <v>0.14338245816023601</v>
      </c>
      <c r="O282" s="84"/>
      <c r="P282" s="84"/>
      <c r="Q282" s="84"/>
      <c r="R282" s="84"/>
      <c r="S282" s="84"/>
      <c r="T282" s="84"/>
      <c r="U282" s="84"/>
      <c r="V282" s="84"/>
      <c r="W282" s="84"/>
      <c r="X282" s="88">
        <v>27034</v>
      </c>
      <c r="Y282" s="88"/>
      <c r="Z282" s="88"/>
      <c r="AA282" s="88"/>
      <c r="AB282" s="88"/>
      <c r="AC282" s="88"/>
      <c r="AD282" s="88"/>
      <c r="AE282" s="88"/>
      <c r="AF282" s="88"/>
      <c r="AG282" s="84">
        <v>0.11747783764992201</v>
      </c>
      <c r="AH282" s="84"/>
      <c r="AI282" s="84"/>
      <c r="AJ282" s="84"/>
      <c r="AK282" s="84"/>
      <c r="AL282" s="84"/>
      <c r="AM282" s="84"/>
      <c r="AN282" s="84"/>
      <c r="AO282" s="84"/>
    </row>
    <row r="283" spans="2:44" s="1" customFormat="1" ht="8.85" customHeight="1" x14ac:dyDescent="0.15">
      <c r="B283" s="12" t="s">
        <v>1168</v>
      </c>
      <c r="C283" s="101">
        <v>2348550420.2800102</v>
      </c>
      <c r="D283" s="101"/>
      <c r="E283" s="101"/>
      <c r="F283" s="101"/>
      <c r="G283" s="101"/>
      <c r="H283" s="101"/>
      <c r="I283" s="101"/>
      <c r="J283" s="101"/>
      <c r="K283" s="101"/>
      <c r="L283" s="101"/>
      <c r="M283" s="101"/>
      <c r="N283" s="84">
        <v>0.15372250561651499</v>
      </c>
      <c r="O283" s="84"/>
      <c r="P283" s="84"/>
      <c r="Q283" s="84"/>
      <c r="R283" s="84"/>
      <c r="S283" s="84"/>
      <c r="T283" s="84"/>
      <c r="U283" s="84"/>
      <c r="V283" s="84"/>
      <c r="W283" s="84"/>
      <c r="X283" s="88">
        <v>25029</v>
      </c>
      <c r="Y283" s="88"/>
      <c r="Z283" s="88"/>
      <c r="AA283" s="88"/>
      <c r="AB283" s="88"/>
      <c r="AC283" s="88"/>
      <c r="AD283" s="88"/>
      <c r="AE283" s="88"/>
      <c r="AF283" s="88"/>
      <c r="AG283" s="84">
        <v>0.108764992177994</v>
      </c>
      <c r="AH283" s="84"/>
      <c r="AI283" s="84"/>
      <c r="AJ283" s="84"/>
      <c r="AK283" s="84"/>
      <c r="AL283" s="84"/>
      <c r="AM283" s="84"/>
      <c r="AN283" s="84"/>
      <c r="AO283" s="84"/>
    </row>
    <row r="284" spans="2:44" s="1" customFormat="1" ht="8.85" customHeight="1" x14ac:dyDescent="0.15">
      <c r="B284" s="12" t="s">
        <v>1169</v>
      </c>
      <c r="C284" s="101">
        <v>1955660507.1700001</v>
      </c>
      <c r="D284" s="101"/>
      <c r="E284" s="101"/>
      <c r="F284" s="101"/>
      <c r="G284" s="101"/>
      <c r="H284" s="101"/>
      <c r="I284" s="101"/>
      <c r="J284" s="101"/>
      <c r="K284" s="101"/>
      <c r="L284" s="101"/>
      <c r="M284" s="101"/>
      <c r="N284" s="84">
        <v>0.12800620787251099</v>
      </c>
      <c r="O284" s="84"/>
      <c r="P284" s="84"/>
      <c r="Q284" s="84"/>
      <c r="R284" s="84"/>
      <c r="S284" s="84"/>
      <c r="T284" s="84"/>
      <c r="U284" s="84"/>
      <c r="V284" s="84"/>
      <c r="W284" s="84"/>
      <c r="X284" s="88">
        <v>16748</v>
      </c>
      <c r="Y284" s="88"/>
      <c r="Z284" s="88"/>
      <c r="AA284" s="88"/>
      <c r="AB284" s="88"/>
      <c r="AC284" s="88"/>
      <c r="AD284" s="88"/>
      <c r="AE284" s="88"/>
      <c r="AF284" s="88"/>
      <c r="AG284" s="84">
        <v>7.2779419433339099E-2</v>
      </c>
      <c r="AH284" s="84"/>
      <c r="AI284" s="84"/>
      <c r="AJ284" s="84"/>
      <c r="AK284" s="84"/>
      <c r="AL284" s="84"/>
      <c r="AM284" s="84"/>
      <c r="AN284" s="84"/>
      <c r="AO284" s="84"/>
    </row>
    <row r="285" spans="2:44" s="1" customFormat="1" ht="8.85" customHeight="1" x14ac:dyDescent="0.15">
      <c r="B285" s="12" t="s">
        <v>1170</v>
      </c>
      <c r="C285" s="101">
        <v>383618678.06</v>
      </c>
      <c r="D285" s="101"/>
      <c r="E285" s="101"/>
      <c r="F285" s="101"/>
      <c r="G285" s="101"/>
      <c r="H285" s="101"/>
      <c r="I285" s="101"/>
      <c r="J285" s="101"/>
      <c r="K285" s="101"/>
      <c r="L285" s="101"/>
      <c r="M285" s="101"/>
      <c r="N285" s="84">
        <v>2.5109456404877901E-2</v>
      </c>
      <c r="O285" s="84"/>
      <c r="P285" s="84"/>
      <c r="Q285" s="84"/>
      <c r="R285" s="84"/>
      <c r="S285" s="84"/>
      <c r="T285" s="84"/>
      <c r="U285" s="84"/>
      <c r="V285" s="84"/>
      <c r="W285" s="84"/>
      <c r="X285" s="88">
        <v>3051</v>
      </c>
      <c r="Y285" s="88"/>
      <c r="Z285" s="88"/>
      <c r="AA285" s="88"/>
      <c r="AB285" s="88"/>
      <c r="AC285" s="88"/>
      <c r="AD285" s="88"/>
      <c r="AE285" s="88"/>
      <c r="AF285" s="88"/>
      <c r="AG285" s="84">
        <v>1.32583000173822E-2</v>
      </c>
      <c r="AH285" s="84"/>
      <c r="AI285" s="84"/>
      <c r="AJ285" s="84"/>
      <c r="AK285" s="84"/>
      <c r="AL285" s="84"/>
      <c r="AM285" s="84"/>
      <c r="AN285" s="84"/>
      <c r="AO285" s="84"/>
    </row>
    <row r="286" spans="2:44" s="1" customFormat="1" ht="8.85" customHeight="1" x14ac:dyDescent="0.15">
      <c r="B286" s="12" t="s">
        <v>1171</v>
      </c>
      <c r="C286" s="101">
        <v>95117560.1300001</v>
      </c>
      <c r="D286" s="101"/>
      <c r="E286" s="101"/>
      <c r="F286" s="101"/>
      <c r="G286" s="101"/>
      <c r="H286" s="101"/>
      <c r="I286" s="101"/>
      <c r="J286" s="101"/>
      <c r="K286" s="101"/>
      <c r="L286" s="101"/>
      <c r="M286" s="101"/>
      <c r="N286" s="84">
        <v>6.22584448051571E-3</v>
      </c>
      <c r="O286" s="84"/>
      <c r="P286" s="84"/>
      <c r="Q286" s="84"/>
      <c r="R286" s="84"/>
      <c r="S286" s="84"/>
      <c r="T286" s="84"/>
      <c r="U286" s="84"/>
      <c r="V286" s="84"/>
      <c r="W286" s="84"/>
      <c r="X286" s="88">
        <v>1012</v>
      </c>
      <c r="Y286" s="88"/>
      <c r="Z286" s="88"/>
      <c r="AA286" s="88"/>
      <c r="AB286" s="88"/>
      <c r="AC286" s="88"/>
      <c r="AD286" s="88"/>
      <c r="AE286" s="88"/>
      <c r="AF286" s="88"/>
      <c r="AG286" s="84">
        <v>4.3977055449330796E-3</v>
      </c>
      <c r="AH286" s="84"/>
      <c r="AI286" s="84"/>
      <c r="AJ286" s="84"/>
      <c r="AK286" s="84"/>
      <c r="AL286" s="84"/>
      <c r="AM286" s="84"/>
      <c r="AN286" s="84"/>
      <c r="AO286" s="84"/>
    </row>
    <row r="287" spans="2:44" s="1" customFormat="1" ht="8.85" customHeight="1" x14ac:dyDescent="0.15">
      <c r="B287" s="12" t="s">
        <v>1172</v>
      </c>
      <c r="C287" s="101">
        <v>81230860.75</v>
      </c>
      <c r="D287" s="101"/>
      <c r="E287" s="101"/>
      <c r="F287" s="101"/>
      <c r="G287" s="101"/>
      <c r="H287" s="101"/>
      <c r="I287" s="101"/>
      <c r="J287" s="101"/>
      <c r="K287" s="101"/>
      <c r="L287" s="101"/>
      <c r="M287" s="101"/>
      <c r="N287" s="84">
        <v>5.3169015832274296E-3</v>
      </c>
      <c r="O287" s="84"/>
      <c r="P287" s="84"/>
      <c r="Q287" s="84"/>
      <c r="R287" s="84"/>
      <c r="S287" s="84"/>
      <c r="T287" s="84"/>
      <c r="U287" s="84"/>
      <c r="V287" s="84"/>
      <c r="W287" s="84"/>
      <c r="X287" s="88">
        <v>824</v>
      </c>
      <c r="Y287" s="88"/>
      <c r="Z287" s="88"/>
      <c r="AA287" s="88"/>
      <c r="AB287" s="88"/>
      <c r="AC287" s="88"/>
      <c r="AD287" s="88"/>
      <c r="AE287" s="88"/>
      <c r="AF287" s="88"/>
      <c r="AG287" s="84">
        <v>3.5807404832261399E-3</v>
      </c>
      <c r="AH287" s="84"/>
      <c r="AI287" s="84"/>
      <c r="AJ287" s="84"/>
      <c r="AK287" s="84"/>
      <c r="AL287" s="84"/>
      <c r="AM287" s="84"/>
      <c r="AN287" s="84"/>
      <c r="AO287" s="84"/>
    </row>
    <row r="288" spans="2:44" s="1" customFormat="1" ht="8.85" customHeight="1" x14ac:dyDescent="0.15">
      <c r="B288" s="12" t="s">
        <v>1173</v>
      </c>
      <c r="C288" s="101">
        <v>358329997.04000002</v>
      </c>
      <c r="D288" s="101"/>
      <c r="E288" s="101"/>
      <c r="F288" s="101"/>
      <c r="G288" s="101"/>
      <c r="H288" s="101"/>
      <c r="I288" s="101"/>
      <c r="J288" s="101"/>
      <c r="K288" s="101"/>
      <c r="L288" s="101"/>
      <c r="M288" s="101"/>
      <c r="N288" s="84">
        <v>2.3454205839864298E-2</v>
      </c>
      <c r="O288" s="84"/>
      <c r="P288" s="84"/>
      <c r="Q288" s="84"/>
      <c r="R288" s="84"/>
      <c r="S288" s="84"/>
      <c r="T288" s="84"/>
      <c r="U288" s="84"/>
      <c r="V288" s="84"/>
      <c r="W288" s="84"/>
      <c r="X288" s="88">
        <v>2977</v>
      </c>
      <c r="Y288" s="88"/>
      <c r="Z288" s="88"/>
      <c r="AA288" s="88"/>
      <c r="AB288" s="88"/>
      <c r="AC288" s="88"/>
      <c r="AD288" s="88"/>
      <c r="AE288" s="88"/>
      <c r="AF288" s="88"/>
      <c r="AG288" s="84">
        <v>1.2936728663306101E-2</v>
      </c>
      <c r="AH288" s="84"/>
      <c r="AI288" s="84"/>
      <c r="AJ288" s="84"/>
      <c r="AK288" s="84"/>
      <c r="AL288" s="84"/>
      <c r="AM288" s="84"/>
      <c r="AN288" s="84"/>
      <c r="AO288" s="84"/>
    </row>
    <row r="289" spans="2:44" s="1" customFormat="1" ht="10.199999999999999" customHeight="1" x14ac:dyDescent="0.15">
      <c r="B289" s="47"/>
      <c r="C289" s="103">
        <v>15277856751.43</v>
      </c>
      <c r="D289" s="103"/>
      <c r="E289" s="103"/>
      <c r="F289" s="103"/>
      <c r="G289" s="103"/>
      <c r="H289" s="103"/>
      <c r="I289" s="103"/>
      <c r="J289" s="103"/>
      <c r="K289" s="103"/>
      <c r="L289" s="103"/>
      <c r="M289" s="103"/>
      <c r="N289" s="104">
        <v>1</v>
      </c>
      <c r="O289" s="104"/>
      <c r="P289" s="104"/>
      <c r="Q289" s="104"/>
      <c r="R289" s="104"/>
      <c r="S289" s="104"/>
      <c r="T289" s="104"/>
      <c r="U289" s="104"/>
      <c r="V289" s="104"/>
      <c r="W289" s="104"/>
      <c r="X289" s="105">
        <v>230120</v>
      </c>
      <c r="Y289" s="105"/>
      <c r="Z289" s="105"/>
      <c r="AA289" s="105"/>
      <c r="AB289" s="105"/>
      <c r="AC289" s="105"/>
      <c r="AD289" s="105"/>
      <c r="AE289" s="105"/>
      <c r="AF289" s="105"/>
      <c r="AG289" s="104">
        <v>1</v>
      </c>
      <c r="AH289" s="104"/>
      <c r="AI289" s="104"/>
      <c r="AJ289" s="104"/>
      <c r="AK289" s="104"/>
      <c r="AL289" s="104"/>
      <c r="AM289" s="104"/>
      <c r="AN289" s="104"/>
      <c r="AO289" s="104"/>
    </row>
    <row r="290" spans="2:44" s="1" customFormat="1" ht="7.2" customHeight="1" x14ac:dyDescent="0.15"/>
    <row r="291" spans="2:44" s="1" customFormat="1" ht="15.3" customHeight="1" x14ac:dyDescent="0.15">
      <c r="B291" s="81" t="s">
        <v>1175</v>
      </c>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row>
    <row r="292" spans="2:44" s="1" customFormat="1" ht="6.3" customHeight="1" x14ac:dyDescent="0.15"/>
    <row r="293" spans="2:44" s="1" customFormat="1" ht="10.65" customHeight="1" x14ac:dyDescent="0.15">
      <c r="B293" s="106"/>
      <c r="C293" s="106"/>
      <c r="D293" s="79" t="s">
        <v>1055</v>
      </c>
      <c r="E293" s="79"/>
      <c r="F293" s="79"/>
      <c r="G293" s="79"/>
      <c r="H293" s="79"/>
      <c r="I293" s="79"/>
      <c r="J293" s="79"/>
      <c r="K293" s="79"/>
      <c r="L293" s="79"/>
      <c r="M293" s="79"/>
      <c r="N293" s="79"/>
      <c r="O293" s="79" t="s">
        <v>1056</v>
      </c>
      <c r="P293" s="79"/>
      <c r="Q293" s="79"/>
      <c r="R293" s="79"/>
      <c r="S293" s="79"/>
      <c r="T293" s="79"/>
      <c r="U293" s="79"/>
      <c r="V293" s="79"/>
      <c r="W293" s="79"/>
      <c r="X293" s="79"/>
      <c r="Y293" s="79" t="s">
        <v>1057</v>
      </c>
      <c r="Z293" s="79"/>
      <c r="AA293" s="79"/>
      <c r="AB293" s="79"/>
      <c r="AC293" s="79"/>
      <c r="AD293" s="79"/>
      <c r="AE293" s="79"/>
      <c r="AF293" s="79"/>
      <c r="AG293" s="79"/>
      <c r="AH293" s="79" t="s">
        <v>1056</v>
      </c>
      <c r="AI293" s="79"/>
      <c r="AJ293" s="79"/>
      <c r="AK293" s="79"/>
      <c r="AL293" s="79"/>
      <c r="AM293" s="79"/>
      <c r="AN293" s="79"/>
      <c r="AO293" s="79"/>
      <c r="AP293" s="48"/>
    </row>
    <row r="294" spans="2:44" s="1" customFormat="1" ht="8.85" customHeight="1" x14ac:dyDescent="0.15">
      <c r="B294" s="83" t="s">
        <v>1176</v>
      </c>
      <c r="C294" s="83"/>
      <c r="D294" s="101">
        <v>119706859.31999999</v>
      </c>
      <c r="E294" s="101"/>
      <c r="F294" s="101"/>
      <c r="G294" s="101"/>
      <c r="H294" s="101"/>
      <c r="I294" s="101"/>
      <c r="J294" s="101"/>
      <c r="K294" s="101"/>
      <c r="L294" s="101"/>
      <c r="M294" s="101"/>
      <c r="N294" s="101"/>
      <c r="O294" s="84">
        <v>7.8353175623796494E-3</v>
      </c>
      <c r="P294" s="84"/>
      <c r="Q294" s="84"/>
      <c r="R294" s="84"/>
      <c r="S294" s="84"/>
      <c r="T294" s="84"/>
      <c r="U294" s="84"/>
      <c r="V294" s="84"/>
      <c r="W294" s="84"/>
      <c r="X294" s="84"/>
      <c r="Y294" s="88">
        <v>12342</v>
      </c>
      <c r="Z294" s="88"/>
      <c r="AA294" s="88"/>
      <c r="AB294" s="88"/>
      <c r="AC294" s="88"/>
      <c r="AD294" s="88"/>
      <c r="AE294" s="88"/>
      <c r="AF294" s="88"/>
      <c r="AG294" s="88"/>
      <c r="AH294" s="84">
        <v>5.3632887189292502E-2</v>
      </c>
      <c r="AI294" s="84"/>
      <c r="AJ294" s="84"/>
      <c r="AK294" s="84"/>
      <c r="AL294" s="84"/>
      <c r="AM294" s="84"/>
      <c r="AN294" s="84"/>
      <c r="AO294" s="84"/>
      <c r="AP294" s="49">
        <v>1</v>
      </c>
    </row>
    <row r="295" spans="2:44" s="1" customFormat="1" ht="8.85" customHeight="1" x14ac:dyDescent="0.15">
      <c r="B295" s="83" t="s">
        <v>1177</v>
      </c>
      <c r="C295" s="83"/>
      <c r="D295" s="101">
        <v>389036792.87999898</v>
      </c>
      <c r="E295" s="101"/>
      <c r="F295" s="101"/>
      <c r="G295" s="101"/>
      <c r="H295" s="101"/>
      <c r="I295" s="101"/>
      <c r="J295" s="101"/>
      <c r="K295" s="101"/>
      <c r="L295" s="101"/>
      <c r="M295" s="101"/>
      <c r="N295" s="101"/>
      <c r="O295" s="84">
        <v>2.546409481445E-2</v>
      </c>
      <c r="P295" s="84"/>
      <c r="Q295" s="84"/>
      <c r="R295" s="84"/>
      <c r="S295" s="84"/>
      <c r="T295" s="84"/>
      <c r="U295" s="84"/>
      <c r="V295" s="84"/>
      <c r="W295" s="84"/>
      <c r="X295" s="84"/>
      <c r="Y295" s="88">
        <v>16714</v>
      </c>
      <c r="Z295" s="88"/>
      <c r="AA295" s="88"/>
      <c r="AB295" s="88"/>
      <c r="AC295" s="88"/>
      <c r="AD295" s="88"/>
      <c r="AE295" s="88"/>
      <c r="AF295" s="88"/>
      <c r="AG295" s="88"/>
      <c r="AH295" s="84">
        <v>7.2631670432817694E-2</v>
      </c>
      <c r="AI295" s="84"/>
      <c r="AJ295" s="84"/>
      <c r="AK295" s="84"/>
      <c r="AL295" s="84"/>
      <c r="AM295" s="84"/>
      <c r="AN295" s="84"/>
      <c r="AO295" s="84"/>
      <c r="AP295" s="49">
        <v>2</v>
      </c>
    </row>
    <row r="296" spans="2:44" s="1" customFormat="1" ht="8.85" customHeight="1" x14ac:dyDescent="0.15">
      <c r="B296" s="83" t="s">
        <v>1178</v>
      </c>
      <c r="C296" s="83"/>
      <c r="D296" s="101">
        <v>833080876.90999997</v>
      </c>
      <c r="E296" s="101"/>
      <c r="F296" s="101"/>
      <c r="G296" s="101"/>
      <c r="H296" s="101"/>
      <c r="I296" s="101"/>
      <c r="J296" s="101"/>
      <c r="K296" s="101"/>
      <c r="L296" s="101"/>
      <c r="M296" s="101"/>
      <c r="N296" s="101"/>
      <c r="O296" s="84">
        <v>5.4528648256374303E-2</v>
      </c>
      <c r="P296" s="84"/>
      <c r="Q296" s="84"/>
      <c r="R296" s="84"/>
      <c r="S296" s="84"/>
      <c r="T296" s="84"/>
      <c r="U296" s="84"/>
      <c r="V296" s="84"/>
      <c r="W296" s="84"/>
      <c r="X296" s="84"/>
      <c r="Y296" s="88">
        <v>21605</v>
      </c>
      <c r="Z296" s="88"/>
      <c r="AA296" s="88"/>
      <c r="AB296" s="88"/>
      <c r="AC296" s="88"/>
      <c r="AD296" s="88"/>
      <c r="AE296" s="88"/>
      <c r="AF296" s="88"/>
      <c r="AG296" s="88"/>
      <c r="AH296" s="84">
        <v>9.3885798713714594E-2</v>
      </c>
      <c r="AI296" s="84"/>
      <c r="AJ296" s="84"/>
      <c r="AK296" s="84"/>
      <c r="AL296" s="84"/>
      <c r="AM296" s="84"/>
      <c r="AN296" s="84"/>
      <c r="AO296" s="84"/>
      <c r="AP296" s="49">
        <v>3</v>
      </c>
    </row>
    <row r="297" spans="2:44" s="1" customFormat="1" ht="8.85" customHeight="1" x14ac:dyDescent="0.15">
      <c r="B297" s="83" t="s">
        <v>1179</v>
      </c>
      <c r="C297" s="83"/>
      <c r="D297" s="101">
        <v>1716656668.6400101</v>
      </c>
      <c r="E297" s="101"/>
      <c r="F297" s="101"/>
      <c r="G297" s="101"/>
      <c r="H297" s="101"/>
      <c r="I297" s="101"/>
      <c r="J297" s="101"/>
      <c r="K297" s="101"/>
      <c r="L297" s="101"/>
      <c r="M297" s="101"/>
      <c r="N297" s="101"/>
      <c r="O297" s="84">
        <v>0.112362401125362</v>
      </c>
      <c r="P297" s="84"/>
      <c r="Q297" s="84"/>
      <c r="R297" s="84"/>
      <c r="S297" s="84"/>
      <c r="T297" s="84"/>
      <c r="U297" s="84"/>
      <c r="V297" s="84"/>
      <c r="W297" s="84"/>
      <c r="X297" s="84"/>
      <c r="Y297" s="88">
        <v>29471</v>
      </c>
      <c r="Z297" s="88"/>
      <c r="AA297" s="88"/>
      <c r="AB297" s="88"/>
      <c r="AC297" s="88"/>
      <c r="AD297" s="88"/>
      <c r="AE297" s="88"/>
      <c r="AF297" s="88"/>
      <c r="AG297" s="88"/>
      <c r="AH297" s="84">
        <v>0.12806796454024</v>
      </c>
      <c r="AI297" s="84"/>
      <c r="AJ297" s="84"/>
      <c r="AK297" s="84"/>
      <c r="AL297" s="84"/>
      <c r="AM297" s="84"/>
      <c r="AN297" s="84"/>
      <c r="AO297" s="84"/>
      <c r="AP297" s="49">
        <v>4</v>
      </c>
    </row>
    <row r="298" spans="2:44" s="1" customFormat="1" ht="8.85" customHeight="1" x14ac:dyDescent="0.15">
      <c r="B298" s="83" t="s">
        <v>1180</v>
      </c>
      <c r="C298" s="83"/>
      <c r="D298" s="101">
        <v>2231722668.2600002</v>
      </c>
      <c r="E298" s="101"/>
      <c r="F298" s="101"/>
      <c r="G298" s="101"/>
      <c r="H298" s="101"/>
      <c r="I298" s="101"/>
      <c r="J298" s="101"/>
      <c r="K298" s="101"/>
      <c r="L298" s="101"/>
      <c r="M298" s="101"/>
      <c r="N298" s="101"/>
      <c r="O298" s="84">
        <v>0.14607563773964</v>
      </c>
      <c r="P298" s="84"/>
      <c r="Q298" s="84"/>
      <c r="R298" s="84"/>
      <c r="S298" s="84"/>
      <c r="T298" s="84"/>
      <c r="U298" s="84"/>
      <c r="V298" s="84"/>
      <c r="W298" s="84"/>
      <c r="X298" s="84"/>
      <c r="Y298" s="88">
        <v>29336</v>
      </c>
      <c r="Z298" s="88"/>
      <c r="AA298" s="88"/>
      <c r="AB298" s="88"/>
      <c r="AC298" s="88"/>
      <c r="AD298" s="88"/>
      <c r="AE298" s="88"/>
      <c r="AF298" s="88"/>
      <c r="AG298" s="88"/>
      <c r="AH298" s="84">
        <v>0.12748131409699301</v>
      </c>
      <c r="AI298" s="84"/>
      <c r="AJ298" s="84"/>
      <c r="AK298" s="84"/>
      <c r="AL298" s="84"/>
      <c r="AM298" s="84"/>
      <c r="AN298" s="84"/>
      <c r="AO298" s="84"/>
      <c r="AP298" s="49">
        <v>5</v>
      </c>
    </row>
    <row r="299" spans="2:44" s="1" customFormat="1" ht="8.85" customHeight="1" x14ac:dyDescent="0.15">
      <c r="B299" s="83" t="s">
        <v>1181</v>
      </c>
      <c r="C299" s="83"/>
      <c r="D299" s="101">
        <v>777025792.61000299</v>
      </c>
      <c r="E299" s="101"/>
      <c r="F299" s="101"/>
      <c r="G299" s="101"/>
      <c r="H299" s="101"/>
      <c r="I299" s="101"/>
      <c r="J299" s="101"/>
      <c r="K299" s="101"/>
      <c r="L299" s="101"/>
      <c r="M299" s="101"/>
      <c r="N299" s="101"/>
      <c r="O299" s="84">
        <v>5.0859607159052203E-2</v>
      </c>
      <c r="P299" s="84"/>
      <c r="Q299" s="84"/>
      <c r="R299" s="84"/>
      <c r="S299" s="84"/>
      <c r="T299" s="84"/>
      <c r="U299" s="84"/>
      <c r="V299" s="84"/>
      <c r="W299" s="84"/>
      <c r="X299" s="84"/>
      <c r="Y299" s="88">
        <v>15447</v>
      </c>
      <c r="Z299" s="88"/>
      <c r="AA299" s="88"/>
      <c r="AB299" s="88"/>
      <c r="AC299" s="88"/>
      <c r="AD299" s="88"/>
      <c r="AE299" s="88"/>
      <c r="AF299" s="88"/>
      <c r="AG299" s="88"/>
      <c r="AH299" s="84">
        <v>6.7125847383973605E-2</v>
      </c>
      <c r="AI299" s="84"/>
      <c r="AJ299" s="84"/>
      <c r="AK299" s="84"/>
      <c r="AL299" s="84"/>
      <c r="AM299" s="84"/>
      <c r="AN299" s="84"/>
      <c r="AO299" s="84"/>
      <c r="AP299" s="49">
        <v>6</v>
      </c>
    </row>
    <row r="300" spans="2:44" s="1" customFormat="1" ht="8.85" customHeight="1" x14ac:dyDescent="0.15">
      <c r="B300" s="83" t="s">
        <v>1182</v>
      </c>
      <c r="C300" s="83"/>
      <c r="D300" s="101">
        <v>774122330.63999999</v>
      </c>
      <c r="E300" s="101"/>
      <c r="F300" s="101"/>
      <c r="G300" s="101"/>
      <c r="H300" s="101"/>
      <c r="I300" s="101"/>
      <c r="J300" s="101"/>
      <c r="K300" s="101"/>
      <c r="L300" s="101"/>
      <c r="M300" s="101"/>
      <c r="N300" s="101"/>
      <c r="O300" s="84">
        <v>5.0669563357932497E-2</v>
      </c>
      <c r="P300" s="84"/>
      <c r="Q300" s="84"/>
      <c r="R300" s="84"/>
      <c r="S300" s="84"/>
      <c r="T300" s="84"/>
      <c r="U300" s="84"/>
      <c r="V300" s="84"/>
      <c r="W300" s="84"/>
      <c r="X300" s="84"/>
      <c r="Y300" s="88">
        <v>13464</v>
      </c>
      <c r="Z300" s="88"/>
      <c r="AA300" s="88"/>
      <c r="AB300" s="88"/>
      <c r="AC300" s="88"/>
      <c r="AD300" s="88"/>
      <c r="AE300" s="88"/>
      <c r="AF300" s="88"/>
      <c r="AG300" s="88"/>
      <c r="AH300" s="84">
        <v>5.8508604206501003E-2</v>
      </c>
      <c r="AI300" s="84"/>
      <c r="AJ300" s="84"/>
      <c r="AK300" s="84"/>
      <c r="AL300" s="84"/>
      <c r="AM300" s="84"/>
      <c r="AN300" s="84"/>
      <c r="AO300" s="84"/>
      <c r="AP300" s="49">
        <v>7</v>
      </c>
    </row>
    <row r="301" spans="2:44" s="1" customFormat="1" ht="8.85" customHeight="1" x14ac:dyDescent="0.15">
      <c r="B301" s="83" t="s">
        <v>1183</v>
      </c>
      <c r="C301" s="83"/>
      <c r="D301" s="101">
        <v>856784076.56000102</v>
      </c>
      <c r="E301" s="101"/>
      <c r="F301" s="101"/>
      <c r="G301" s="101"/>
      <c r="H301" s="101"/>
      <c r="I301" s="101"/>
      <c r="J301" s="101"/>
      <c r="K301" s="101"/>
      <c r="L301" s="101"/>
      <c r="M301" s="101"/>
      <c r="N301" s="101"/>
      <c r="O301" s="84">
        <v>5.6080122395427298E-2</v>
      </c>
      <c r="P301" s="84"/>
      <c r="Q301" s="84"/>
      <c r="R301" s="84"/>
      <c r="S301" s="84"/>
      <c r="T301" s="84"/>
      <c r="U301" s="84"/>
      <c r="V301" s="84"/>
      <c r="W301" s="84"/>
      <c r="X301" s="84"/>
      <c r="Y301" s="88">
        <v>13510</v>
      </c>
      <c r="Z301" s="88"/>
      <c r="AA301" s="88"/>
      <c r="AB301" s="88"/>
      <c r="AC301" s="88"/>
      <c r="AD301" s="88"/>
      <c r="AE301" s="88"/>
      <c r="AF301" s="88"/>
      <c r="AG301" s="88"/>
      <c r="AH301" s="84">
        <v>5.8708499913088803E-2</v>
      </c>
      <c r="AI301" s="84"/>
      <c r="AJ301" s="84"/>
      <c r="AK301" s="84"/>
      <c r="AL301" s="84"/>
      <c r="AM301" s="84"/>
      <c r="AN301" s="84"/>
      <c r="AO301" s="84"/>
      <c r="AP301" s="49">
        <v>8</v>
      </c>
    </row>
    <row r="302" spans="2:44" s="1" customFormat="1" ht="8.85" customHeight="1" x14ac:dyDescent="0.15">
      <c r="B302" s="83" t="s">
        <v>1184</v>
      </c>
      <c r="C302" s="83"/>
      <c r="D302" s="101">
        <v>978314521.58999705</v>
      </c>
      <c r="E302" s="101"/>
      <c r="F302" s="101"/>
      <c r="G302" s="101"/>
      <c r="H302" s="101"/>
      <c r="I302" s="101"/>
      <c r="J302" s="101"/>
      <c r="K302" s="101"/>
      <c r="L302" s="101"/>
      <c r="M302" s="101"/>
      <c r="N302" s="101"/>
      <c r="O302" s="84">
        <v>6.4034801314551304E-2</v>
      </c>
      <c r="P302" s="84"/>
      <c r="Q302" s="84"/>
      <c r="R302" s="84"/>
      <c r="S302" s="84"/>
      <c r="T302" s="84"/>
      <c r="U302" s="84"/>
      <c r="V302" s="84"/>
      <c r="W302" s="84"/>
      <c r="X302" s="84"/>
      <c r="Y302" s="88">
        <v>13145</v>
      </c>
      <c r="Z302" s="88"/>
      <c r="AA302" s="88"/>
      <c r="AB302" s="88"/>
      <c r="AC302" s="88"/>
      <c r="AD302" s="88"/>
      <c r="AE302" s="88"/>
      <c r="AF302" s="88"/>
      <c r="AG302" s="88"/>
      <c r="AH302" s="84">
        <v>5.7122370936902499E-2</v>
      </c>
      <c r="AI302" s="84"/>
      <c r="AJ302" s="84"/>
      <c r="AK302" s="84"/>
      <c r="AL302" s="84"/>
      <c r="AM302" s="84"/>
      <c r="AN302" s="84"/>
      <c r="AO302" s="84"/>
      <c r="AP302" s="49">
        <v>9</v>
      </c>
    </row>
    <row r="303" spans="2:44" s="1" customFormat="1" ht="8.85" customHeight="1" x14ac:dyDescent="0.15">
      <c r="B303" s="83" t="s">
        <v>1185</v>
      </c>
      <c r="C303" s="83"/>
      <c r="D303" s="101">
        <v>1094909697.4100001</v>
      </c>
      <c r="E303" s="101"/>
      <c r="F303" s="101"/>
      <c r="G303" s="101"/>
      <c r="H303" s="101"/>
      <c r="I303" s="101"/>
      <c r="J303" s="101"/>
      <c r="K303" s="101"/>
      <c r="L303" s="101"/>
      <c r="M303" s="101"/>
      <c r="N303" s="101"/>
      <c r="O303" s="84">
        <v>7.1666446100662404E-2</v>
      </c>
      <c r="P303" s="84"/>
      <c r="Q303" s="84"/>
      <c r="R303" s="84"/>
      <c r="S303" s="84"/>
      <c r="T303" s="84"/>
      <c r="U303" s="84"/>
      <c r="V303" s="84"/>
      <c r="W303" s="84"/>
      <c r="X303" s="84"/>
      <c r="Y303" s="88">
        <v>11975</v>
      </c>
      <c r="Z303" s="88"/>
      <c r="AA303" s="88"/>
      <c r="AB303" s="88"/>
      <c r="AC303" s="88"/>
      <c r="AD303" s="88"/>
      <c r="AE303" s="88"/>
      <c r="AF303" s="88"/>
      <c r="AG303" s="88"/>
      <c r="AH303" s="84">
        <v>5.2038067095428499E-2</v>
      </c>
      <c r="AI303" s="84"/>
      <c r="AJ303" s="84"/>
      <c r="AK303" s="84"/>
      <c r="AL303" s="84"/>
      <c r="AM303" s="84"/>
      <c r="AN303" s="84"/>
      <c r="AO303" s="84"/>
      <c r="AP303" s="49">
        <v>10</v>
      </c>
    </row>
    <row r="304" spans="2:44" s="1" customFormat="1" ht="8.85" customHeight="1" x14ac:dyDescent="0.15">
      <c r="B304" s="83" t="s">
        <v>1186</v>
      </c>
      <c r="C304" s="83"/>
      <c r="D304" s="101">
        <v>2614449154.1399999</v>
      </c>
      <c r="E304" s="101"/>
      <c r="F304" s="101"/>
      <c r="G304" s="101"/>
      <c r="H304" s="101"/>
      <c r="I304" s="101"/>
      <c r="J304" s="101"/>
      <c r="K304" s="101"/>
      <c r="L304" s="101"/>
      <c r="M304" s="101"/>
      <c r="N304" s="101"/>
      <c r="O304" s="84">
        <v>0.17112669641278599</v>
      </c>
      <c r="P304" s="84"/>
      <c r="Q304" s="84"/>
      <c r="R304" s="84"/>
      <c r="S304" s="84"/>
      <c r="T304" s="84"/>
      <c r="U304" s="84"/>
      <c r="V304" s="84"/>
      <c r="W304" s="84"/>
      <c r="X304" s="84"/>
      <c r="Y304" s="88">
        <v>29790</v>
      </c>
      <c r="Z304" s="88"/>
      <c r="AA304" s="88"/>
      <c r="AB304" s="88"/>
      <c r="AC304" s="88"/>
      <c r="AD304" s="88"/>
      <c r="AE304" s="88"/>
      <c r="AF304" s="88"/>
      <c r="AG304" s="88"/>
      <c r="AH304" s="84">
        <v>0.129454197809838</v>
      </c>
      <c r="AI304" s="84"/>
      <c r="AJ304" s="84"/>
      <c r="AK304" s="84"/>
      <c r="AL304" s="84"/>
      <c r="AM304" s="84"/>
      <c r="AN304" s="84"/>
      <c r="AO304" s="84"/>
      <c r="AP304" s="49">
        <v>11</v>
      </c>
    </row>
    <row r="305" spans="2:44" s="1" customFormat="1" ht="8.85" customHeight="1" x14ac:dyDescent="0.15">
      <c r="B305" s="83" t="s">
        <v>1187</v>
      </c>
      <c r="C305" s="83"/>
      <c r="D305" s="101">
        <v>1119002313.49</v>
      </c>
      <c r="E305" s="101"/>
      <c r="F305" s="101"/>
      <c r="G305" s="101"/>
      <c r="H305" s="101"/>
      <c r="I305" s="101"/>
      <c r="J305" s="101"/>
      <c r="K305" s="101"/>
      <c r="L305" s="101"/>
      <c r="M305" s="101"/>
      <c r="N305" s="101"/>
      <c r="O305" s="84">
        <v>7.3243409183376504E-2</v>
      </c>
      <c r="P305" s="84"/>
      <c r="Q305" s="84"/>
      <c r="R305" s="84"/>
      <c r="S305" s="84"/>
      <c r="T305" s="84"/>
      <c r="U305" s="84"/>
      <c r="V305" s="84"/>
      <c r="W305" s="84"/>
      <c r="X305" s="84"/>
      <c r="Y305" s="88">
        <v>10713</v>
      </c>
      <c r="Z305" s="88"/>
      <c r="AA305" s="88"/>
      <c r="AB305" s="88"/>
      <c r="AC305" s="88"/>
      <c r="AD305" s="88"/>
      <c r="AE305" s="88"/>
      <c r="AF305" s="88"/>
      <c r="AG305" s="88"/>
      <c r="AH305" s="84">
        <v>4.6553971840778703E-2</v>
      </c>
      <c r="AI305" s="84"/>
      <c r="AJ305" s="84"/>
      <c r="AK305" s="84"/>
      <c r="AL305" s="84"/>
      <c r="AM305" s="84"/>
      <c r="AN305" s="84"/>
      <c r="AO305" s="84"/>
      <c r="AP305" s="49">
        <v>12</v>
      </c>
    </row>
    <row r="306" spans="2:44" s="1" customFormat="1" ht="8.85" customHeight="1" x14ac:dyDescent="0.15">
      <c r="B306" s="83" t="s">
        <v>1188</v>
      </c>
      <c r="C306" s="83"/>
      <c r="D306" s="101">
        <v>478746495.13999897</v>
      </c>
      <c r="E306" s="101"/>
      <c r="F306" s="101"/>
      <c r="G306" s="101"/>
      <c r="H306" s="101"/>
      <c r="I306" s="101"/>
      <c r="J306" s="101"/>
      <c r="K306" s="101"/>
      <c r="L306" s="101"/>
      <c r="M306" s="101"/>
      <c r="N306" s="101"/>
      <c r="O306" s="84">
        <v>3.1335972245923098E-2</v>
      </c>
      <c r="P306" s="84"/>
      <c r="Q306" s="84"/>
      <c r="R306" s="84"/>
      <c r="S306" s="84"/>
      <c r="T306" s="84"/>
      <c r="U306" s="84"/>
      <c r="V306" s="84"/>
      <c r="W306" s="84"/>
      <c r="X306" s="84"/>
      <c r="Y306" s="88">
        <v>4302</v>
      </c>
      <c r="Z306" s="88"/>
      <c r="AA306" s="88"/>
      <c r="AB306" s="88"/>
      <c r="AC306" s="88"/>
      <c r="AD306" s="88"/>
      <c r="AE306" s="88"/>
      <c r="AF306" s="88"/>
      <c r="AG306" s="88"/>
      <c r="AH306" s="84">
        <v>1.8694594124804498E-2</v>
      </c>
      <c r="AI306" s="84"/>
      <c r="AJ306" s="84"/>
      <c r="AK306" s="84"/>
      <c r="AL306" s="84"/>
      <c r="AM306" s="84"/>
      <c r="AN306" s="84"/>
      <c r="AO306" s="84"/>
      <c r="AP306" s="49">
        <v>13</v>
      </c>
    </row>
    <row r="307" spans="2:44" s="1" customFormat="1" ht="8.85" customHeight="1" x14ac:dyDescent="0.15">
      <c r="B307" s="83" t="s">
        <v>1189</v>
      </c>
      <c r="C307" s="83"/>
      <c r="D307" s="101">
        <v>1294298503.8399999</v>
      </c>
      <c r="E307" s="101"/>
      <c r="F307" s="101"/>
      <c r="G307" s="101"/>
      <c r="H307" s="101"/>
      <c r="I307" s="101"/>
      <c r="J307" s="101"/>
      <c r="K307" s="101"/>
      <c r="L307" s="101"/>
      <c r="M307" s="101"/>
      <c r="N307" s="101"/>
      <c r="O307" s="84">
        <v>8.47172823320822E-2</v>
      </c>
      <c r="P307" s="84"/>
      <c r="Q307" s="84"/>
      <c r="R307" s="84"/>
      <c r="S307" s="84"/>
      <c r="T307" s="84"/>
      <c r="U307" s="84"/>
      <c r="V307" s="84"/>
      <c r="W307" s="84"/>
      <c r="X307" s="84"/>
      <c r="Y307" s="88">
        <v>8306</v>
      </c>
      <c r="Z307" s="88"/>
      <c r="AA307" s="88"/>
      <c r="AB307" s="88"/>
      <c r="AC307" s="88"/>
      <c r="AD307" s="88"/>
      <c r="AE307" s="88"/>
      <c r="AF307" s="88"/>
      <c r="AG307" s="88"/>
      <c r="AH307" s="84">
        <v>3.6094211715626601E-2</v>
      </c>
      <c r="AI307" s="84"/>
      <c r="AJ307" s="84"/>
      <c r="AK307" s="84"/>
      <c r="AL307" s="84"/>
      <c r="AM307" s="84"/>
      <c r="AN307" s="84"/>
      <c r="AO307" s="84"/>
      <c r="AP307" s="49">
        <v>14</v>
      </c>
    </row>
    <row r="308" spans="2:44" s="1" customFormat="1" ht="8.85" customHeight="1" x14ac:dyDescent="0.15">
      <c r="B308" s="106"/>
      <c r="C308" s="106"/>
      <c r="D308" s="103">
        <v>15277856751.43</v>
      </c>
      <c r="E308" s="103"/>
      <c r="F308" s="103"/>
      <c r="G308" s="103"/>
      <c r="H308" s="103"/>
      <c r="I308" s="103"/>
      <c r="J308" s="103"/>
      <c r="K308" s="103"/>
      <c r="L308" s="103"/>
      <c r="M308" s="103"/>
      <c r="N308" s="103"/>
      <c r="O308" s="104">
        <v>1</v>
      </c>
      <c r="P308" s="104"/>
      <c r="Q308" s="104"/>
      <c r="R308" s="104"/>
      <c r="S308" s="104"/>
      <c r="T308" s="104"/>
      <c r="U308" s="104"/>
      <c r="V308" s="104"/>
      <c r="W308" s="104"/>
      <c r="X308" s="104"/>
      <c r="Y308" s="105">
        <v>230120</v>
      </c>
      <c r="Z308" s="105"/>
      <c r="AA308" s="105"/>
      <c r="AB308" s="105"/>
      <c r="AC308" s="105"/>
      <c r="AD308" s="105"/>
      <c r="AE308" s="105"/>
      <c r="AF308" s="105"/>
      <c r="AG308" s="105"/>
      <c r="AH308" s="104">
        <v>1</v>
      </c>
      <c r="AI308" s="104"/>
      <c r="AJ308" s="104"/>
      <c r="AK308" s="104"/>
      <c r="AL308" s="104"/>
      <c r="AM308" s="104"/>
      <c r="AN308" s="104"/>
      <c r="AO308" s="104"/>
      <c r="AP308" s="50"/>
    </row>
    <row r="309" spans="2:44" s="1" customFormat="1" ht="7.2" customHeight="1" x14ac:dyDescent="0.15"/>
    <row r="310" spans="2:44" s="1" customFormat="1" ht="15.3" customHeight="1" x14ac:dyDescent="0.15">
      <c r="B310" s="81" t="s">
        <v>1190</v>
      </c>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c r="AA310" s="81"/>
      <c r="AB310" s="81"/>
      <c r="AC310" s="81"/>
      <c r="AD310" s="81"/>
      <c r="AE310" s="81"/>
      <c r="AF310" s="81"/>
      <c r="AG310" s="81"/>
      <c r="AH310" s="81"/>
      <c r="AI310" s="81"/>
      <c r="AJ310" s="81"/>
      <c r="AK310" s="81"/>
      <c r="AL310" s="81"/>
      <c r="AM310" s="81"/>
      <c r="AN310" s="81"/>
      <c r="AO310" s="81"/>
      <c r="AP310" s="81"/>
      <c r="AQ310" s="81"/>
      <c r="AR310" s="81"/>
    </row>
    <row r="311" spans="2:44" s="1" customFormat="1" ht="6.3" customHeight="1" x14ac:dyDescent="0.15"/>
    <row r="312" spans="2:44" s="1" customFormat="1" ht="8.5500000000000007" customHeight="1" x14ac:dyDescent="0.15">
      <c r="B312" s="79" t="s">
        <v>1059</v>
      </c>
      <c r="C312" s="79"/>
      <c r="D312" s="79" t="s">
        <v>1055</v>
      </c>
      <c r="E312" s="79"/>
      <c r="F312" s="79"/>
      <c r="G312" s="79"/>
      <c r="H312" s="79"/>
      <c r="I312" s="79"/>
      <c r="J312" s="79"/>
      <c r="K312" s="79"/>
      <c r="L312" s="79"/>
      <c r="M312" s="79"/>
      <c r="N312" s="79"/>
      <c r="O312" s="79" t="s">
        <v>1056</v>
      </c>
      <c r="P312" s="79"/>
      <c r="Q312" s="79"/>
      <c r="R312" s="79"/>
      <c r="S312" s="79"/>
      <c r="T312" s="79"/>
      <c r="U312" s="79"/>
      <c r="V312" s="79"/>
      <c r="W312" s="79"/>
      <c r="X312" s="79"/>
      <c r="Y312" s="79" t="s">
        <v>1057</v>
      </c>
      <c r="Z312" s="79"/>
      <c r="AA312" s="79"/>
      <c r="AB312" s="79"/>
      <c r="AC312" s="79"/>
      <c r="AD312" s="79"/>
      <c r="AE312" s="79"/>
      <c r="AF312" s="79"/>
      <c r="AG312" s="79"/>
      <c r="AH312" s="79" t="s">
        <v>1056</v>
      </c>
      <c r="AI312" s="79"/>
      <c r="AJ312" s="79"/>
      <c r="AK312" s="79"/>
      <c r="AL312" s="79"/>
      <c r="AM312" s="79"/>
      <c r="AN312" s="79"/>
      <c r="AO312" s="79"/>
    </row>
    <row r="313" spans="2:44" s="1" customFormat="1" ht="8.5500000000000007" customHeight="1" x14ac:dyDescent="0.15">
      <c r="B313" s="83" t="s">
        <v>1191</v>
      </c>
      <c r="C313" s="83"/>
      <c r="D313" s="101">
        <v>370760722.859999</v>
      </c>
      <c r="E313" s="101"/>
      <c r="F313" s="101"/>
      <c r="G313" s="101"/>
      <c r="H313" s="101"/>
      <c r="I313" s="101"/>
      <c r="J313" s="101"/>
      <c r="K313" s="101"/>
      <c r="L313" s="101"/>
      <c r="M313" s="101"/>
      <c r="N313" s="101"/>
      <c r="O313" s="84">
        <v>2.4267849142209998E-2</v>
      </c>
      <c r="P313" s="84"/>
      <c r="Q313" s="84"/>
      <c r="R313" s="84"/>
      <c r="S313" s="84"/>
      <c r="T313" s="84"/>
      <c r="U313" s="84"/>
      <c r="V313" s="84"/>
      <c r="W313" s="84"/>
      <c r="X313" s="84"/>
      <c r="Y313" s="88">
        <v>15271</v>
      </c>
      <c r="Z313" s="88"/>
      <c r="AA313" s="88"/>
      <c r="AB313" s="88"/>
      <c r="AC313" s="88"/>
      <c r="AD313" s="88"/>
      <c r="AE313" s="88"/>
      <c r="AF313" s="88"/>
      <c r="AG313" s="88"/>
      <c r="AH313" s="84">
        <v>6.6361029028333102E-2</v>
      </c>
      <c r="AI313" s="84"/>
      <c r="AJ313" s="84"/>
      <c r="AK313" s="84"/>
      <c r="AL313" s="84"/>
      <c r="AM313" s="84"/>
      <c r="AN313" s="84"/>
      <c r="AO313" s="84"/>
    </row>
    <row r="314" spans="2:44" s="1" customFormat="1" ht="8.5500000000000007" customHeight="1" x14ac:dyDescent="0.15">
      <c r="B314" s="83" t="s">
        <v>1061</v>
      </c>
      <c r="C314" s="83"/>
      <c r="D314" s="101">
        <v>493305027.669999</v>
      </c>
      <c r="E314" s="101"/>
      <c r="F314" s="101"/>
      <c r="G314" s="101"/>
      <c r="H314" s="101"/>
      <c r="I314" s="101"/>
      <c r="J314" s="101"/>
      <c r="K314" s="101"/>
      <c r="L314" s="101"/>
      <c r="M314" s="101"/>
      <c r="N314" s="101"/>
      <c r="O314" s="84">
        <v>3.2288889449354499E-2</v>
      </c>
      <c r="P314" s="84"/>
      <c r="Q314" s="84"/>
      <c r="R314" s="84"/>
      <c r="S314" s="84"/>
      <c r="T314" s="84"/>
      <c r="U314" s="84"/>
      <c r="V314" s="84"/>
      <c r="W314" s="84"/>
      <c r="X314" s="84"/>
      <c r="Y314" s="88">
        <v>17329</v>
      </c>
      <c r="Z314" s="88"/>
      <c r="AA314" s="88"/>
      <c r="AB314" s="88"/>
      <c r="AC314" s="88"/>
      <c r="AD314" s="88"/>
      <c r="AE314" s="88"/>
      <c r="AF314" s="88"/>
      <c r="AG314" s="88"/>
      <c r="AH314" s="84">
        <v>7.5304189118720694E-2</v>
      </c>
      <c r="AI314" s="84"/>
      <c r="AJ314" s="84"/>
      <c r="AK314" s="84"/>
      <c r="AL314" s="84"/>
      <c r="AM314" s="84"/>
      <c r="AN314" s="84"/>
      <c r="AO314" s="84"/>
    </row>
    <row r="315" spans="2:44" s="1" customFormat="1" ht="8.5500000000000007" customHeight="1" x14ac:dyDescent="0.15">
      <c r="B315" s="83" t="s">
        <v>1062</v>
      </c>
      <c r="C315" s="83"/>
      <c r="D315" s="101">
        <v>696533445.20000303</v>
      </c>
      <c r="E315" s="101"/>
      <c r="F315" s="101"/>
      <c r="G315" s="101"/>
      <c r="H315" s="101"/>
      <c r="I315" s="101"/>
      <c r="J315" s="101"/>
      <c r="K315" s="101"/>
      <c r="L315" s="101"/>
      <c r="M315" s="101"/>
      <c r="N315" s="101"/>
      <c r="O315" s="84">
        <v>4.5591044380934302E-2</v>
      </c>
      <c r="P315" s="84"/>
      <c r="Q315" s="84"/>
      <c r="R315" s="84"/>
      <c r="S315" s="84"/>
      <c r="T315" s="84"/>
      <c r="U315" s="84"/>
      <c r="V315" s="84"/>
      <c r="W315" s="84"/>
      <c r="X315" s="84"/>
      <c r="Y315" s="88">
        <v>21251</v>
      </c>
      <c r="Z315" s="88"/>
      <c r="AA315" s="88"/>
      <c r="AB315" s="88"/>
      <c r="AC315" s="88"/>
      <c r="AD315" s="88"/>
      <c r="AE315" s="88"/>
      <c r="AF315" s="88"/>
      <c r="AG315" s="88"/>
      <c r="AH315" s="84">
        <v>9.2347470884755797E-2</v>
      </c>
      <c r="AI315" s="84"/>
      <c r="AJ315" s="84"/>
      <c r="AK315" s="84"/>
      <c r="AL315" s="84"/>
      <c r="AM315" s="84"/>
      <c r="AN315" s="84"/>
      <c r="AO315" s="84"/>
    </row>
    <row r="316" spans="2:44" s="1" customFormat="1" ht="8.5500000000000007" customHeight="1" x14ac:dyDescent="0.15">
      <c r="B316" s="83" t="s">
        <v>1063</v>
      </c>
      <c r="C316" s="83"/>
      <c r="D316" s="101">
        <v>888935168.12999797</v>
      </c>
      <c r="E316" s="101"/>
      <c r="F316" s="101"/>
      <c r="G316" s="101"/>
      <c r="H316" s="101"/>
      <c r="I316" s="101"/>
      <c r="J316" s="101"/>
      <c r="K316" s="101"/>
      <c r="L316" s="101"/>
      <c r="M316" s="101"/>
      <c r="N316" s="101"/>
      <c r="O316" s="84">
        <v>5.8184546601851898E-2</v>
      </c>
      <c r="P316" s="84"/>
      <c r="Q316" s="84"/>
      <c r="R316" s="84"/>
      <c r="S316" s="84"/>
      <c r="T316" s="84"/>
      <c r="U316" s="84"/>
      <c r="V316" s="84"/>
      <c r="W316" s="84"/>
      <c r="X316" s="84"/>
      <c r="Y316" s="88">
        <v>22044</v>
      </c>
      <c r="Z316" s="88"/>
      <c r="AA316" s="88"/>
      <c r="AB316" s="88"/>
      <c r="AC316" s="88"/>
      <c r="AD316" s="88"/>
      <c r="AE316" s="88"/>
      <c r="AF316" s="88"/>
      <c r="AG316" s="88"/>
      <c r="AH316" s="84">
        <v>9.5793499043977104E-2</v>
      </c>
      <c r="AI316" s="84"/>
      <c r="AJ316" s="84"/>
      <c r="AK316" s="84"/>
      <c r="AL316" s="84"/>
      <c r="AM316" s="84"/>
      <c r="AN316" s="84"/>
      <c r="AO316" s="84"/>
    </row>
    <row r="317" spans="2:44" s="1" customFormat="1" ht="8.5500000000000007" customHeight="1" x14ac:dyDescent="0.15">
      <c r="B317" s="83" t="s">
        <v>1064</v>
      </c>
      <c r="C317" s="83"/>
      <c r="D317" s="101">
        <v>976724818.65000403</v>
      </c>
      <c r="E317" s="101"/>
      <c r="F317" s="101"/>
      <c r="G317" s="101"/>
      <c r="H317" s="101"/>
      <c r="I317" s="101"/>
      <c r="J317" s="101"/>
      <c r="K317" s="101"/>
      <c r="L317" s="101"/>
      <c r="M317" s="101"/>
      <c r="N317" s="101"/>
      <c r="O317" s="84">
        <v>6.3930748569074103E-2</v>
      </c>
      <c r="P317" s="84"/>
      <c r="Q317" s="84"/>
      <c r="R317" s="84"/>
      <c r="S317" s="84"/>
      <c r="T317" s="84"/>
      <c r="U317" s="84"/>
      <c r="V317" s="84"/>
      <c r="W317" s="84"/>
      <c r="X317" s="84"/>
      <c r="Y317" s="88">
        <v>18510</v>
      </c>
      <c r="Z317" s="88"/>
      <c r="AA317" s="88"/>
      <c r="AB317" s="88"/>
      <c r="AC317" s="88"/>
      <c r="AD317" s="88"/>
      <c r="AE317" s="88"/>
      <c r="AF317" s="88"/>
      <c r="AG317" s="88"/>
      <c r="AH317" s="84">
        <v>8.0436294107422202E-2</v>
      </c>
      <c r="AI317" s="84"/>
      <c r="AJ317" s="84"/>
      <c r="AK317" s="84"/>
      <c r="AL317" s="84"/>
      <c r="AM317" s="84"/>
      <c r="AN317" s="84"/>
      <c r="AO317" s="84"/>
    </row>
    <row r="318" spans="2:44" s="1" customFormat="1" ht="8.5500000000000007" customHeight="1" x14ac:dyDescent="0.15">
      <c r="B318" s="83" t="s">
        <v>1065</v>
      </c>
      <c r="C318" s="83"/>
      <c r="D318" s="101">
        <v>1370182081.6900001</v>
      </c>
      <c r="E318" s="101"/>
      <c r="F318" s="101"/>
      <c r="G318" s="101"/>
      <c r="H318" s="101"/>
      <c r="I318" s="101"/>
      <c r="J318" s="101"/>
      <c r="K318" s="101"/>
      <c r="L318" s="101"/>
      <c r="M318" s="101"/>
      <c r="N318" s="101"/>
      <c r="O318" s="84">
        <v>8.9684181752898703E-2</v>
      </c>
      <c r="P318" s="84"/>
      <c r="Q318" s="84"/>
      <c r="R318" s="84"/>
      <c r="S318" s="84"/>
      <c r="T318" s="84"/>
      <c r="U318" s="84"/>
      <c r="V318" s="84"/>
      <c r="W318" s="84"/>
      <c r="X318" s="84"/>
      <c r="Y318" s="88">
        <v>22348</v>
      </c>
      <c r="Z318" s="88"/>
      <c r="AA318" s="88"/>
      <c r="AB318" s="88"/>
      <c r="AC318" s="88"/>
      <c r="AD318" s="88"/>
      <c r="AE318" s="88"/>
      <c r="AF318" s="88"/>
      <c r="AG318" s="88"/>
      <c r="AH318" s="84">
        <v>9.71145489309925E-2</v>
      </c>
      <c r="AI318" s="84"/>
      <c r="AJ318" s="84"/>
      <c r="AK318" s="84"/>
      <c r="AL318" s="84"/>
      <c r="AM318" s="84"/>
      <c r="AN318" s="84"/>
      <c r="AO318" s="84"/>
    </row>
    <row r="319" spans="2:44" s="1" customFormat="1" ht="8.5500000000000007" customHeight="1" x14ac:dyDescent="0.15">
      <c r="B319" s="83" t="s">
        <v>1066</v>
      </c>
      <c r="C319" s="83"/>
      <c r="D319" s="101">
        <v>1265924917.9200101</v>
      </c>
      <c r="E319" s="101"/>
      <c r="F319" s="101"/>
      <c r="G319" s="101"/>
      <c r="H319" s="101"/>
      <c r="I319" s="101"/>
      <c r="J319" s="101"/>
      <c r="K319" s="101"/>
      <c r="L319" s="101"/>
      <c r="M319" s="101"/>
      <c r="N319" s="101"/>
      <c r="O319" s="84">
        <v>8.2860111762830604E-2</v>
      </c>
      <c r="P319" s="84"/>
      <c r="Q319" s="84"/>
      <c r="R319" s="84"/>
      <c r="S319" s="84"/>
      <c r="T319" s="84"/>
      <c r="U319" s="84"/>
      <c r="V319" s="84"/>
      <c r="W319" s="84"/>
      <c r="X319" s="84"/>
      <c r="Y319" s="88">
        <v>18498</v>
      </c>
      <c r="Z319" s="88"/>
      <c r="AA319" s="88"/>
      <c r="AB319" s="88"/>
      <c r="AC319" s="88"/>
      <c r="AD319" s="88"/>
      <c r="AE319" s="88"/>
      <c r="AF319" s="88"/>
      <c r="AG319" s="88"/>
      <c r="AH319" s="84">
        <v>8.0384147401355799E-2</v>
      </c>
      <c r="AI319" s="84"/>
      <c r="AJ319" s="84"/>
      <c r="AK319" s="84"/>
      <c r="AL319" s="84"/>
      <c r="AM319" s="84"/>
      <c r="AN319" s="84"/>
      <c r="AO319" s="84"/>
    </row>
    <row r="320" spans="2:44" s="1" customFormat="1" ht="8.5500000000000007" customHeight="1" x14ac:dyDescent="0.15">
      <c r="B320" s="83" t="s">
        <v>1067</v>
      </c>
      <c r="C320" s="83"/>
      <c r="D320" s="101">
        <v>1405429688.9500101</v>
      </c>
      <c r="E320" s="101"/>
      <c r="F320" s="101"/>
      <c r="G320" s="101"/>
      <c r="H320" s="101"/>
      <c r="I320" s="101"/>
      <c r="J320" s="101"/>
      <c r="K320" s="101"/>
      <c r="L320" s="101"/>
      <c r="M320" s="101"/>
      <c r="N320" s="101"/>
      <c r="O320" s="84">
        <v>9.1991285938615594E-2</v>
      </c>
      <c r="P320" s="84"/>
      <c r="Q320" s="84"/>
      <c r="R320" s="84"/>
      <c r="S320" s="84"/>
      <c r="T320" s="84"/>
      <c r="U320" s="84"/>
      <c r="V320" s="84"/>
      <c r="W320" s="84"/>
      <c r="X320" s="84"/>
      <c r="Y320" s="88">
        <v>18266</v>
      </c>
      <c r="Z320" s="88"/>
      <c r="AA320" s="88"/>
      <c r="AB320" s="88"/>
      <c r="AC320" s="88"/>
      <c r="AD320" s="88"/>
      <c r="AE320" s="88"/>
      <c r="AF320" s="88"/>
      <c r="AG320" s="88"/>
      <c r="AH320" s="84">
        <v>7.9375977750738805E-2</v>
      </c>
      <c r="AI320" s="84"/>
      <c r="AJ320" s="84"/>
      <c r="AK320" s="84"/>
      <c r="AL320" s="84"/>
      <c r="AM320" s="84"/>
      <c r="AN320" s="84"/>
      <c r="AO320" s="84"/>
    </row>
    <row r="321" spans="2:44" s="1" customFormat="1" ht="8.5500000000000007" customHeight="1" x14ac:dyDescent="0.15">
      <c r="B321" s="83" t="s">
        <v>1068</v>
      </c>
      <c r="C321" s="83"/>
      <c r="D321" s="101">
        <v>2251250503.2999902</v>
      </c>
      <c r="E321" s="101"/>
      <c r="F321" s="101"/>
      <c r="G321" s="101"/>
      <c r="H321" s="101"/>
      <c r="I321" s="101"/>
      <c r="J321" s="101"/>
      <c r="K321" s="101"/>
      <c r="L321" s="101"/>
      <c r="M321" s="101"/>
      <c r="N321" s="101"/>
      <c r="O321" s="84">
        <v>0.147353816698751</v>
      </c>
      <c r="P321" s="84"/>
      <c r="Q321" s="84"/>
      <c r="R321" s="84"/>
      <c r="S321" s="84"/>
      <c r="T321" s="84"/>
      <c r="U321" s="84"/>
      <c r="V321" s="84"/>
      <c r="W321" s="84"/>
      <c r="X321" s="84"/>
      <c r="Y321" s="88">
        <v>26137</v>
      </c>
      <c r="Z321" s="88"/>
      <c r="AA321" s="88"/>
      <c r="AB321" s="88"/>
      <c r="AC321" s="88"/>
      <c r="AD321" s="88"/>
      <c r="AE321" s="88"/>
      <c r="AF321" s="88"/>
      <c r="AG321" s="88"/>
      <c r="AH321" s="84">
        <v>0.113579871371458</v>
      </c>
      <c r="AI321" s="84"/>
      <c r="AJ321" s="84"/>
      <c r="AK321" s="84"/>
      <c r="AL321" s="84"/>
      <c r="AM321" s="84"/>
      <c r="AN321" s="84"/>
      <c r="AO321" s="84"/>
    </row>
    <row r="322" spans="2:44" s="1" customFormat="1" ht="8.5500000000000007" customHeight="1" x14ac:dyDescent="0.15">
      <c r="B322" s="83" t="s">
        <v>1069</v>
      </c>
      <c r="C322" s="83"/>
      <c r="D322" s="101">
        <v>1462050795.78001</v>
      </c>
      <c r="E322" s="101"/>
      <c r="F322" s="101"/>
      <c r="G322" s="101"/>
      <c r="H322" s="101"/>
      <c r="I322" s="101"/>
      <c r="J322" s="101"/>
      <c r="K322" s="101"/>
      <c r="L322" s="101"/>
      <c r="M322" s="101"/>
      <c r="N322" s="101"/>
      <c r="O322" s="84">
        <v>9.5697375591845296E-2</v>
      </c>
      <c r="P322" s="84"/>
      <c r="Q322" s="84"/>
      <c r="R322" s="84"/>
      <c r="S322" s="84"/>
      <c r="T322" s="84"/>
      <c r="U322" s="84"/>
      <c r="V322" s="84"/>
      <c r="W322" s="84"/>
      <c r="X322" s="84"/>
      <c r="Y322" s="88">
        <v>15808</v>
      </c>
      <c r="Z322" s="88"/>
      <c r="AA322" s="88"/>
      <c r="AB322" s="88"/>
      <c r="AC322" s="88"/>
      <c r="AD322" s="88"/>
      <c r="AE322" s="88"/>
      <c r="AF322" s="88"/>
      <c r="AG322" s="88"/>
      <c r="AH322" s="84">
        <v>6.8694594124804498E-2</v>
      </c>
      <c r="AI322" s="84"/>
      <c r="AJ322" s="84"/>
      <c r="AK322" s="84"/>
      <c r="AL322" s="84"/>
      <c r="AM322" s="84"/>
      <c r="AN322" s="84"/>
      <c r="AO322" s="84"/>
    </row>
    <row r="323" spans="2:44" s="1" customFormat="1" ht="8.5500000000000007" customHeight="1" x14ac:dyDescent="0.15">
      <c r="B323" s="83" t="s">
        <v>1070</v>
      </c>
      <c r="C323" s="83"/>
      <c r="D323" s="101">
        <v>1292264428.0599999</v>
      </c>
      <c r="E323" s="101"/>
      <c r="F323" s="101"/>
      <c r="G323" s="101"/>
      <c r="H323" s="101"/>
      <c r="I323" s="101"/>
      <c r="J323" s="101"/>
      <c r="K323" s="101"/>
      <c r="L323" s="101"/>
      <c r="M323" s="101"/>
      <c r="N323" s="101"/>
      <c r="O323" s="84">
        <v>8.4584143514700796E-2</v>
      </c>
      <c r="P323" s="84"/>
      <c r="Q323" s="84"/>
      <c r="R323" s="84"/>
      <c r="S323" s="84"/>
      <c r="T323" s="84"/>
      <c r="U323" s="84"/>
      <c r="V323" s="84"/>
      <c r="W323" s="84"/>
      <c r="X323" s="84"/>
      <c r="Y323" s="88">
        <v>12898</v>
      </c>
      <c r="Z323" s="88"/>
      <c r="AA323" s="88"/>
      <c r="AB323" s="88"/>
      <c r="AC323" s="88"/>
      <c r="AD323" s="88"/>
      <c r="AE323" s="88"/>
      <c r="AF323" s="88"/>
      <c r="AG323" s="88"/>
      <c r="AH323" s="84">
        <v>5.6049017903702397E-2</v>
      </c>
      <c r="AI323" s="84"/>
      <c r="AJ323" s="84"/>
      <c r="AK323" s="84"/>
      <c r="AL323" s="84"/>
      <c r="AM323" s="84"/>
      <c r="AN323" s="84"/>
      <c r="AO323" s="84"/>
    </row>
    <row r="324" spans="2:44" s="1" customFormat="1" ht="8.5500000000000007" customHeight="1" x14ac:dyDescent="0.15">
      <c r="B324" s="83" t="s">
        <v>1071</v>
      </c>
      <c r="C324" s="83"/>
      <c r="D324" s="101">
        <v>2143882377.47</v>
      </c>
      <c r="E324" s="101"/>
      <c r="F324" s="101"/>
      <c r="G324" s="101"/>
      <c r="H324" s="101"/>
      <c r="I324" s="101"/>
      <c r="J324" s="101"/>
      <c r="K324" s="101"/>
      <c r="L324" s="101"/>
      <c r="M324" s="101"/>
      <c r="N324" s="101"/>
      <c r="O324" s="84">
        <v>0.140326121153697</v>
      </c>
      <c r="P324" s="84"/>
      <c r="Q324" s="84"/>
      <c r="R324" s="84"/>
      <c r="S324" s="84"/>
      <c r="T324" s="84"/>
      <c r="U324" s="84"/>
      <c r="V324" s="84"/>
      <c r="W324" s="84"/>
      <c r="X324" s="84"/>
      <c r="Y324" s="88">
        <v>16807</v>
      </c>
      <c r="Z324" s="88"/>
      <c r="AA324" s="88"/>
      <c r="AB324" s="88"/>
      <c r="AC324" s="88"/>
      <c r="AD324" s="88"/>
      <c r="AE324" s="88"/>
      <c r="AF324" s="88"/>
      <c r="AG324" s="88"/>
      <c r="AH324" s="84">
        <v>7.3035807404832301E-2</v>
      </c>
      <c r="AI324" s="84"/>
      <c r="AJ324" s="84"/>
      <c r="AK324" s="84"/>
      <c r="AL324" s="84"/>
      <c r="AM324" s="84"/>
      <c r="AN324" s="84"/>
      <c r="AO324" s="84"/>
    </row>
    <row r="325" spans="2:44" s="1" customFormat="1" ht="8.5500000000000007" customHeight="1" x14ac:dyDescent="0.15">
      <c r="B325" s="83" t="s">
        <v>1072</v>
      </c>
      <c r="C325" s="83"/>
      <c r="D325" s="101">
        <v>445590328.37</v>
      </c>
      <c r="E325" s="101"/>
      <c r="F325" s="101"/>
      <c r="G325" s="101"/>
      <c r="H325" s="101"/>
      <c r="I325" s="101"/>
      <c r="J325" s="101"/>
      <c r="K325" s="101"/>
      <c r="L325" s="101"/>
      <c r="M325" s="101"/>
      <c r="N325" s="101"/>
      <c r="O325" s="84">
        <v>2.9165761639196701E-2</v>
      </c>
      <c r="P325" s="84"/>
      <c r="Q325" s="84"/>
      <c r="R325" s="84"/>
      <c r="S325" s="84"/>
      <c r="T325" s="84"/>
      <c r="U325" s="84"/>
      <c r="V325" s="84"/>
      <c r="W325" s="84"/>
      <c r="X325" s="84"/>
      <c r="Y325" s="88">
        <v>3192</v>
      </c>
      <c r="Z325" s="88"/>
      <c r="AA325" s="88"/>
      <c r="AB325" s="88"/>
      <c r="AC325" s="88"/>
      <c r="AD325" s="88"/>
      <c r="AE325" s="88"/>
      <c r="AF325" s="88"/>
      <c r="AG325" s="88"/>
      <c r="AH325" s="84">
        <v>1.3871023813662399E-2</v>
      </c>
      <c r="AI325" s="84"/>
      <c r="AJ325" s="84"/>
      <c r="AK325" s="84"/>
      <c r="AL325" s="84"/>
      <c r="AM325" s="84"/>
      <c r="AN325" s="84"/>
      <c r="AO325" s="84"/>
    </row>
    <row r="326" spans="2:44" s="1" customFormat="1" ht="8.5500000000000007" customHeight="1" x14ac:dyDescent="0.15">
      <c r="B326" s="83" t="s">
        <v>1073</v>
      </c>
      <c r="C326" s="83"/>
      <c r="D326" s="101">
        <v>130383502.73999999</v>
      </c>
      <c r="E326" s="101"/>
      <c r="F326" s="101"/>
      <c r="G326" s="101"/>
      <c r="H326" s="101"/>
      <c r="I326" s="101"/>
      <c r="J326" s="101"/>
      <c r="K326" s="101"/>
      <c r="L326" s="101"/>
      <c r="M326" s="101"/>
      <c r="N326" s="101"/>
      <c r="O326" s="84">
        <v>8.5341487920284308E-3</v>
      </c>
      <c r="P326" s="84"/>
      <c r="Q326" s="84"/>
      <c r="R326" s="84"/>
      <c r="S326" s="84"/>
      <c r="T326" s="84"/>
      <c r="U326" s="84"/>
      <c r="V326" s="84"/>
      <c r="W326" s="84"/>
      <c r="X326" s="84"/>
      <c r="Y326" s="88">
        <v>1095</v>
      </c>
      <c r="Z326" s="88"/>
      <c r="AA326" s="88"/>
      <c r="AB326" s="88"/>
      <c r="AC326" s="88"/>
      <c r="AD326" s="88"/>
      <c r="AE326" s="88"/>
      <c r="AF326" s="88"/>
      <c r="AG326" s="88"/>
      <c r="AH326" s="84">
        <v>4.7583869285590099E-3</v>
      </c>
      <c r="AI326" s="84"/>
      <c r="AJ326" s="84"/>
      <c r="AK326" s="84"/>
      <c r="AL326" s="84"/>
      <c r="AM326" s="84"/>
      <c r="AN326" s="84"/>
      <c r="AO326" s="84"/>
    </row>
    <row r="327" spans="2:44" s="1" customFormat="1" ht="8.5500000000000007" customHeight="1" x14ac:dyDescent="0.15">
      <c r="B327" s="83" t="s">
        <v>1074</v>
      </c>
      <c r="C327" s="83"/>
      <c r="D327" s="101">
        <v>38824570.079999998</v>
      </c>
      <c r="E327" s="101"/>
      <c r="F327" s="101"/>
      <c r="G327" s="101"/>
      <c r="H327" s="101"/>
      <c r="I327" s="101"/>
      <c r="J327" s="101"/>
      <c r="K327" s="101"/>
      <c r="L327" s="101"/>
      <c r="M327" s="101"/>
      <c r="N327" s="101"/>
      <c r="O327" s="84">
        <v>2.5412314509602901E-3</v>
      </c>
      <c r="P327" s="84"/>
      <c r="Q327" s="84"/>
      <c r="R327" s="84"/>
      <c r="S327" s="84"/>
      <c r="T327" s="84"/>
      <c r="U327" s="84"/>
      <c r="V327" s="84"/>
      <c r="W327" s="84"/>
      <c r="X327" s="84"/>
      <c r="Y327" s="88">
        <v>345</v>
      </c>
      <c r="Z327" s="88"/>
      <c r="AA327" s="88"/>
      <c r="AB327" s="88"/>
      <c r="AC327" s="88"/>
      <c r="AD327" s="88"/>
      <c r="AE327" s="88"/>
      <c r="AF327" s="88"/>
      <c r="AG327" s="88"/>
      <c r="AH327" s="84">
        <v>1.4992177994090001E-3</v>
      </c>
      <c r="AI327" s="84"/>
      <c r="AJ327" s="84"/>
      <c r="AK327" s="84"/>
      <c r="AL327" s="84"/>
      <c r="AM327" s="84"/>
      <c r="AN327" s="84"/>
      <c r="AO327" s="84"/>
    </row>
    <row r="328" spans="2:44" s="1" customFormat="1" ht="8.5500000000000007" customHeight="1" x14ac:dyDescent="0.15">
      <c r="B328" s="83" t="s">
        <v>1075</v>
      </c>
      <c r="C328" s="83"/>
      <c r="D328" s="101">
        <v>41298755.159999996</v>
      </c>
      <c r="E328" s="101"/>
      <c r="F328" s="101"/>
      <c r="G328" s="101"/>
      <c r="H328" s="101"/>
      <c r="I328" s="101"/>
      <c r="J328" s="101"/>
      <c r="K328" s="101"/>
      <c r="L328" s="101"/>
      <c r="M328" s="101"/>
      <c r="N328" s="101"/>
      <c r="O328" s="84">
        <v>2.7031772736142699E-3</v>
      </c>
      <c r="P328" s="84"/>
      <c r="Q328" s="84"/>
      <c r="R328" s="84"/>
      <c r="S328" s="84"/>
      <c r="T328" s="84"/>
      <c r="U328" s="84"/>
      <c r="V328" s="84"/>
      <c r="W328" s="84"/>
      <c r="X328" s="84"/>
      <c r="Y328" s="88">
        <v>290</v>
      </c>
      <c r="Z328" s="88"/>
      <c r="AA328" s="88"/>
      <c r="AB328" s="88"/>
      <c r="AC328" s="88"/>
      <c r="AD328" s="88"/>
      <c r="AE328" s="88"/>
      <c r="AF328" s="88"/>
      <c r="AG328" s="88"/>
      <c r="AH328" s="84">
        <v>1.2602120632713399E-3</v>
      </c>
      <c r="AI328" s="84"/>
      <c r="AJ328" s="84"/>
      <c r="AK328" s="84"/>
      <c r="AL328" s="84"/>
      <c r="AM328" s="84"/>
      <c r="AN328" s="84"/>
      <c r="AO328" s="84"/>
    </row>
    <row r="329" spans="2:44" s="1" customFormat="1" ht="8.5500000000000007" customHeight="1" x14ac:dyDescent="0.15">
      <c r="B329" s="83" t="s">
        <v>1076</v>
      </c>
      <c r="C329" s="83"/>
      <c r="D329" s="101">
        <v>4021352.22</v>
      </c>
      <c r="E329" s="101"/>
      <c r="F329" s="101"/>
      <c r="G329" s="101"/>
      <c r="H329" s="101"/>
      <c r="I329" s="101"/>
      <c r="J329" s="101"/>
      <c r="K329" s="101"/>
      <c r="L329" s="101"/>
      <c r="M329" s="101"/>
      <c r="N329" s="101"/>
      <c r="O329" s="84">
        <v>2.6321442106881898E-4</v>
      </c>
      <c r="P329" s="84"/>
      <c r="Q329" s="84"/>
      <c r="R329" s="84"/>
      <c r="S329" s="84"/>
      <c r="T329" s="84"/>
      <c r="U329" s="84"/>
      <c r="V329" s="84"/>
      <c r="W329" s="84"/>
      <c r="X329" s="84"/>
      <c r="Y329" s="88">
        <v>24</v>
      </c>
      <c r="Z329" s="88"/>
      <c r="AA329" s="88"/>
      <c r="AB329" s="88"/>
      <c r="AC329" s="88"/>
      <c r="AD329" s="88"/>
      <c r="AE329" s="88"/>
      <c r="AF329" s="88"/>
      <c r="AG329" s="88"/>
      <c r="AH329" s="84">
        <v>1.042934121328E-4</v>
      </c>
      <c r="AI329" s="84"/>
      <c r="AJ329" s="84"/>
      <c r="AK329" s="84"/>
      <c r="AL329" s="84"/>
      <c r="AM329" s="84"/>
      <c r="AN329" s="84"/>
      <c r="AO329" s="84"/>
    </row>
    <row r="330" spans="2:44" s="1" customFormat="1" ht="8.5500000000000007" customHeight="1" x14ac:dyDescent="0.15">
      <c r="B330" s="83" t="s">
        <v>1077</v>
      </c>
      <c r="C330" s="83"/>
      <c r="D330" s="101">
        <v>494267.18</v>
      </c>
      <c r="E330" s="101"/>
      <c r="F330" s="101"/>
      <c r="G330" s="101"/>
      <c r="H330" s="101"/>
      <c r="I330" s="101"/>
      <c r="J330" s="101"/>
      <c r="K330" s="101"/>
      <c r="L330" s="101"/>
      <c r="M330" s="101"/>
      <c r="N330" s="101"/>
      <c r="O330" s="84">
        <v>3.2351866367233497E-5</v>
      </c>
      <c r="P330" s="84"/>
      <c r="Q330" s="84"/>
      <c r="R330" s="84"/>
      <c r="S330" s="84"/>
      <c r="T330" s="84"/>
      <c r="U330" s="84"/>
      <c r="V330" s="84"/>
      <c r="W330" s="84"/>
      <c r="X330" s="84"/>
      <c r="Y330" s="88">
        <v>7</v>
      </c>
      <c r="Z330" s="88"/>
      <c r="AA330" s="88"/>
      <c r="AB330" s="88"/>
      <c r="AC330" s="88"/>
      <c r="AD330" s="88"/>
      <c r="AE330" s="88"/>
      <c r="AF330" s="88"/>
      <c r="AG330" s="88"/>
      <c r="AH330" s="84">
        <v>3.0418911872066699E-5</v>
      </c>
      <c r="AI330" s="84"/>
      <c r="AJ330" s="84"/>
      <c r="AK330" s="84"/>
      <c r="AL330" s="84"/>
      <c r="AM330" s="84"/>
      <c r="AN330" s="84"/>
      <c r="AO330" s="84"/>
    </row>
    <row r="331" spans="2:44" s="1" customFormat="1" ht="7.65" customHeight="1" x14ac:dyDescent="0.15">
      <c r="B331" s="106"/>
      <c r="C331" s="106"/>
      <c r="D331" s="103">
        <v>15277856751.43</v>
      </c>
      <c r="E331" s="103"/>
      <c r="F331" s="103"/>
      <c r="G331" s="103"/>
      <c r="H331" s="103"/>
      <c r="I331" s="103"/>
      <c r="J331" s="103"/>
      <c r="K331" s="103"/>
      <c r="L331" s="103"/>
      <c r="M331" s="103"/>
      <c r="N331" s="103"/>
      <c r="O331" s="104">
        <v>1</v>
      </c>
      <c r="P331" s="104"/>
      <c r="Q331" s="104"/>
      <c r="R331" s="104"/>
      <c r="S331" s="104"/>
      <c r="T331" s="104"/>
      <c r="U331" s="104"/>
      <c r="V331" s="104"/>
      <c r="W331" s="104"/>
      <c r="X331" s="104"/>
      <c r="Y331" s="105">
        <v>230120</v>
      </c>
      <c r="Z331" s="105"/>
      <c r="AA331" s="105"/>
      <c r="AB331" s="105"/>
      <c r="AC331" s="105"/>
      <c r="AD331" s="105"/>
      <c r="AE331" s="105"/>
      <c r="AF331" s="105"/>
      <c r="AG331" s="105"/>
      <c r="AH331" s="104">
        <v>1</v>
      </c>
      <c r="AI331" s="104"/>
      <c r="AJ331" s="104"/>
      <c r="AK331" s="104"/>
      <c r="AL331" s="104"/>
      <c r="AM331" s="104"/>
      <c r="AN331" s="104"/>
      <c r="AO331" s="104"/>
    </row>
    <row r="332" spans="2:44" s="1" customFormat="1" ht="7.2" customHeight="1" x14ac:dyDescent="0.15"/>
    <row r="333" spans="2:44" s="1" customFormat="1" ht="15.3" customHeight="1" x14ac:dyDescent="0.15">
      <c r="B333" s="81" t="s">
        <v>1192</v>
      </c>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c r="AA333" s="81"/>
      <c r="AB333" s="81"/>
      <c r="AC333" s="81"/>
      <c r="AD333" s="81"/>
      <c r="AE333" s="81"/>
      <c r="AF333" s="81"/>
      <c r="AG333" s="81"/>
      <c r="AH333" s="81"/>
      <c r="AI333" s="81"/>
      <c r="AJ333" s="81"/>
      <c r="AK333" s="81"/>
      <c r="AL333" s="81"/>
      <c r="AM333" s="81"/>
      <c r="AN333" s="81"/>
      <c r="AO333" s="81"/>
      <c r="AP333" s="81"/>
      <c r="AQ333" s="81"/>
      <c r="AR333" s="81"/>
    </row>
    <row r="334" spans="2:44" s="1" customFormat="1" ht="6.3" customHeight="1" x14ac:dyDescent="0.15"/>
    <row r="335" spans="2:44" s="1" customFormat="1" ht="9.75" customHeight="1" x14ac:dyDescent="0.15">
      <c r="B335" s="79" t="s">
        <v>1059</v>
      </c>
      <c r="C335" s="79"/>
      <c r="D335" s="79" t="s">
        <v>1055</v>
      </c>
      <c r="E335" s="79"/>
      <c r="F335" s="79"/>
      <c r="G335" s="79"/>
      <c r="H335" s="79"/>
      <c r="I335" s="79"/>
      <c r="J335" s="79"/>
      <c r="K335" s="79"/>
      <c r="L335" s="79"/>
      <c r="M335" s="79"/>
      <c r="N335" s="79"/>
      <c r="O335" s="79" t="s">
        <v>1056</v>
      </c>
      <c r="P335" s="79"/>
      <c r="Q335" s="79"/>
      <c r="R335" s="79"/>
      <c r="S335" s="79"/>
      <c r="T335" s="79"/>
      <c r="U335" s="79"/>
      <c r="V335" s="79"/>
      <c r="W335" s="79"/>
      <c r="X335" s="79"/>
      <c r="Y335" s="79" t="s">
        <v>1057</v>
      </c>
      <c r="Z335" s="79"/>
      <c r="AA335" s="79"/>
      <c r="AB335" s="79"/>
      <c r="AC335" s="79"/>
      <c r="AD335" s="79"/>
      <c r="AE335" s="79"/>
      <c r="AF335" s="79"/>
      <c r="AG335" s="79"/>
      <c r="AH335" s="79" t="s">
        <v>1056</v>
      </c>
      <c r="AI335" s="79"/>
      <c r="AJ335" s="79"/>
      <c r="AK335" s="79"/>
      <c r="AL335" s="79"/>
      <c r="AM335" s="79"/>
      <c r="AN335" s="79"/>
      <c r="AO335" s="79"/>
      <c r="AP335" s="79"/>
    </row>
    <row r="336" spans="2:44" s="1" customFormat="1" ht="8.5500000000000007" customHeight="1" x14ac:dyDescent="0.15">
      <c r="B336" s="83" t="s">
        <v>1152</v>
      </c>
      <c r="C336" s="83"/>
      <c r="D336" s="101">
        <v>12956235308.010099</v>
      </c>
      <c r="E336" s="101"/>
      <c r="F336" s="101"/>
      <c r="G336" s="101"/>
      <c r="H336" s="101"/>
      <c r="I336" s="101"/>
      <c r="J336" s="101"/>
      <c r="K336" s="101"/>
      <c r="L336" s="101"/>
      <c r="M336" s="101"/>
      <c r="N336" s="101"/>
      <c r="O336" s="84">
        <v>0.84804010921213302</v>
      </c>
      <c r="P336" s="84"/>
      <c r="Q336" s="84"/>
      <c r="R336" s="84"/>
      <c r="S336" s="84"/>
      <c r="T336" s="84"/>
      <c r="U336" s="84"/>
      <c r="V336" s="84"/>
      <c r="W336" s="84"/>
      <c r="X336" s="84"/>
      <c r="Y336" s="88">
        <v>196280</v>
      </c>
      <c r="Z336" s="88"/>
      <c r="AA336" s="88"/>
      <c r="AB336" s="88"/>
      <c r="AC336" s="88"/>
      <c r="AD336" s="88"/>
      <c r="AE336" s="88"/>
      <c r="AF336" s="88"/>
      <c r="AG336" s="88"/>
      <c r="AH336" s="84">
        <v>0.85294628889275204</v>
      </c>
      <c r="AI336" s="84"/>
      <c r="AJ336" s="84"/>
      <c r="AK336" s="84"/>
      <c r="AL336" s="84"/>
      <c r="AM336" s="84"/>
      <c r="AN336" s="84"/>
      <c r="AO336" s="84"/>
      <c r="AP336" s="84"/>
    </row>
    <row r="337" spans="2:44" s="1" customFormat="1" ht="8.5500000000000007" customHeight="1" x14ac:dyDescent="0.15">
      <c r="B337" s="83" t="s">
        <v>1191</v>
      </c>
      <c r="C337" s="83"/>
      <c r="D337" s="101">
        <v>1132290843.1099999</v>
      </c>
      <c r="E337" s="101"/>
      <c r="F337" s="101"/>
      <c r="G337" s="101"/>
      <c r="H337" s="101"/>
      <c r="I337" s="101"/>
      <c r="J337" s="101"/>
      <c r="K337" s="101"/>
      <c r="L337" s="101"/>
      <c r="M337" s="101"/>
      <c r="N337" s="101"/>
      <c r="O337" s="84">
        <v>7.41131993533065E-2</v>
      </c>
      <c r="P337" s="84"/>
      <c r="Q337" s="84"/>
      <c r="R337" s="84"/>
      <c r="S337" s="84"/>
      <c r="T337" s="84"/>
      <c r="U337" s="84"/>
      <c r="V337" s="84"/>
      <c r="W337" s="84"/>
      <c r="X337" s="84"/>
      <c r="Y337" s="88">
        <v>20676</v>
      </c>
      <c r="Z337" s="88"/>
      <c r="AA337" s="88"/>
      <c r="AB337" s="88"/>
      <c r="AC337" s="88"/>
      <c r="AD337" s="88"/>
      <c r="AE337" s="88"/>
      <c r="AF337" s="88"/>
      <c r="AG337" s="88"/>
      <c r="AH337" s="84">
        <v>8.9848774552407404E-2</v>
      </c>
      <c r="AI337" s="84"/>
      <c r="AJ337" s="84"/>
      <c r="AK337" s="84"/>
      <c r="AL337" s="84"/>
      <c r="AM337" s="84"/>
      <c r="AN337" s="84"/>
      <c r="AO337" s="84"/>
      <c r="AP337" s="84"/>
    </row>
    <row r="338" spans="2:44" s="1" customFormat="1" ht="8.5500000000000007" customHeight="1" x14ac:dyDescent="0.15">
      <c r="B338" s="83" t="s">
        <v>1061</v>
      </c>
      <c r="C338" s="83"/>
      <c r="D338" s="101">
        <v>285580914.98000002</v>
      </c>
      <c r="E338" s="101"/>
      <c r="F338" s="101"/>
      <c r="G338" s="101"/>
      <c r="H338" s="101"/>
      <c r="I338" s="101"/>
      <c r="J338" s="101"/>
      <c r="K338" s="101"/>
      <c r="L338" s="101"/>
      <c r="M338" s="101"/>
      <c r="N338" s="101"/>
      <c r="O338" s="84">
        <v>1.8692472355670401E-2</v>
      </c>
      <c r="P338" s="84"/>
      <c r="Q338" s="84"/>
      <c r="R338" s="84"/>
      <c r="S338" s="84"/>
      <c r="T338" s="84"/>
      <c r="U338" s="84"/>
      <c r="V338" s="84"/>
      <c r="W338" s="84"/>
      <c r="X338" s="84"/>
      <c r="Y338" s="88">
        <v>3569</v>
      </c>
      <c r="Z338" s="88"/>
      <c r="AA338" s="88"/>
      <c r="AB338" s="88"/>
      <c r="AC338" s="88"/>
      <c r="AD338" s="88"/>
      <c r="AE338" s="88"/>
      <c r="AF338" s="88"/>
      <c r="AG338" s="88"/>
      <c r="AH338" s="84">
        <v>1.55092994959152E-2</v>
      </c>
      <c r="AI338" s="84"/>
      <c r="AJ338" s="84"/>
      <c r="AK338" s="84"/>
      <c r="AL338" s="84"/>
      <c r="AM338" s="84"/>
      <c r="AN338" s="84"/>
      <c r="AO338" s="84"/>
      <c r="AP338" s="84"/>
    </row>
    <row r="339" spans="2:44" s="1" customFormat="1" ht="8.5500000000000007" customHeight="1" x14ac:dyDescent="0.15">
      <c r="B339" s="83" t="s">
        <v>1062</v>
      </c>
      <c r="C339" s="83"/>
      <c r="D339" s="101">
        <v>356304237.42999899</v>
      </c>
      <c r="E339" s="101"/>
      <c r="F339" s="101"/>
      <c r="G339" s="101"/>
      <c r="H339" s="101"/>
      <c r="I339" s="101"/>
      <c r="J339" s="101"/>
      <c r="K339" s="101"/>
      <c r="L339" s="101"/>
      <c r="M339" s="101"/>
      <c r="N339" s="101"/>
      <c r="O339" s="84">
        <v>2.33216113507968E-2</v>
      </c>
      <c r="P339" s="84"/>
      <c r="Q339" s="84"/>
      <c r="R339" s="84"/>
      <c r="S339" s="84"/>
      <c r="T339" s="84"/>
      <c r="U339" s="84"/>
      <c r="V339" s="84"/>
      <c r="W339" s="84"/>
      <c r="X339" s="84"/>
      <c r="Y339" s="88">
        <v>4162</v>
      </c>
      <c r="Z339" s="88"/>
      <c r="AA339" s="88"/>
      <c r="AB339" s="88"/>
      <c r="AC339" s="88"/>
      <c r="AD339" s="88"/>
      <c r="AE339" s="88"/>
      <c r="AF339" s="88"/>
      <c r="AG339" s="88"/>
      <c r="AH339" s="84">
        <v>1.8086215887363099E-2</v>
      </c>
      <c r="AI339" s="84"/>
      <c r="AJ339" s="84"/>
      <c r="AK339" s="84"/>
      <c r="AL339" s="84"/>
      <c r="AM339" s="84"/>
      <c r="AN339" s="84"/>
      <c r="AO339" s="84"/>
      <c r="AP339" s="84"/>
    </row>
    <row r="340" spans="2:44" s="1" customFormat="1" ht="8.5500000000000007" customHeight="1" x14ac:dyDescent="0.15">
      <c r="B340" s="83" t="s">
        <v>1063</v>
      </c>
      <c r="C340" s="83"/>
      <c r="D340" s="101">
        <v>111052616.90000001</v>
      </c>
      <c r="E340" s="101"/>
      <c r="F340" s="101"/>
      <c r="G340" s="101"/>
      <c r="H340" s="101"/>
      <c r="I340" s="101"/>
      <c r="J340" s="101"/>
      <c r="K340" s="101"/>
      <c r="L340" s="101"/>
      <c r="M340" s="101"/>
      <c r="N340" s="101"/>
      <c r="O340" s="84">
        <v>7.2688609866436204E-3</v>
      </c>
      <c r="P340" s="84"/>
      <c r="Q340" s="84"/>
      <c r="R340" s="84"/>
      <c r="S340" s="84"/>
      <c r="T340" s="84"/>
      <c r="U340" s="84"/>
      <c r="V340" s="84"/>
      <c r="W340" s="84"/>
      <c r="X340" s="84"/>
      <c r="Y340" s="88">
        <v>842</v>
      </c>
      <c r="Z340" s="88"/>
      <c r="AA340" s="88"/>
      <c r="AB340" s="88"/>
      <c r="AC340" s="88"/>
      <c r="AD340" s="88"/>
      <c r="AE340" s="88"/>
      <c r="AF340" s="88"/>
      <c r="AG340" s="88"/>
      <c r="AH340" s="84">
        <v>3.65896054232574E-3</v>
      </c>
      <c r="AI340" s="84"/>
      <c r="AJ340" s="84"/>
      <c r="AK340" s="84"/>
      <c r="AL340" s="84"/>
      <c r="AM340" s="84"/>
      <c r="AN340" s="84"/>
      <c r="AO340" s="84"/>
      <c r="AP340" s="84"/>
    </row>
    <row r="341" spans="2:44" s="1" customFormat="1" ht="8.5500000000000007" customHeight="1" x14ac:dyDescent="0.15">
      <c r="B341" s="83" t="s">
        <v>1064</v>
      </c>
      <c r="C341" s="83"/>
      <c r="D341" s="101">
        <v>73957806.700000003</v>
      </c>
      <c r="E341" s="101"/>
      <c r="F341" s="101"/>
      <c r="G341" s="101"/>
      <c r="H341" s="101"/>
      <c r="I341" s="101"/>
      <c r="J341" s="101"/>
      <c r="K341" s="101"/>
      <c r="L341" s="101"/>
      <c r="M341" s="101"/>
      <c r="N341" s="101"/>
      <c r="O341" s="84">
        <v>4.8408495971188599E-3</v>
      </c>
      <c r="P341" s="84"/>
      <c r="Q341" s="84"/>
      <c r="R341" s="84"/>
      <c r="S341" s="84"/>
      <c r="T341" s="84"/>
      <c r="U341" s="84"/>
      <c r="V341" s="84"/>
      <c r="W341" s="84"/>
      <c r="X341" s="84"/>
      <c r="Y341" s="88">
        <v>498</v>
      </c>
      <c r="Z341" s="88"/>
      <c r="AA341" s="88"/>
      <c r="AB341" s="88"/>
      <c r="AC341" s="88"/>
      <c r="AD341" s="88"/>
      <c r="AE341" s="88"/>
      <c r="AF341" s="88"/>
      <c r="AG341" s="88"/>
      <c r="AH341" s="84">
        <v>2.1640883017556099E-3</v>
      </c>
      <c r="AI341" s="84"/>
      <c r="AJ341" s="84"/>
      <c r="AK341" s="84"/>
      <c r="AL341" s="84"/>
      <c r="AM341" s="84"/>
      <c r="AN341" s="84"/>
      <c r="AO341" s="84"/>
      <c r="AP341" s="84"/>
    </row>
    <row r="342" spans="2:44" s="1" customFormat="1" ht="8.5500000000000007" customHeight="1" x14ac:dyDescent="0.15">
      <c r="B342" s="83" t="s">
        <v>1065</v>
      </c>
      <c r="C342" s="83"/>
      <c r="D342" s="101">
        <v>334241260.63</v>
      </c>
      <c r="E342" s="101"/>
      <c r="F342" s="101"/>
      <c r="G342" s="101"/>
      <c r="H342" s="101"/>
      <c r="I342" s="101"/>
      <c r="J342" s="101"/>
      <c r="K342" s="101"/>
      <c r="L342" s="101"/>
      <c r="M342" s="101"/>
      <c r="N342" s="101"/>
      <c r="O342" s="84">
        <v>2.18774966978738E-2</v>
      </c>
      <c r="P342" s="84"/>
      <c r="Q342" s="84"/>
      <c r="R342" s="84"/>
      <c r="S342" s="84"/>
      <c r="T342" s="84"/>
      <c r="U342" s="84"/>
      <c r="V342" s="84"/>
      <c r="W342" s="84"/>
      <c r="X342" s="84"/>
      <c r="Y342" s="88">
        <v>3900</v>
      </c>
      <c r="Z342" s="88"/>
      <c r="AA342" s="88"/>
      <c r="AB342" s="88"/>
      <c r="AC342" s="88"/>
      <c r="AD342" s="88"/>
      <c r="AE342" s="88"/>
      <c r="AF342" s="88"/>
      <c r="AG342" s="88"/>
      <c r="AH342" s="84">
        <v>1.6947679471580001E-2</v>
      </c>
      <c r="AI342" s="84"/>
      <c r="AJ342" s="84"/>
      <c r="AK342" s="84"/>
      <c r="AL342" s="84"/>
      <c r="AM342" s="84"/>
      <c r="AN342" s="84"/>
      <c r="AO342" s="84"/>
      <c r="AP342" s="84"/>
    </row>
    <row r="343" spans="2:44" s="1" customFormat="1" ht="8.5500000000000007" customHeight="1" x14ac:dyDescent="0.15">
      <c r="B343" s="83" t="s">
        <v>1067</v>
      </c>
      <c r="C343" s="83"/>
      <c r="D343" s="101">
        <v>1695173.58</v>
      </c>
      <c r="E343" s="101"/>
      <c r="F343" s="101"/>
      <c r="G343" s="101"/>
      <c r="H343" s="101"/>
      <c r="I343" s="101"/>
      <c r="J343" s="101"/>
      <c r="K343" s="101"/>
      <c r="L343" s="101"/>
      <c r="M343" s="101"/>
      <c r="N343" s="101"/>
      <c r="O343" s="84">
        <v>1.1095624259216399E-4</v>
      </c>
      <c r="P343" s="84"/>
      <c r="Q343" s="84"/>
      <c r="R343" s="84"/>
      <c r="S343" s="84"/>
      <c r="T343" s="84"/>
      <c r="U343" s="84"/>
      <c r="V343" s="84"/>
      <c r="W343" s="84"/>
      <c r="X343" s="84"/>
      <c r="Y343" s="88">
        <v>14</v>
      </c>
      <c r="Z343" s="88"/>
      <c r="AA343" s="88"/>
      <c r="AB343" s="88"/>
      <c r="AC343" s="88"/>
      <c r="AD343" s="88"/>
      <c r="AE343" s="88"/>
      <c r="AF343" s="88"/>
      <c r="AG343" s="88"/>
      <c r="AH343" s="84">
        <v>6.0837823744133499E-5</v>
      </c>
      <c r="AI343" s="84"/>
      <c r="AJ343" s="84"/>
      <c r="AK343" s="84"/>
      <c r="AL343" s="84"/>
      <c r="AM343" s="84"/>
      <c r="AN343" s="84"/>
      <c r="AO343" s="84"/>
      <c r="AP343" s="84"/>
    </row>
    <row r="344" spans="2:44" s="1" customFormat="1" ht="8.5500000000000007" customHeight="1" x14ac:dyDescent="0.15">
      <c r="B344" s="83" t="s">
        <v>1066</v>
      </c>
      <c r="C344" s="83"/>
      <c r="D344" s="101">
        <v>26498590.09</v>
      </c>
      <c r="E344" s="101"/>
      <c r="F344" s="101"/>
      <c r="G344" s="101"/>
      <c r="H344" s="101"/>
      <c r="I344" s="101"/>
      <c r="J344" s="101"/>
      <c r="K344" s="101"/>
      <c r="L344" s="101"/>
      <c r="M344" s="101"/>
      <c r="N344" s="101"/>
      <c r="O344" s="84">
        <v>1.7344442038651499E-3</v>
      </c>
      <c r="P344" s="84"/>
      <c r="Q344" s="84"/>
      <c r="R344" s="84"/>
      <c r="S344" s="84"/>
      <c r="T344" s="84"/>
      <c r="U344" s="84"/>
      <c r="V344" s="84"/>
      <c r="W344" s="84"/>
      <c r="X344" s="84"/>
      <c r="Y344" s="88">
        <v>179</v>
      </c>
      <c r="Z344" s="88"/>
      <c r="AA344" s="88"/>
      <c r="AB344" s="88"/>
      <c r="AC344" s="88"/>
      <c r="AD344" s="88"/>
      <c r="AE344" s="88"/>
      <c r="AF344" s="88"/>
      <c r="AG344" s="88"/>
      <c r="AH344" s="84">
        <v>7.7785503215713496E-4</v>
      </c>
      <c r="AI344" s="84"/>
      <c r="AJ344" s="84"/>
      <c r="AK344" s="84"/>
      <c r="AL344" s="84"/>
      <c r="AM344" s="84"/>
      <c r="AN344" s="84"/>
      <c r="AO344" s="84"/>
      <c r="AP344" s="84"/>
    </row>
    <row r="345" spans="2:44" s="1" customFormat="1" ht="7.65" customHeight="1" x14ac:dyDescent="0.15">
      <c r="B345" s="106"/>
      <c r="C345" s="106"/>
      <c r="D345" s="103">
        <v>15277856751.430099</v>
      </c>
      <c r="E345" s="103"/>
      <c r="F345" s="103"/>
      <c r="G345" s="103"/>
      <c r="H345" s="103"/>
      <c r="I345" s="103"/>
      <c r="J345" s="103"/>
      <c r="K345" s="103"/>
      <c r="L345" s="103"/>
      <c r="M345" s="103"/>
      <c r="N345" s="103"/>
      <c r="O345" s="104">
        <v>1</v>
      </c>
      <c r="P345" s="104"/>
      <c r="Q345" s="104"/>
      <c r="R345" s="104"/>
      <c r="S345" s="104"/>
      <c r="T345" s="104"/>
      <c r="U345" s="104"/>
      <c r="V345" s="104"/>
      <c r="W345" s="104"/>
      <c r="X345" s="104"/>
      <c r="Y345" s="105">
        <v>230120</v>
      </c>
      <c r="Z345" s="105"/>
      <c r="AA345" s="105"/>
      <c r="AB345" s="105"/>
      <c r="AC345" s="105"/>
      <c r="AD345" s="105"/>
      <c r="AE345" s="105"/>
      <c r="AF345" s="105"/>
      <c r="AG345" s="105"/>
      <c r="AH345" s="104">
        <v>1</v>
      </c>
      <c r="AI345" s="104"/>
      <c r="AJ345" s="104"/>
      <c r="AK345" s="104"/>
      <c r="AL345" s="104"/>
      <c r="AM345" s="104"/>
      <c r="AN345" s="104"/>
      <c r="AO345" s="104"/>
      <c r="AP345" s="104"/>
    </row>
    <row r="346" spans="2:44" s="1" customFormat="1" ht="9.3000000000000007" customHeight="1" x14ac:dyDescent="0.15"/>
    <row r="347" spans="2:44" s="1" customFormat="1" ht="15.3" customHeight="1" x14ac:dyDescent="0.15">
      <c r="B347" s="81" t="s">
        <v>1193</v>
      </c>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c r="AA347" s="81"/>
      <c r="AB347" s="81"/>
      <c r="AC347" s="81"/>
      <c r="AD347" s="81"/>
      <c r="AE347" s="81"/>
      <c r="AF347" s="81"/>
      <c r="AG347" s="81"/>
      <c r="AH347" s="81"/>
      <c r="AI347" s="81"/>
      <c r="AJ347" s="81"/>
      <c r="AK347" s="81"/>
      <c r="AL347" s="81"/>
      <c r="AM347" s="81"/>
      <c r="AN347" s="81"/>
      <c r="AO347" s="81"/>
      <c r="AP347" s="81"/>
      <c r="AQ347" s="81"/>
      <c r="AR347" s="81"/>
    </row>
    <row r="348" spans="2:44" s="1" customFormat="1" ht="7.2" customHeight="1" x14ac:dyDescent="0.15"/>
    <row r="349" spans="2:44" s="1" customFormat="1" ht="9.75" customHeight="1" x14ac:dyDescent="0.15">
      <c r="B349" s="79"/>
      <c r="C349" s="79"/>
      <c r="D349" s="79"/>
      <c r="E349" s="79" t="s">
        <v>1055</v>
      </c>
      <c r="F349" s="79"/>
      <c r="G349" s="79"/>
      <c r="H349" s="79"/>
      <c r="I349" s="79"/>
      <c r="J349" s="79"/>
      <c r="K349" s="79"/>
      <c r="L349" s="79"/>
      <c r="M349" s="79"/>
      <c r="N349" s="79"/>
      <c r="O349" s="79"/>
      <c r="P349" s="79" t="s">
        <v>1056</v>
      </c>
      <c r="Q349" s="79"/>
      <c r="R349" s="79"/>
      <c r="S349" s="79"/>
      <c r="T349" s="79"/>
      <c r="U349" s="79"/>
      <c r="V349" s="79"/>
      <c r="W349" s="79"/>
      <c r="X349" s="79"/>
      <c r="Y349" s="79"/>
      <c r="Z349" s="79" t="s">
        <v>1194</v>
      </c>
      <c r="AA349" s="79"/>
      <c r="AB349" s="79"/>
      <c r="AC349" s="79"/>
      <c r="AD349" s="79"/>
      <c r="AE349" s="79"/>
      <c r="AF349" s="79"/>
      <c r="AG349" s="79"/>
      <c r="AH349" s="79"/>
      <c r="AI349" s="79" t="s">
        <v>1056</v>
      </c>
      <c r="AJ349" s="79"/>
      <c r="AK349" s="79"/>
      <c r="AL349" s="79"/>
      <c r="AM349" s="79"/>
      <c r="AN349" s="79"/>
      <c r="AO349" s="79"/>
      <c r="AP349" s="79"/>
      <c r="AQ349" s="79"/>
    </row>
    <row r="350" spans="2:44" s="1" customFormat="1" ht="9.75" customHeight="1" x14ac:dyDescent="0.15">
      <c r="B350" s="83" t="s">
        <v>715</v>
      </c>
      <c r="C350" s="83"/>
      <c r="D350" s="83"/>
      <c r="E350" s="101">
        <v>39547891998.2603</v>
      </c>
      <c r="F350" s="101"/>
      <c r="G350" s="101"/>
      <c r="H350" s="101"/>
      <c r="I350" s="101"/>
      <c r="J350" s="101"/>
      <c r="K350" s="101"/>
      <c r="L350" s="101"/>
      <c r="M350" s="101"/>
      <c r="N350" s="101"/>
      <c r="O350" s="101"/>
      <c r="P350" s="84">
        <v>0.80993294765072399</v>
      </c>
      <c r="Q350" s="84"/>
      <c r="R350" s="84"/>
      <c r="S350" s="84"/>
      <c r="T350" s="84"/>
      <c r="U350" s="84"/>
      <c r="V350" s="84"/>
      <c r="W350" s="84"/>
      <c r="X350" s="84"/>
      <c r="Y350" s="84"/>
      <c r="Z350" s="88">
        <v>104056</v>
      </c>
      <c r="AA350" s="88"/>
      <c r="AB350" s="88"/>
      <c r="AC350" s="88"/>
      <c r="AD350" s="88"/>
      <c r="AE350" s="88"/>
      <c r="AF350" s="88"/>
      <c r="AG350" s="88"/>
      <c r="AH350" s="88"/>
      <c r="AI350" s="84">
        <v>0.79677174820248597</v>
      </c>
      <c r="AJ350" s="84"/>
      <c r="AK350" s="84"/>
      <c r="AL350" s="84"/>
      <c r="AM350" s="84"/>
      <c r="AN350" s="84"/>
      <c r="AO350" s="84"/>
      <c r="AP350" s="84"/>
      <c r="AQ350" s="84"/>
    </row>
    <row r="351" spans="2:44" s="1" customFormat="1" ht="9.75" customHeight="1" x14ac:dyDescent="0.15">
      <c r="B351" s="83" t="s">
        <v>725</v>
      </c>
      <c r="C351" s="83"/>
      <c r="D351" s="83"/>
      <c r="E351" s="101">
        <v>9280708088.9100609</v>
      </c>
      <c r="F351" s="101"/>
      <c r="G351" s="101"/>
      <c r="H351" s="101"/>
      <c r="I351" s="101"/>
      <c r="J351" s="101"/>
      <c r="K351" s="101"/>
      <c r="L351" s="101"/>
      <c r="M351" s="101"/>
      <c r="N351" s="101"/>
      <c r="O351" s="101"/>
      <c r="P351" s="84">
        <v>0.19006705234927601</v>
      </c>
      <c r="Q351" s="84"/>
      <c r="R351" s="84"/>
      <c r="S351" s="84"/>
      <c r="T351" s="84"/>
      <c r="U351" s="84"/>
      <c r="V351" s="84"/>
      <c r="W351" s="84"/>
      <c r="X351" s="84"/>
      <c r="Y351" s="84"/>
      <c r="Z351" s="88">
        <v>26541</v>
      </c>
      <c r="AA351" s="88"/>
      <c r="AB351" s="88"/>
      <c r="AC351" s="88"/>
      <c r="AD351" s="88"/>
      <c r="AE351" s="88"/>
      <c r="AF351" s="88"/>
      <c r="AG351" s="88"/>
      <c r="AH351" s="88"/>
      <c r="AI351" s="84">
        <v>0.203228251797515</v>
      </c>
      <c r="AJ351" s="84"/>
      <c r="AK351" s="84"/>
      <c r="AL351" s="84"/>
      <c r="AM351" s="84"/>
      <c r="AN351" s="84"/>
      <c r="AO351" s="84"/>
      <c r="AP351" s="84"/>
      <c r="AQ351" s="84"/>
    </row>
    <row r="352" spans="2:44" s="1" customFormat="1" ht="7.65" customHeight="1" x14ac:dyDescent="0.15">
      <c r="B352" s="106"/>
      <c r="C352" s="106"/>
      <c r="D352" s="106"/>
      <c r="E352" s="103">
        <v>48828600087.170303</v>
      </c>
      <c r="F352" s="103"/>
      <c r="G352" s="103"/>
      <c r="H352" s="103"/>
      <c r="I352" s="103"/>
      <c r="J352" s="103"/>
      <c r="K352" s="103"/>
      <c r="L352" s="103"/>
      <c r="M352" s="103"/>
      <c r="N352" s="103"/>
      <c r="O352" s="103"/>
      <c r="P352" s="104">
        <v>1</v>
      </c>
      <c r="Q352" s="104"/>
      <c r="R352" s="104"/>
      <c r="S352" s="104"/>
      <c r="T352" s="104"/>
      <c r="U352" s="104"/>
      <c r="V352" s="104"/>
      <c r="W352" s="104"/>
      <c r="X352" s="104"/>
      <c r="Y352" s="104"/>
      <c r="Z352" s="105">
        <v>130597</v>
      </c>
      <c r="AA352" s="105"/>
      <c r="AB352" s="105"/>
      <c r="AC352" s="105"/>
      <c r="AD352" s="105"/>
      <c r="AE352" s="105"/>
      <c r="AF352" s="105"/>
      <c r="AG352" s="105"/>
      <c r="AH352" s="105"/>
      <c r="AI352" s="104">
        <v>1</v>
      </c>
      <c r="AJ352" s="104"/>
      <c r="AK352" s="104"/>
      <c r="AL352" s="104"/>
      <c r="AM352" s="104"/>
      <c r="AN352" s="104"/>
      <c r="AO352" s="104"/>
      <c r="AP352" s="104"/>
      <c r="AQ352" s="104"/>
    </row>
    <row r="353" spans="2:44" s="1" customFormat="1" ht="7.2" customHeight="1" x14ac:dyDescent="0.15"/>
    <row r="354" spans="2:44" s="1" customFormat="1" ht="15.3" customHeight="1" x14ac:dyDescent="0.15">
      <c r="B354" s="81" t="s">
        <v>1195</v>
      </c>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c r="AA354" s="81"/>
      <c r="AB354" s="81"/>
      <c r="AC354" s="81"/>
      <c r="AD354" s="81"/>
      <c r="AE354" s="81"/>
      <c r="AF354" s="81"/>
      <c r="AG354" s="81"/>
      <c r="AH354" s="81"/>
      <c r="AI354" s="81"/>
      <c r="AJ354" s="81"/>
      <c r="AK354" s="81"/>
      <c r="AL354" s="81"/>
      <c r="AM354" s="81"/>
      <c r="AN354" s="81"/>
      <c r="AO354" s="81"/>
      <c r="AP354" s="81"/>
      <c r="AQ354" s="81"/>
      <c r="AR354" s="81"/>
    </row>
    <row r="355" spans="2:44" s="1" customFormat="1" ht="7.2" customHeight="1" x14ac:dyDescent="0.15"/>
    <row r="356" spans="2:44" s="1" customFormat="1" ht="11.85" customHeight="1" x14ac:dyDescent="0.15">
      <c r="B356" s="102"/>
      <c r="C356" s="102"/>
      <c r="D356" s="102"/>
      <c r="E356" s="79" t="s">
        <v>1055</v>
      </c>
      <c r="F356" s="79"/>
      <c r="G356" s="79"/>
      <c r="H356" s="79"/>
      <c r="I356" s="79"/>
      <c r="J356" s="79"/>
      <c r="K356" s="79"/>
      <c r="L356" s="79"/>
      <c r="M356" s="79"/>
      <c r="N356" s="79"/>
      <c r="O356" s="79"/>
      <c r="P356" s="79" t="s">
        <v>1056</v>
      </c>
      <c r="Q356" s="79"/>
      <c r="R356" s="79"/>
      <c r="S356" s="79"/>
      <c r="T356" s="79"/>
      <c r="U356" s="79"/>
      <c r="V356" s="79"/>
      <c r="W356" s="79"/>
      <c r="X356" s="79"/>
      <c r="Y356" s="79"/>
      <c r="Z356" s="79" t="s">
        <v>1057</v>
      </c>
      <c r="AA356" s="79"/>
      <c r="AB356" s="79"/>
      <c r="AC356" s="79"/>
      <c r="AD356" s="79"/>
      <c r="AE356" s="79"/>
      <c r="AF356" s="79"/>
      <c r="AG356" s="79"/>
      <c r="AH356" s="79"/>
      <c r="AI356" s="79" t="s">
        <v>1056</v>
      </c>
      <c r="AJ356" s="79"/>
      <c r="AK356" s="79"/>
      <c r="AL356" s="79"/>
      <c r="AM356" s="79"/>
      <c r="AN356" s="79"/>
      <c r="AO356" s="79"/>
      <c r="AP356" s="79"/>
      <c r="AQ356" s="79"/>
    </row>
    <row r="357" spans="2:44" s="1" customFormat="1" ht="9.75" customHeight="1" x14ac:dyDescent="0.15">
      <c r="B357" s="100" t="s">
        <v>1196</v>
      </c>
      <c r="C357" s="100"/>
      <c r="D357" s="100"/>
      <c r="E357" s="101">
        <v>13790355704.350201</v>
      </c>
      <c r="F357" s="101"/>
      <c r="G357" s="101"/>
      <c r="H357" s="101"/>
      <c r="I357" s="101"/>
      <c r="J357" s="101"/>
      <c r="K357" s="101"/>
      <c r="L357" s="101"/>
      <c r="M357" s="101"/>
      <c r="N357" s="101"/>
      <c r="O357" s="101"/>
      <c r="P357" s="84">
        <v>0.90263679838857303</v>
      </c>
      <c r="Q357" s="84"/>
      <c r="R357" s="84"/>
      <c r="S357" s="84"/>
      <c r="T357" s="84"/>
      <c r="U357" s="84"/>
      <c r="V357" s="84"/>
      <c r="W357" s="84"/>
      <c r="X357" s="84"/>
      <c r="Y357" s="84"/>
      <c r="Z357" s="88">
        <v>210225</v>
      </c>
      <c r="AA357" s="88"/>
      <c r="AB357" s="88"/>
      <c r="AC357" s="88"/>
      <c r="AD357" s="88"/>
      <c r="AE357" s="88"/>
      <c r="AF357" s="88"/>
      <c r="AG357" s="88"/>
      <c r="AH357" s="88"/>
      <c r="AI357" s="84">
        <v>0.91354510690074697</v>
      </c>
      <c r="AJ357" s="84"/>
      <c r="AK357" s="84"/>
      <c r="AL357" s="84"/>
      <c r="AM357" s="84"/>
      <c r="AN357" s="84"/>
      <c r="AO357" s="84"/>
      <c r="AP357" s="84"/>
      <c r="AQ357" s="84"/>
    </row>
    <row r="358" spans="2:44" s="1" customFormat="1" ht="9.75" customHeight="1" x14ac:dyDescent="0.15">
      <c r="B358" s="100" t="s">
        <v>1197</v>
      </c>
      <c r="C358" s="100"/>
      <c r="D358" s="100"/>
      <c r="E358" s="101">
        <v>1485550036.3399999</v>
      </c>
      <c r="F358" s="101"/>
      <c r="G358" s="101"/>
      <c r="H358" s="101"/>
      <c r="I358" s="101"/>
      <c r="J358" s="101"/>
      <c r="K358" s="101"/>
      <c r="L358" s="101"/>
      <c r="M358" s="101"/>
      <c r="N358" s="101"/>
      <c r="O358" s="101"/>
      <c r="P358" s="84">
        <v>9.7235499750377999E-2</v>
      </c>
      <c r="Q358" s="84"/>
      <c r="R358" s="84"/>
      <c r="S358" s="84"/>
      <c r="T358" s="84"/>
      <c r="U358" s="84"/>
      <c r="V358" s="84"/>
      <c r="W358" s="84"/>
      <c r="X358" s="84"/>
      <c r="Y358" s="84"/>
      <c r="Z358" s="88">
        <v>18936</v>
      </c>
      <c r="AA358" s="88"/>
      <c r="AB358" s="88"/>
      <c r="AC358" s="88"/>
      <c r="AD358" s="88"/>
      <c r="AE358" s="88"/>
      <c r="AF358" s="88"/>
      <c r="AG358" s="88"/>
      <c r="AH358" s="88"/>
      <c r="AI358" s="84">
        <v>8.22875021727794E-2</v>
      </c>
      <c r="AJ358" s="84"/>
      <c r="AK358" s="84"/>
      <c r="AL358" s="84"/>
      <c r="AM358" s="84"/>
      <c r="AN358" s="84"/>
      <c r="AO358" s="84"/>
      <c r="AP358" s="84"/>
      <c r="AQ358" s="84"/>
    </row>
    <row r="359" spans="2:44" s="1" customFormat="1" ht="9.75" customHeight="1" x14ac:dyDescent="0.15">
      <c r="B359" s="100" t="s">
        <v>1198</v>
      </c>
      <c r="C359" s="100"/>
      <c r="D359" s="100"/>
      <c r="E359" s="101">
        <v>1951010.74</v>
      </c>
      <c r="F359" s="101"/>
      <c r="G359" s="101"/>
      <c r="H359" s="101"/>
      <c r="I359" s="101"/>
      <c r="J359" s="101"/>
      <c r="K359" s="101"/>
      <c r="L359" s="101"/>
      <c r="M359" s="101"/>
      <c r="N359" s="101"/>
      <c r="O359" s="101"/>
      <c r="P359" s="84">
        <v>1.2770186104915299E-4</v>
      </c>
      <c r="Q359" s="84"/>
      <c r="R359" s="84"/>
      <c r="S359" s="84"/>
      <c r="T359" s="84"/>
      <c r="U359" s="84"/>
      <c r="V359" s="84"/>
      <c r="W359" s="84"/>
      <c r="X359" s="84"/>
      <c r="Y359" s="84"/>
      <c r="Z359" s="88">
        <v>30</v>
      </c>
      <c r="AA359" s="88"/>
      <c r="AB359" s="88"/>
      <c r="AC359" s="88"/>
      <c r="AD359" s="88"/>
      <c r="AE359" s="88"/>
      <c r="AF359" s="88"/>
      <c r="AG359" s="88"/>
      <c r="AH359" s="88"/>
      <c r="AI359" s="84">
        <v>1.3036676516600001E-4</v>
      </c>
      <c r="AJ359" s="84"/>
      <c r="AK359" s="84"/>
      <c r="AL359" s="84"/>
      <c r="AM359" s="84"/>
      <c r="AN359" s="84"/>
      <c r="AO359" s="84"/>
      <c r="AP359" s="84"/>
      <c r="AQ359" s="84"/>
    </row>
    <row r="360" spans="2:44" s="1" customFormat="1" ht="9.75" customHeight="1" x14ac:dyDescent="0.15">
      <c r="B360" s="100" t="s">
        <v>725</v>
      </c>
      <c r="C360" s="100"/>
      <c r="D360" s="100"/>
      <c r="E360" s="101">
        <v>0</v>
      </c>
      <c r="F360" s="101"/>
      <c r="G360" s="101"/>
      <c r="H360" s="101"/>
      <c r="I360" s="101"/>
      <c r="J360" s="101"/>
      <c r="K360" s="101"/>
      <c r="L360" s="101"/>
      <c r="M360" s="101"/>
      <c r="N360" s="101"/>
      <c r="O360" s="101"/>
      <c r="P360" s="84">
        <v>0</v>
      </c>
      <c r="Q360" s="84"/>
      <c r="R360" s="84"/>
      <c r="S360" s="84"/>
      <c r="T360" s="84"/>
      <c r="U360" s="84"/>
      <c r="V360" s="84"/>
      <c r="W360" s="84"/>
      <c r="X360" s="84"/>
      <c r="Y360" s="84"/>
      <c r="Z360" s="88">
        <v>929</v>
      </c>
      <c r="AA360" s="88"/>
      <c r="AB360" s="88"/>
      <c r="AC360" s="88"/>
      <c r="AD360" s="88"/>
      <c r="AE360" s="88"/>
      <c r="AF360" s="88"/>
      <c r="AG360" s="88"/>
      <c r="AH360" s="88"/>
      <c r="AI360" s="84">
        <v>4.0370241613071397E-3</v>
      </c>
      <c r="AJ360" s="84"/>
      <c r="AK360" s="84"/>
      <c r="AL360" s="84"/>
      <c r="AM360" s="84"/>
      <c r="AN360" s="84"/>
      <c r="AO360" s="84"/>
      <c r="AP360" s="84"/>
      <c r="AQ360" s="84"/>
    </row>
    <row r="361" spans="2:44" s="1" customFormat="1" ht="10.65" customHeight="1" x14ac:dyDescent="0.15">
      <c r="B361" s="102"/>
      <c r="C361" s="102"/>
      <c r="D361" s="102"/>
      <c r="E361" s="103">
        <v>15277856751.430099</v>
      </c>
      <c r="F361" s="103"/>
      <c r="G361" s="103"/>
      <c r="H361" s="103"/>
      <c r="I361" s="103"/>
      <c r="J361" s="103"/>
      <c r="K361" s="103"/>
      <c r="L361" s="103"/>
      <c r="M361" s="103"/>
      <c r="N361" s="103"/>
      <c r="O361" s="103"/>
      <c r="P361" s="104">
        <v>1</v>
      </c>
      <c r="Q361" s="104"/>
      <c r="R361" s="104"/>
      <c r="S361" s="104"/>
      <c r="T361" s="104"/>
      <c r="U361" s="104"/>
      <c r="V361" s="104"/>
      <c r="W361" s="104"/>
      <c r="X361" s="104"/>
      <c r="Y361" s="104"/>
      <c r="Z361" s="105">
        <v>230120</v>
      </c>
      <c r="AA361" s="105"/>
      <c r="AB361" s="105"/>
      <c r="AC361" s="105"/>
      <c r="AD361" s="105"/>
      <c r="AE361" s="105"/>
      <c r="AF361" s="105"/>
      <c r="AG361" s="105"/>
      <c r="AH361" s="105"/>
      <c r="AI361" s="104">
        <v>1</v>
      </c>
      <c r="AJ361" s="104"/>
      <c r="AK361" s="104"/>
      <c r="AL361" s="104"/>
      <c r="AM361" s="104"/>
      <c r="AN361" s="104"/>
      <c r="AO361" s="104"/>
      <c r="AP361" s="104"/>
      <c r="AQ361" s="104"/>
    </row>
    <row r="362" spans="2:44" s="1" customFormat="1" ht="22.95" customHeight="1" x14ac:dyDescent="0.15"/>
  </sheetData>
  <mergeCells count="1469">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65:K65"/>
    <mergeCell ref="L65:U65"/>
    <mergeCell ref="V65:AE65"/>
    <mergeCell ref="AF65:AJ65"/>
    <mergeCell ref="AK65:AQ65"/>
    <mergeCell ref="B66:K66"/>
    <mergeCell ref="L66:U66"/>
    <mergeCell ref="V66:AE66"/>
    <mergeCell ref="AF66:AJ66"/>
    <mergeCell ref="AK66:AQ66"/>
    <mergeCell ref="B62:AR62"/>
    <mergeCell ref="B64:K64"/>
    <mergeCell ref="L64:U64"/>
    <mergeCell ref="V64:AE64"/>
    <mergeCell ref="AF64:AJ64"/>
    <mergeCell ref="AK64:AQ64"/>
    <mergeCell ref="B59:J59"/>
    <mergeCell ref="K59:U59"/>
    <mergeCell ref="V59:AE59"/>
    <mergeCell ref="AF59:AM59"/>
    <mergeCell ref="AN59:AO59"/>
    <mergeCell ref="B60:J60"/>
    <mergeCell ref="K60:U60"/>
    <mergeCell ref="V60:AE60"/>
    <mergeCell ref="AF60:AM60"/>
    <mergeCell ref="AN60:AO60"/>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101:J101"/>
    <mergeCell ref="K101:U101"/>
    <mergeCell ref="V101:AE101"/>
    <mergeCell ref="AF101:AJ101"/>
    <mergeCell ref="AK101:AO101"/>
    <mergeCell ref="B102:J102"/>
    <mergeCell ref="K102:U102"/>
    <mergeCell ref="V102:AE102"/>
    <mergeCell ref="AF102:AJ102"/>
    <mergeCell ref="AK102:AO102"/>
    <mergeCell ref="B98:AR98"/>
    <mergeCell ref="B100:J100"/>
    <mergeCell ref="K100:U100"/>
    <mergeCell ref="V100:AE100"/>
    <mergeCell ref="AF100:AJ100"/>
    <mergeCell ref="AK100:AO100"/>
    <mergeCell ref="B95:K95"/>
    <mergeCell ref="L95:U95"/>
    <mergeCell ref="V95:AE95"/>
    <mergeCell ref="AF95:AJ95"/>
    <mergeCell ref="AK95:AQ95"/>
    <mergeCell ref="B96:K96"/>
    <mergeCell ref="L96:U96"/>
    <mergeCell ref="V96:AE96"/>
    <mergeCell ref="AF96:AJ96"/>
    <mergeCell ref="AK96:AQ96"/>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45:J145"/>
    <mergeCell ref="K145:S145"/>
    <mergeCell ref="T145:AD145"/>
    <mergeCell ref="AE145:AH145"/>
    <mergeCell ref="AI145:AP145"/>
    <mergeCell ref="B146:J146"/>
    <mergeCell ref="K146:S146"/>
    <mergeCell ref="T146:AD146"/>
    <mergeCell ref="AE146:AH146"/>
    <mergeCell ref="AI146:AP146"/>
    <mergeCell ref="B141:J141"/>
    <mergeCell ref="K141:U141"/>
    <mergeCell ref="V141:AE141"/>
    <mergeCell ref="AF141:AJ141"/>
    <mergeCell ref="AK141:AO141"/>
    <mergeCell ref="B143:AR143"/>
    <mergeCell ref="B139:J139"/>
    <mergeCell ref="K139:U139"/>
    <mergeCell ref="V139:AE139"/>
    <mergeCell ref="AF139:AJ139"/>
    <mergeCell ref="AK139:AO139"/>
    <mergeCell ref="B140:J140"/>
    <mergeCell ref="K140:U140"/>
    <mergeCell ref="V140:AE140"/>
    <mergeCell ref="AF140:AJ140"/>
    <mergeCell ref="AK140:AO140"/>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75:J175"/>
    <mergeCell ref="K175:S175"/>
    <mergeCell ref="T175:AD175"/>
    <mergeCell ref="AE175:AH175"/>
    <mergeCell ref="AI175:AP175"/>
    <mergeCell ref="B177:AR177"/>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89:H189"/>
    <mergeCell ref="I189:S189"/>
    <mergeCell ref="T189:AC189"/>
    <mergeCell ref="AD189:AL189"/>
    <mergeCell ref="AM189:AP189"/>
    <mergeCell ref="B190:H190"/>
    <mergeCell ref="I190:S190"/>
    <mergeCell ref="T190:AC190"/>
    <mergeCell ref="AD190:AL190"/>
    <mergeCell ref="AM190:AP190"/>
    <mergeCell ref="B185:I185"/>
    <mergeCell ref="J185:T185"/>
    <mergeCell ref="U185:AD185"/>
    <mergeCell ref="AE185:AI185"/>
    <mergeCell ref="AJ185:AP185"/>
    <mergeCell ref="B187:AR187"/>
    <mergeCell ref="B183:I183"/>
    <mergeCell ref="J183:T183"/>
    <mergeCell ref="U183:AD183"/>
    <mergeCell ref="AE183:AI183"/>
    <mergeCell ref="AJ183:AP183"/>
    <mergeCell ref="B184:I184"/>
    <mergeCell ref="J184:T184"/>
    <mergeCell ref="U184:AD184"/>
    <mergeCell ref="AE184:AI184"/>
    <mergeCell ref="AJ184:AP184"/>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13:G213"/>
    <mergeCell ref="H213:R213"/>
    <mergeCell ref="S213:AB213"/>
    <mergeCell ref="AC213:AJ213"/>
    <mergeCell ref="AK213:AP213"/>
    <mergeCell ref="B214:G214"/>
    <mergeCell ref="H214:R214"/>
    <mergeCell ref="S214:AB214"/>
    <mergeCell ref="AC214:AJ214"/>
    <mergeCell ref="AK214:AP214"/>
    <mergeCell ref="B210:AR210"/>
    <mergeCell ref="B212:G212"/>
    <mergeCell ref="H212:R212"/>
    <mergeCell ref="S212:AB212"/>
    <mergeCell ref="AC212:AJ212"/>
    <mergeCell ref="AK212:AP212"/>
    <mergeCell ref="B207:H207"/>
    <mergeCell ref="I207:S207"/>
    <mergeCell ref="T207:AC207"/>
    <mergeCell ref="AD207:AL207"/>
    <mergeCell ref="AM207:AP207"/>
    <mergeCell ref="B208:H208"/>
    <mergeCell ref="I208:S208"/>
    <mergeCell ref="T208:AC208"/>
    <mergeCell ref="AD208:AL208"/>
    <mergeCell ref="AM208:AP208"/>
    <mergeCell ref="B221:F221"/>
    <mergeCell ref="G221:Q221"/>
    <mergeCell ref="R221:AA221"/>
    <mergeCell ref="AB221:AJ221"/>
    <mergeCell ref="AK221:AP221"/>
    <mergeCell ref="B222:F222"/>
    <mergeCell ref="G222:Q222"/>
    <mergeCell ref="R222:AA222"/>
    <mergeCell ref="AB222:AJ222"/>
    <mergeCell ref="AK222:AP222"/>
    <mergeCell ref="B218:AR218"/>
    <mergeCell ref="B220:F220"/>
    <mergeCell ref="G220:Q220"/>
    <mergeCell ref="R220:AA220"/>
    <mergeCell ref="AB220:AJ220"/>
    <mergeCell ref="AK220:AP220"/>
    <mergeCell ref="B215:G215"/>
    <mergeCell ref="H215:R215"/>
    <mergeCell ref="S215:AB215"/>
    <mergeCell ref="AC215:AJ215"/>
    <mergeCell ref="AK215:AP215"/>
    <mergeCell ref="B216:G216"/>
    <mergeCell ref="H216:R216"/>
    <mergeCell ref="S216:AB216"/>
    <mergeCell ref="AC216:AJ216"/>
    <mergeCell ref="AK216:AP216"/>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40:AR240"/>
    <mergeCell ref="B242:E242"/>
    <mergeCell ref="F242:P242"/>
    <mergeCell ref="Q242:Z242"/>
    <mergeCell ref="AA242:AI242"/>
    <mergeCell ref="AJ242:AP242"/>
    <mergeCell ref="B237:F237"/>
    <mergeCell ref="G237:Q237"/>
    <mergeCell ref="R237:AA237"/>
    <mergeCell ref="AB237:AJ237"/>
    <mergeCell ref="AK237:AP237"/>
    <mergeCell ref="B238:F238"/>
    <mergeCell ref="G238:Q238"/>
    <mergeCell ref="R238:AA238"/>
    <mergeCell ref="AB238:AJ238"/>
    <mergeCell ref="AK238:AP238"/>
    <mergeCell ref="B235:F235"/>
    <mergeCell ref="G235:Q235"/>
    <mergeCell ref="R235:AA235"/>
    <mergeCell ref="AB235:AJ235"/>
    <mergeCell ref="AK235:AP235"/>
    <mergeCell ref="B236:F236"/>
    <mergeCell ref="G236:Q236"/>
    <mergeCell ref="R236:AA236"/>
    <mergeCell ref="AB236:AJ236"/>
    <mergeCell ref="AK236:AP236"/>
    <mergeCell ref="B249:C249"/>
    <mergeCell ref="D249:N249"/>
    <mergeCell ref="O249:X249"/>
    <mergeCell ref="Y249:AG249"/>
    <mergeCell ref="AH249:AO249"/>
    <mergeCell ref="B250:C250"/>
    <mergeCell ref="D250:N250"/>
    <mergeCell ref="O250:X250"/>
    <mergeCell ref="Y250:AG250"/>
    <mergeCell ref="AH250:AO250"/>
    <mergeCell ref="B245:E245"/>
    <mergeCell ref="F245:P245"/>
    <mergeCell ref="Q245:Z245"/>
    <mergeCell ref="AA245:AI245"/>
    <mergeCell ref="AJ245:AP245"/>
    <mergeCell ref="B247:AR247"/>
    <mergeCell ref="B243:E243"/>
    <mergeCell ref="F243:P243"/>
    <mergeCell ref="Q243:Z243"/>
    <mergeCell ref="AA243:AI243"/>
    <mergeCell ref="AJ243:AP243"/>
    <mergeCell ref="B244:E244"/>
    <mergeCell ref="F244:P244"/>
    <mergeCell ref="Q244:Z244"/>
    <mergeCell ref="AA244:AI244"/>
    <mergeCell ref="AJ244:AP244"/>
    <mergeCell ref="C257:M257"/>
    <mergeCell ref="N257:W257"/>
    <mergeCell ref="X257:AF257"/>
    <mergeCell ref="AG257:AO257"/>
    <mergeCell ref="C258:M258"/>
    <mergeCell ref="N258:W258"/>
    <mergeCell ref="X258:AF258"/>
    <mergeCell ref="AG258:AO258"/>
    <mergeCell ref="B253:C253"/>
    <mergeCell ref="D253:N253"/>
    <mergeCell ref="O253:X253"/>
    <mergeCell ref="Y253:AG253"/>
    <mergeCell ref="AH253:AO253"/>
    <mergeCell ref="B255:AR255"/>
    <mergeCell ref="B251:C251"/>
    <mergeCell ref="D251:N251"/>
    <mergeCell ref="O251:X251"/>
    <mergeCell ref="Y251:AG251"/>
    <mergeCell ref="AH251:AO251"/>
    <mergeCell ref="B252:C252"/>
    <mergeCell ref="D252:N252"/>
    <mergeCell ref="O252:X252"/>
    <mergeCell ref="Y252:AG252"/>
    <mergeCell ref="AH252:AO252"/>
    <mergeCell ref="C263:M263"/>
    <mergeCell ref="N263:W263"/>
    <mergeCell ref="X263:AF263"/>
    <mergeCell ref="AG263:AO263"/>
    <mergeCell ref="C264:M264"/>
    <mergeCell ref="N264:W264"/>
    <mergeCell ref="X264:AF264"/>
    <mergeCell ref="AG264:AO264"/>
    <mergeCell ref="C261:M261"/>
    <mergeCell ref="N261:W261"/>
    <mergeCell ref="X261:AF261"/>
    <mergeCell ref="AG261:AO261"/>
    <mergeCell ref="C262:M262"/>
    <mergeCell ref="N262:W262"/>
    <mergeCell ref="X262:AF262"/>
    <mergeCell ref="AG262:AO262"/>
    <mergeCell ref="C259:M259"/>
    <mergeCell ref="N259:W259"/>
    <mergeCell ref="X259:AF259"/>
    <mergeCell ref="AG259:AO259"/>
    <mergeCell ref="C260:M260"/>
    <mergeCell ref="N260:W260"/>
    <mergeCell ref="X260:AF260"/>
    <mergeCell ref="AG260:AO260"/>
    <mergeCell ref="C269:M269"/>
    <mergeCell ref="N269:W269"/>
    <mergeCell ref="X269:AF269"/>
    <mergeCell ref="AG269:AO269"/>
    <mergeCell ref="C270:M270"/>
    <mergeCell ref="N270:W270"/>
    <mergeCell ref="X270:AF270"/>
    <mergeCell ref="AG270:AO270"/>
    <mergeCell ref="C267:M267"/>
    <mergeCell ref="N267:W267"/>
    <mergeCell ref="X267:AF267"/>
    <mergeCell ref="AG267:AO267"/>
    <mergeCell ref="C268:M268"/>
    <mergeCell ref="N268:W268"/>
    <mergeCell ref="X268:AF268"/>
    <mergeCell ref="AG268:AO268"/>
    <mergeCell ref="C265:M265"/>
    <mergeCell ref="N265:W265"/>
    <mergeCell ref="X265:AF265"/>
    <mergeCell ref="AG265:AO265"/>
    <mergeCell ref="C266:M266"/>
    <mergeCell ref="N266:W266"/>
    <mergeCell ref="X266:AF266"/>
    <mergeCell ref="AG266:AO266"/>
    <mergeCell ref="C278:M278"/>
    <mergeCell ref="N278:W278"/>
    <mergeCell ref="X278:AF278"/>
    <mergeCell ref="AG278:AO278"/>
    <mergeCell ref="C279:M279"/>
    <mergeCell ref="N279:W279"/>
    <mergeCell ref="X279:AF279"/>
    <mergeCell ref="AG279:AO279"/>
    <mergeCell ref="C276:M276"/>
    <mergeCell ref="N276:W276"/>
    <mergeCell ref="X276:AF276"/>
    <mergeCell ref="AG276:AO276"/>
    <mergeCell ref="C277:M277"/>
    <mergeCell ref="N277:W277"/>
    <mergeCell ref="X277:AF277"/>
    <mergeCell ref="AG277:AO277"/>
    <mergeCell ref="C271:M271"/>
    <mergeCell ref="N271:W271"/>
    <mergeCell ref="X271:AF271"/>
    <mergeCell ref="AG271:AO271"/>
    <mergeCell ref="B273:AR273"/>
    <mergeCell ref="C275:M275"/>
    <mergeCell ref="N275:W275"/>
    <mergeCell ref="X275:AF275"/>
    <mergeCell ref="AG275:AO275"/>
    <mergeCell ref="C284:M284"/>
    <mergeCell ref="N284:W284"/>
    <mergeCell ref="X284:AF284"/>
    <mergeCell ref="AG284:AO284"/>
    <mergeCell ref="C285:M285"/>
    <mergeCell ref="N285:W285"/>
    <mergeCell ref="X285:AF285"/>
    <mergeCell ref="AG285:AO285"/>
    <mergeCell ref="C282:M282"/>
    <mergeCell ref="N282:W282"/>
    <mergeCell ref="X282:AF282"/>
    <mergeCell ref="AG282:AO282"/>
    <mergeCell ref="C283:M283"/>
    <mergeCell ref="N283:W283"/>
    <mergeCell ref="X283:AF283"/>
    <mergeCell ref="AG283:AO283"/>
    <mergeCell ref="C280:M280"/>
    <mergeCell ref="N280:W280"/>
    <mergeCell ref="X280:AF280"/>
    <mergeCell ref="AG280:AO280"/>
    <mergeCell ref="C281:M281"/>
    <mergeCell ref="N281:W281"/>
    <mergeCell ref="X281:AF281"/>
    <mergeCell ref="AG281:AO281"/>
    <mergeCell ref="B291:AR291"/>
    <mergeCell ref="B293:C293"/>
    <mergeCell ref="D293:N293"/>
    <mergeCell ref="O293:X293"/>
    <mergeCell ref="Y293:AG293"/>
    <mergeCell ref="AH293:AO293"/>
    <mergeCell ref="C288:M288"/>
    <mergeCell ref="N288:W288"/>
    <mergeCell ref="X288:AF288"/>
    <mergeCell ref="AG288:AO288"/>
    <mergeCell ref="C289:M289"/>
    <mergeCell ref="N289:W289"/>
    <mergeCell ref="X289:AF289"/>
    <mergeCell ref="AG289:AO289"/>
    <mergeCell ref="C286:M286"/>
    <mergeCell ref="N286:W286"/>
    <mergeCell ref="X286:AF286"/>
    <mergeCell ref="AG286:AO286"/>
    <mergeCell ref="C287:M287"/>
    <mergeCell ref="N287:W287"/>
    <mergeCell ref="X287:AF287"/>
    <mergeCell ref="AG287:AO287"/>
    <mergeCell ref="B296:C296"/>
    <mergeCell ref="D296:N296"/>
    <mergeCell ref="O296:X296"/>
    <mergeCell ref="Y296:AG296"/>
    <mergeCell ref="AH296:AO296"/>
    <mergeCell ref="B297:C297"/>
    <mergeCell ref="D297:N297"/>
    <mergeCell ref="O297:X297"/>
    <mergeCell ref="Y297:AG297"/>
    <mergeCell ref="AH297:AO297"/>
    <mergeCell ref="B294:C294"/>
    <mergeCell ref="D294:N294"/>
    <mergeCell ref="O294:X294"/>
    <mergeCell ref="Y294:AG294"/>
    <mergeCell ref="AH294:AO294"/>
    <mergeCell ref="B295:C295"/>
    <mergeCell ref="D295:N295"/>
    <mergeCell ref="O295:X295"/>
    <mergeCell ref="Y295:AG295"/>
    <mergeCell ref="AH295:AO295"/>
    <mergeCell ref="B300:C300"/>
    <mergeCell ref="D300:N300"/>
    <mergeCell ref="O300:X300"/>
    <mergeCell ref="Y300:AG300"/>
    <mergeCell ref="AH300:AO300"/>
    <mergeCell ref="B301:C301"/>
    <mergeCell ref="D301:N301"/>
    <mergeCell ref="O301:X301"/>
    <mergeCell ref="Y301:AG301"/>
    <mergeCell ref="AH301:AO301"/>
    <mergeCell ref="B298:C298"/>
    <mergeCell ref="D298:N298"/>
    <mergeCell ref="O298:X298"/>
    <mergeCell ref="Y298:AG298"/>
    <mergeCell ref="AH298:AO298"/>
    <mergeCell ref="B299:C299"/>
    <mergeCell ref="D299:N299"/>
    <mergeCell ref="O299:X299"/>
    <mergeCell ref="Y299:AG299"/>
    <mergeCell ref="AH299:AO299"/>
    <mergeCell ref="B304:C304"/>
    <mergeCell ref="D304:N304"/>
    <mergeCell ref="O304:X304"/>
    <mergeCell ref="Y304:AG304"/>
    <mergeCell ref="AH304:AO304"/>
    <mergeCell ref="B305:C305"/>
    <mergeCell ref="D305:N305"/>
    <mergeCell ref="O305:X305"/>
    <mergeCell ref="Y305:AG305"/>
    <mergeCell ref="AH305:AO305"/>
    <mergeCell ref="B302:C302"/>
    <mergeCell ref="D302:N302"/>
    <mergeCell ref="O302:X302"/>
    <mergeCell ref="Y302:AG302"/>
    <mergeCell ref="AH302:AO302"/>
    <mergeCell ref="B303:C303"/>
    <mergeCell ref="D303:N303"/>
    <mergeCell ref="O303:X303"/>
    <mergeCell ref="Y303:AG303"/>
    <mergeCell ref="AH303:AO303"/>
    <mergeCell ref="B312:C312"/>
    <mergeCell ref="D312:N312"/>
    <mergeCell ref="O312:X312"/>
    <mergeCell ref="Y312:AG312"/>
    <mergeCell ref="AH312:AO312"/>
    <mergeCell ref="B313:C313"/>
    <mergeCell ref="D313:N313"/>
    <mergeCell ref="O313:X313"/>
    <mergeCell ref="Y313:AG313"/>
    <mergeCell ref="AH313:AO313"/>
    <mergeCell ref="B308:C308"/>
    <mergeCell ref="D308:N308"/>
    <mergeCell ref="O308:X308"/>
    <mergeCell ref="Y308:AG308"/>
    <mergeCell ref="AH308:AO308"/>
    <mergeCell ref="B310:AR310"/>
    <mergeCell ref="B306:C306"/>
    <mergeCell ref="D306:N306"/>
    <mergeCell ref="O306:X306"/>
    <mergeCell ref="Y306:AG306"/>
    <mergeCell ref="AH306:AO306"/>
    <mergeCell ref="B307:C307"/>
    <mergeCell ref="D307:N307"/>
    <mergeCell ref="O307:X307"/>
    <mergeCell ref="Y307:AG307"/>
    <mergeCell ref="AH307:AO307"/>
    <mergeCell ref="B316:C316"/>
    <mergeCell ref="D316:N316"/>
    <mergeCell ref="O316:X316"/>
    <mergeCell ref="Y316:AG316"/>
    <mergeCell ref="AH316:AO316"/>
    <mergeCell ref="B317:C317"/>
    <mergeCell ref="D317:N317"/>
    <mergeCell ref="O317:X317"/>
    <mergeCell ref="Y317:AG317"/>
    <mergeCell ref="AH317:AO317"/>
    <mergeCell ref="B314:C314"/>
    <mergeCell ref="D314:N314"/>
    <mergeCell ref="O314:X314"/>
    <mergeCell ref="Y314:AG314"/>
    <mergeCell ref="AH314:AO314"/>
    <mergeCell ref="B315:C315"/>
    <mergeCell ref="D315:N315"/>
    <mergeCell ref="O315:X315"/>
    <mergeCell ref="Y315:AG315"/>
    <mergeCell ref="AH315:AO315"/>
    <mergeCell ref="B320:C320"/>
    <mergeCell ref="D320:N320"/>
    <mergeCell ref="O320:X320"/>
    <mergeCell ref="Y320:AG320"/>
    <mergeCell ref="AH320:AO320"/>
    <mergeCell ref="B321:C321"/>
    <mergeCell ref="D321:N321"/>
    <mergeCell ref="O321:X321"/>
    <mergeCell ref="Y321:AG321"/>
    <mergeCell ref="AH321:AO321"/>
    <mergeCell ref="B318:C318"/>
    <mergeCell ref="D318:N318"/>
    <mergeCell ref="O318:X318"/>
    <mergeCell ref="Y318:AG318"/>
    <mergeCell ref="AH318:AO318"/>
    <mergeCell ref="B319:C319"/>
    <mergeCell ref="D319:N319"/>
    <mergeCell ref="O319:X319"/>
    <mergeCell ref="Y319:AG319"/>
    <mergeCell ref="AH319:AO319"/>
    <mergeCell ref="B324:C324"/>
    <mergeCell ref="D324:N324"/>
    <mergeCell ref="O324:X324"/>
    <mergeCell ref="Y324:AG324"/>
    <mergeCell ref="AH324:AO324"/>
    <mergeCell ref="B325:C325"/>
    <mergeCell ref="D325:N325"/>
    <mergeCell ref="O325:X325"/>
    <mergeCell ref="Y325:AG325"/>
    <mergeCell ref="AH325:AO325"/>
    <mergeCell ref="B322:C322"/>
    <mergeCell ref="D322:N322"/>
    <mergeCell ref="O322:X322"/>
    <mergeCell ref="Y322:AG322"/>
    <mergeCell ref="AH322:AO322"/>
    <mergeCell ref="B323:C323"/>
    <mergeCell ref="D323:N323"/>
    <mergeCell ref="O323:X323"/>
    <mergeCell ref="Y323:AG323"/>
    <mergeCell ref="AH323:AO323"/>
    <mergeCell ref="B328:C328"/>
    <mergeCell ref="D328:N328"/>
    <mergeCell ref="O328:X328"/>
    <mergeCell ref="Y328:AG328"/>
    <mergeCell ref="AH328:AO328"/>
    <mergeCell ref="B329:C329"/>
    <mergeCell ref="D329:N329"/>
    <mergeCell ref="O329:X329"/>
    <mergeCell ref="Y329:AG329"/>
    <mergeCell ref="AH329:AO329"/>
    <mergeCell ref="B326:C326"/>
    <mergeCell ref="D326:N326"/>
    <mergeCell ref="O326:X326"/>
    <mergeCell ref="Y326:AG326"/>
    <mergeCell ref="AH326:AO326"/>
    <mergeCell ref="B327:C327"/>
    <mergeCell ref="D327:N327"/>
    <mergeCell ref="O327:X327"/>
    <mergeCell ref="Y327:AG327"/>
    <mergeCell ref="AH327:AO327"/>
    <mergeCell ref="B336:C336"/>
    <mergeCell ref="D336:N336"/>
    <mergeCell ref="O336:X336"/>
    <mergeCell ref="Y336:AG336"/>
    <mergeCell ref="AH336:AP336"/>
    <mergeCell ref="B337:C337"/>
    <mergeCell ref="D337:N337"/>
    <mergeCell ref="O337:X337"/>
    <mergeCell ref="Y337:AG337"/>
    <mergeCell ref="AH337:AP337"/>
    <mergeCell ref="B333:AR333"/>
    <mergeCell ref="B335:C335"/>
    <mergeCell ref="D335:N335"/>
    <mergeCell ref="O335:X335"/>
    <mergeCell ref="Y335:AG335"/>
    <mergeCell ref="AH335:AP335"/>
    <mergeCell ref="B330:C330"/>
    <mergeCell ref="D330:N330"/>
    <mergeCell ref="O330:X330"/>
    <mergeCell ref="Y330:AG330"/>
    <mergeCell ref="AH330:AO330"/>
    <mergeCell ref="B331:C331"/>
    <mergeCell ref="D331:N331"/>
    <mergeCell ref="O331:X331"/>
    <mergeCell ref="Y331:AG331"/>
    <mergeCell ref="AH331:AO331"/>
    <mergeCell ref="B340:C340"/>
    <mergeCell ref="D340:N340"/>
    <mergeCell ref="O340:X340"/>
    <mergeCell ref="Y340:AG340"/>
    <mergeCell ref="AH340:AP340"/>
    <mergeCell ref="B341:C341"/>
    <mergeCell ref="D341:N341"/>
    <mergeCell ref="O341:X341"/>
    <mergeCell ref="Y341:AG341"/>
    <mergeCell ref="AH341:AP341"/>
    <mergeCell ref="B338:C338"/>
    <mergeCell ref="D338:N338"/>
    <mergeCell ref="O338:X338"/>
    <mergeCell ref="Y338:AG338"/>
    <mergeCell ref="AH338:AP338"/>
    <mergeCell ref="B339:C339"/>
    <mergeCell ref="D339:N339"/>
    <mergeCell ref="O339:X339"/>
    <mergeCell ref="Y339:AG339"/>
    <mergeCell ref="AH339:AP339"/>
    <mergeCell ref="B347:AR347"/>
    <mergeCell ref="B349:D349"/>
    <mergeCell ref="E349:O349"/>
    <mergeCell ref="P349:Y349"/>
    <mergeCell ref="Z349:AH349"/>
    <mergeCell ref="AI349:AQ349"/>
    <mergeCell ref="B344:C344"/>
    <mergeCell ref="D344:N344"/>
    <mergeCell ref="O344:X344"/>
    <mergeCell ref="Y344:AG344"/>
    <mergeCell ref="AH344:AP344"/>
    <mergeCell ref="B345:C345"/>
    <mergeCell ref="D345:N345"/>
    <mergeCell ref="O345:X345"/>
    <mergeCell ref="Y345:AG345"/>
    <mergeCell ref="AH345:AP345"/>
    <mergeCell ref="B342:C342"/>
    <mergeCell ref="D342:N342"/>
    <mergeCell ref="O342:X342"/>
    <mergeCell ref="Y342:AG342"/>
    <mergeCell ref="AH342:AP342"/>
    <mergeCell ref="B343:C343"/>
    <mergeCell ref="D343:N343"/>
    <mergeCell ref="O343:X343"/>
    <mergeCell ref="Y343:AG343"/>
    <mergeCell ref="AH343:AP343"/>
    <mergeCell ref="B356:D356"/>
    <mergeCell ref="E356:O356"/>
    <mergeCell ref="P356:Y356"/>
    <mergeCell ref="Z356:AH356"/>
    <mergeCell ref="AI356:AQ356"/>
    <mergeCell ref="B357:D357"/>
    <mergeCell ref="E357:O357"/>
    <mergeCell ref="P357:Y357"/>
    <mergeCell ref="Z357:AH357"/>
    <mergeCell ref="AI357:AQ357"/>
    <mergeCell ref="B352:D352"/>
    <mergeCell ref="E352:O352"/>
    <mergeCell ref="P352:Y352"/>
    <mergeCell ref="Z352:AH352"/>
    <mergeCell ref="AI352:AQ352"/>
    <mergeCell ref="B354:AR354"/>
    <mergeCell ref="B350:D350"/>
    <mergeCell ref="E350:O350"/>
    <mergeCell ref="P350:Y350"/>
    <mergeCell ref="Z350:AH350"/>
    <mergeCell ref="AI350:AQ350"/>
    <mergeCell ref="B351:D351"/>
    <mergeCell ref="E351:O351"/>
    <mergeCell ref="P351:Y351"/>
    <mergeCell ref="Z351:AH351"/>
    <mergeCell ref="AI351:AQ351"/>
    <mergeCell ref="B360:D360"/>
    <mergeCell ref="E360:O360"/>
    <mergeCell ref="P360:Y360"/>
    <mergeCell ref="Z360:AH360"/>
    <mergeCell ref="AI360:AQ360"/>
    <mergeCell ref="B361:D361"/>
    <mergeCell ref="E361:O361"/>
    <mergeCell ref="P361:Y361"/>
    <mergeCell ref="Z361:AH361"/>
    <mergeCell ref="AI361:AQ361"/>
    <mergeCell ref="B358:D358"/>
    <mergeCell ref="E358:O358"/>
    <mergeCell ref="P358:Y358"/>
    <mergeCell ref="Z358:AH358"/>
    <mergeCell ref="AI358:AQ358"/>
    <mergeCell ref="B359:D359"/>
    <mergeCell ref="E359:O359"/>
    <mergeCell ref="P359:Y359"/>
    <mergeCell ref="Z359:AH359"/>
    <mergeCell ref="AI359:AQ359"/>
  </mergeCells>
  <pageMargins left="0.7" right="0.7" top="0.75" bottom="0.75" header="0.3" footer="0.3"/>
  <pageSetup paperSize="9" scale="90" orientation="portrait" r:id="rId1"/>
  <headerFooter alignWithMargins="0">
    <oddFooter>&amp;R&amp;1#&amp;"Calibri"&amp;10&amp;K0078D7Classification : Internal</oddFooter>
  </headerFooter>
  <rowBreaks count="3" manualBreakCount="3">
    <brk id="97" max="16383" man="1"/>
    <brk id="186" max="16383" man="1"/>
    <brk id="2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792F7-931C-4826-939B-2A30F37C4B8C}">
  <dimension ref="B1:E46"/>
  <sheetViews>
    <sheetView view="pageBreakPreview" zoomScale="60" zoomScaleNormal="100" workbookViewId="0">
      <selection activeCell="J38" sqref="J38"/>
    </sheetView>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69"/>
      <c r="C1" s="69"/>
    </row>
    <row r="2" spans="2:5" s="1" customFormat="1" ht="18.3" customHeight="1" x14ac:dyDescent="0.15">
      <c r="B2" s="69"/>
      <c r="C2" s="69"/>
      <c r="D2" s="74" t="s">
        <v>888</v>
      </c>
      <c r="E2" s="74"/>
    </row>
    <row r="3" spans="2:5" s="1" customFormat="1" ht="5.0999999999999996" customHeight="1" x14ac:dyDescent="0.15">
      <c r="B3" s="69"/>
      <c r="C3" s="69"/>
    </row>
    <row r="4" spans="2:5" s="1" customFormat="1" ht="7.65" customHeight="1" x14ac:dyDescent="0.15"/>
    <row r="5" spans="2:5" s="1" customFormat="1" ht="26.4" customHeight="1" x14ac:dyDescent="0.15">
      <c r="B5" s="70" t="s">
        <v>1053</v>
      </c>
      <c r="C5" s="70"/>
      <c r="D5" s="70"/>
      <c r="E5" s="70"/>
    </row>
    <row r="6" spans="2:5" s="1" customFormat="1" ht="5.55" customHeight="1" x14ac:dyDescent="0.15"/>
    <row r="7" spans="2:5" s="1" customFormat="1" ht="4.2" customHeight="1" x14ac:dyDescent="0.15">
      <c r="B7" s="75" t="s">
        <v>1011</v>
      </c>
    </row>
    <row r="8" spans="2:5" s="1" customFormat="1" ht="17.100000000000001" customHeight="1" x14ac:dyDescent="0.15">
      <c r="B8" s="75"/>
      <c r="D8" s="3">
        <v>45230</v>
      </c>
    </row>
    <row r="9" spans="2:5" s="1" customFormat="1" ht="2.1" customHeight="1" x14ac:dyDescent="0.15">
      <c r="B9" s="75"/>
    </row>
    <row r="10" spans="2:5" s="1" customFormat="1" ht="1.65" customHeight="1" x14ac:dyDescent="0.15"/>
    <row r="11" spans="2:5" s="1" customFormat="1" ht="15.3" customHeight="1" x14ac:dyDescent="0.15">
      <c r="B11" s="81" t="s">
        <v>1054</v>
      </c>
      <c r="C11" s="81"/>
      <c r="D11" s="81"/>
      <c r="E11" s="81"/>
    </row>
    <row r="12" spans="2:5" s="1" customFormat="1" ht="190.65" customHeight="1" x14ac:dyDescent="0.15"/>
    <row r="13" spans="2:5" s="1" customFormat="1" ht="15.3" customHeight="1" x14ac:dyDescent="0.15">
      <c r="B13" s="81" t="s">
        <v>1058</v>
      </c>
      <c r="C13" s="81"/>
      <c r="D13" s="81"/>
      <c r="E13" s="81"/>
    </row>
    <row r="14" spans="2:5" s="1" customFormat="1" ht="296.85000000000002" customHeight="1" x14ac:dyDescent="0.15"/>
    <row r="15" spans="2:5" s="1" customFormat="1" ht="15.3" customHeight="1" x14ac:dyDescent="0.15">
      <c r="B15" s="81" t="s">
        <v>1089</v>
      </c>
      <c r="C15" s="81"/>
      <c r="D15" s="81"/>
      <c r="E15" s="81"/>
    </row>
    <row r="16" spans="2:5" s="1" customFormat="1" ht="283.64999999999998" customHeight="1" x14ac:dyDescent="0.15"/>
    <row r="17" spans="2:5" s="1" customFormat="1" ht="15.3" customHeight="1" x14ac:dyDescent="0.15">
      <c r="B17" s="81" t="s">
        <v>1093</v>
      </c>
      <c r="C17" s="81"/>
      <c r="D17" s="81"/>
      <c r="E17" s="81"/>
    </row>
    <row r="18" spans="2:5" s="1" customFormat="1" ht="292.2" customHeight="1" x14ac:dyDescent="0.15"/>
    <row r="19" spans="2:5" s="1" customFormat="1" ht="15.3" customHeight="1" x14ac:dyDescent="0.15">
      <c r="B19" s="81" t="s">
        <v>1103</v>
      </c>
      <c r="C19" s="81"/>
      <c r="D19" s="81"/>
      <c r="E19" s="81"/>
    </row>
    <row r="20" spans="2:5" s="1" customFormat="1" ht="282" customHeight="1" x14ac:dyDescent="0.15"/>
    <row r="21" spans="2:5" s="1" customFormat="1" ht="15.3" customHeight="1" x14ac:dyDescent="0.15">
      <c r="B21" s="81" t="s">
        <v>1105</v>
      </c>
      <c r="C21" s="81"/>
      <c r="D21" s="81"/>
      <c r="E21" s="81"/>
    </row>
    <row r="22" spans="2:5" s="1" customFormat="1" ht="299.85000000000002" customHeight="1" x14ac:dyDescent="0.15"/>
    <row r="23" spans="2:5" s="1" customFormat="1" ht="15.75" customHeight="1" x14ac:dyDescent="0.15">
      <c r="B23" s="81" t="s">
        <v>1113</v>
      </c>
      <c r="C23" s="81"/>
      <c r="D23" s="81"/>
      <c r="E23" s="81"/>
    </row>
    <row r="24" spans="2:5" s="1" customFormat="1" ht="210.75" customHeight="1" x14ac:dyDescent="0.15"/>
    <row r="25" spans="2:5" s="1" customFormat="1" ht="15.3" customHeight="1" x14ac:dyDescent="0.15">
      <c r="B25" s="81" t="s">
        <v>1132</v>
      </c>
      <c r="C25" s="81"/>
      <c r="D25" s="81"/>
      <c r="E25" s="81"/>
    </row>
    <row r="26" spans="2:5" s="1" customFormat="1" ht="140.69999999999999" customHeight="1" x14ac:dyDescent="0.15"/>
    <row r="27" spans="2:5" s="1" customFormat="1" ht="15.3" customHeight="1" x14ac:dyDescent="0.15">
      <c r="B27" s="81" t="s">
        <v>1135</v>
      </c>
      <c r="C27" s="81"/>
      <c r="D27" s="81"/>
      <c r="E27" s="81"/>
    </row>
    <row r="28" spans="2:5" s="1" customFormat="1" ht="205.2" customHeight="1" x14ac:dyDescent="0.15"/>
    <row r="29" spans="2:5" s="1" customFormat="1" ht="15.3" customHeight="1" x14ac:dyDescent="0.15">
      <c r="B29" s="81" t="s">
        <v>1153</v>
      </c>
      <c r="C29" s="81"/>
      <c r="D29" s="81"/>
      <c r="E29" s="81"/>
    </row>
    <row r="30" spans="2:5" s="1" customFormat="1" ht="156.15" customHeight="1" x14ac:dyDescent="0.15"/>
    <row r="31" spans="2:5" s="1" customFormat="1" ht="15.3" customHeight="1" x14ac:dyDescent="0.15">
      <c r="B31" s="81" t="s">
        <v>1156</v>
      </c>
      <c r="C31" s="81"/>
      <c r="D31" s="81"/>
      <c r="E31" s="81"/>
    </row>
    <row r="32" spans="2:5" s="1" customFormat="1" ht="154.5" customHeight="1" x14ac:dyDescent="0.15"/>
    <row r="33" spans="2:5" s="1" customFormat="1" ht="15.3" customHeight="1" x14ac:dyDescent="0.15">
      <c r="B33" s="81" t="s">
        <v>1160</v>
      </c>
      <c r="C33" s="81"/>
      <c r="D33" s="81"/>
      <c r="E33" s="81"/>
    </row>
    <row r="34" spans="2:5" s="1" customFormat="1" ht="250.35" customHeight="1" x14ac:dyDescent="0.15"/>
    <row r="35" spans="2:5" s="1" customFormat="1" ht="15.3" customHeight="1" x14ac:dyDescent="0.15">
      <c r="B35" s="81" t="s">
        <v>1174</v>
      </c>
      <c r="C35" s="81"/>
      <c r="D35" s="81"/>
      <c r="E35" s="81"/>
    </row>
    <row r="36" spans="2:5" s="1" customFormat="1" ht="255.15" customHeight="1" x14ac:dyDescent="0.15"/>
    <row r="37" spans="2:5" s="1" customFormat="1" ht="15.3" customHeight="1" x14ac:dyDescent="0.15">
      <c r="B37" s="81" t="s">
        <v>1175</v>
      </c>
      <c r="C37" s="81"/>
      <c r="D37" s="81"/>
      <c r="E37" s="81"/>
    </row>
    <row r="38" spans="2:5" s="1" customFormat="1" ht="223.05" customHeight="1" x14ac:dyDescent="0.15"/>
    <row r="39" spans="2:5" s="1" customFormat="1" ht="15.3" customHeight="1" x14ac:dyDescent="0.15">
      <c r="B39" s="81" t="s">
        <v>1190</v>
      </c>
      <c r="C39" s="81"/>
      <c r="D39" s="81"/>
      <c r="E39" s="81"/>
    </row>
    <row r="40" spans="2:5" s="1" customFormat="1" ht="291.75" customHeight="1" x14ac:dyDescent="0.15"/>
    <row r="41" spans="2:5" s="1" customFormat="1" ht="15.3" customHeight="1" x14ac:dyDescent="0.15">
      <c r="B41" s="81" t="s">
        <v>1192</v>
      </c>
      <c r="C41" s="81"/>
      <c r="D41" s="81"/>
      <c r="E41" s="81"/>
    </row>
    <row r="42" spans="2:5" s="1" customFormat="1" ht="321.3" customHeight="1" x14ac:dyDescent="0.15"/>
    <row r="43" spans="2:5" s="1" customFormat="1" ht="15.3" customHeight="1" x14ac:dyDescent="0.15">
      <c r="B43" s="81" t="s">
        <v>1193</v>
      </c>
      <c r="C43" s="81"/>
      <c r="D43" s="81"/>
      <c r="E43" s="81"/>
    </row>
    <row r="44" spans="2:5" s="1" customFormat="1" ht="145.05000000000001" customHeight="1" x14ac:dyDescent="0.15"/>
    <row r="45" spans="2:5" s="1" customFormat="1" ht="15.3" customHeight="1" x14ac:dyDescent="0.15">
      <c r="B45" s="81" t="s">
        <v>1195</v>
      </c>
      <c r="C45" s="81"/>
      <c r="D45" s="81"/>
      <c r="E45" s="81"/>
    </row>
    <row r="46" spans="2:5" s="1" customFormat="1" ht="161.25" customHeight="1" x14ac:dyDescent="0.15"/>
  </sheetData>
  <mergeCells count="22">
    <mergeCell ref="B25:E25"/>
    <mergeCell ref="B1:C3"/>
    <mergeCell ref="D2:E2"/>
    <mergeCell ref="B5:E5"/>
    <mergeCell ref="B7:B9"/>
    <mergeCell ref="B11:E11"/>
    <mergeCell ref="B13:E13"/>
    <mergeCell ref="B15:E15"/>
    <mergeCell ref="B17:E17"/>
    <mergeCell ref="B19:E19"/>
    <mergeCell ref="B21:E21"/>
    <mergeCell ref="B23:E23"/>
    <mergeCell ref="B39:E39"/>
    <mergeCell ref="B41:E41"/>
    <mergeCell ref="B43:E43"/>
    <mergeCell ref="B45:E45"/>
    <mergeCell ref="B27:E27"/>
    <mergeCell ref="B29:E29"/>
    <mergeCell ref="B31:E31"/>
    <mergeCell ref="B33:E33"/>
    <mergeCell ref="B35:E35"/>
    <mergeCell ref="B37:E37"/>
  </mergeCells>
  <pageMargins left="0.7" right="0.7" top="0.75" bottom="0.75" header="0.3" footer="0.3"/>
  <pageSetup paperSize="9" scale="97" orientation="portrait" r:id="rId1"/>
  <headerFooter alignWithMargins="0">
    <oddFooter>&amp;R&amp;1#&amp;"Calibri"&amp;10&amp;K0078D7Classification : Internal</oddFooter>
  </headerFooter>
  <rowBreaks count="5" manualBreakCount="5">
    <brk id="14" max="6" man="1"/>
    <brk id="18" max="6" man="1"/>
    <brk id="30" max="6" man="1"/>
    <brk id="36"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4FC24-1DF7-4820-B780-3990FF7ABC2E}">
  <dimension ref="B1:H18"/>
  <sheetViews>
    <sheetView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69"/>
      <c r="C1" s="69"/>
    </row>
    <row r="2" spans="2:8" s="1" customFormat="1" ht="18.3" customHeight="1" x14ac:dyDescent="0.15">
      <c r="B2" s="69"/>
      <c r="C2" s="69"/>
      <c r="D2" s="74" t="s">
        <v>888</v>
      </c>
      <c r="E2" s="74"/>
      <c r="F2" s="74"/>
      <c r="G2" s="74"/>
      <c r="H2" s="74"/>
    </row>
    <row r="3" spans="2:8" s="1" customFormat="1" ht="5.0999999999999996" customHeight="1" x14ac:dyDescent="0.15">
      <c r="B3" s="69"/>
      <c r="C3" s="69"/>
    </row>
    <row r="4" spans="2:8" s="1" customFormat="1" ht="7.2" customHeight="1" x14ac:dyDescent="0.15"/>
    <row r="5" spans="2:8" s="1" customFormat="1" ht="26.4" customHeight="1" x14ac:dyDescent="0.15">
      <c r="B5" s="70" t="s">
        <v>1199</v>
      </c>
      <c r="C5" s="70"/>
      <c r="D5" s="70"/>
      <c r="E5" s="70"/>
      <c r="F5" s="70"/>
      <c r="G5" s="70"/>
      <c r="H5" s="70"/>
    </row>
    <row r="6" spans="2:8" s="1" customFormat="1" ht="11.55" customHeight="1" x14ac:dyDescent="0.15"/>
    <row r="7" spans="2:8" s="1" customFormat="1" ht="18.3" customHeight="1" x14ac:dyDescent="0.15">
      <c r="B7" s="9" t="s">
        <v>1011</v>
      </c>
      <c r="D7" s="3">
        <v>45230</v>
      </c>
    </row>
    <row r="8" spans="2:8" s="1" customFormat="1" ht="10.199999999999999" customHeight="1" x14ac:dyDescent="0.15"/>
    <row r="9" spans="2:8" s="1" customFormat="1" ht="15.3" customHeight="1" x14ac:dyDescent="0.15">
      <c r="B9" s="110" t="s">
        <v>1200</v>
      </c>
      <c r="C9" s="110"/>
      <c r="D9" s="110"/>
      <c r="E9" s="110"/>
      <c r="F9" s="110"/>
      <c r="G9" s="110"/>
    </row>
    <row r="10" spans="2:8" s="1" customFormat="1" ht="11.85" customHeight="1" x14ac:dyDescent="0.15"/>
    <row r="11" spans="2:8" s="1" customFormat="1" ht="11.85" customHeight="1" x14ac:dyDescent="0.15">
      <c r="B11" s="4"/>
      <c r="C11" s="111" t="s">
        <v>1055</v>
      </c>
      <c r="D11" s="111"/>
      <c r="E11" s="24" t="s">
        <v>1056</v>
      </c>
      <c r="F11" s="24" t="s">
        <v>1057</v>
      </c>
      <c r="G11" s="24" t="s">
        <v>1056</v>
      </c>
    </row>
    <row r="12" spans="2:8" s="1" customFormat="1" ht="11.85" customHeight="1" x14ac:dyDescent="0.15">
      <c r="B12" s="7" t="s">
        <v>1201</v>
      </c>
      <c r="C12" s="108">
        <v>15246332020.520201</v>
      </c>
      <c r="D12" s="108"/>
      <c r="E12" s="51">
        <v>0.99793657373395706</v>
      </c>
      <c r="F12" s="52">
        <v>229811</v>
      </c>
      <c r="G12" s="51">
        <v>0.99865722231878995</v>
      </c>
    </row>
    <row r="13" spans="2:8" s="1" customFormat="1" ht="2.1" customHeight="1" x14ac:dyDescent="0.15"/>
    <row r="14" spans="2:8" s="1" customFormat="1" ht="11.85" customHeight="1" x14ac:dyDescent="0.15">
      <c r="B14" s="7" t="s">
        <v>1202</v>
      </c>
      <c r="C14" s="108">
        <v>19068401.48</v>
      </c>
      <c r="D14" s="108"/>
      <c r="E14" s="51">
        <v>1.2481070997222799E-3</v>
      </c>
      <c r="F14" s="52">
        <v>195</v>
      </c>
      <c r="G14" s="51">
        <v>8.4738397357900198E-4</v>
      </c>
    </row>
    <row r="15" spans="2:8" s="1" customFormat="1" ht="13.2" customHeight="1" x14ac:dyDescent="0.15">
      <c r="B15" s="7" t="s">
        <v>1203</v>
      </c>
      <c r="C15" s="108">
        <v>5876536.9100000001</v>
      </c>
      <c r="D15" s="108"/>
      <c r="E15" s="51">
        <v>3.8464406399476702E-4</v>
      </c>
      <c r="F15" s="52">
        <v>52</v>
      </c>
      <c r="G15" s="51">
        <v>2.25969059621067E-4</v>
      </c>
    </row>
    <row r="16" spans="2:8" s="1" customFormat="1" ht="14.1" customHeight="1" x14ac:dyDescent="0.15">
      <c r="B16" s="7" t="s">
        <v>1204</v>
      </c>
      <c r="C16" s="108">
        <v>625294.62</v>
      </c>
      <c r="D16" s="108"/>
      <c r="E16" s="51">
        <v>4.0928163562043201E-5</v>
      </c>
      <c r="F16" s="52">
        <v>8</v>
      </c>
      <c r="G16" s="51">
        <v>3.4764470710933401E-5</v>
      </c>
    </row>
    <row r="17" spans="2:7" s="1" customFormat="1" ht="14.1" customHeight="1" x14ac:dyDescent="0.15">
      <c r="B17" s="7" t="s">
        <v>1205</v>
      </c>
      <c r="C17" s="108">
        <v>5954497.9000000004</v>
      </c>
      <c r="D17" s="108"/>
      <c r="E17" s="51">
        <v>3.89746938780702E-4</v>
      </c>
      <c r="F17" s="52">
        <v>54</v>
      </c>
      <c r="G17" s="51">
        <v>2.34660177298801E-4</v>
      </c>
    </row>
    <row r="18" spans="2:7" s="1" customFormat="1" ht="13.2" customHeight="1" x14ac:dyDescent="0.15">
      <c r="B18" s="5" t="s">
        <v>68</v>
      </c>
      <c r="C18" s="109">
        <v>15277856751.43</v>
      </c>
      <c r="D18" s="109"/>
      <c r="E18" s="53">
        <v>1</v>
      </c>
      <c r="F18" s="54">
        <v>230120</v>
      </c>
      <c r="G18" s="53">
        <v>1</v>
      </c>
    </row>
  </sheetData>
  <mergeCells count="11">
    <mergeCell ref="C12:D12"/>
    <mergeCell ref="B1:C3"/>
    <mergeCell ref="D2:H2"/>
    <mergeCell ref="B5:H5"/>
    <mergeCell ref="B9:G9"/>
    <mergeCell ref="C11:D11"/>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7975-3F12-480A-A02A-644D928C58D1}">
  <dimension ref="B1:L379"/>
  <sheetViews>
    <sheetView zoomScaleNormal="100" workbookViewId="0">
      <selection activeCell="P18" sqref="P18"/>
    </sheetView>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5.44140625" customWidth="1"/>
    <col min="8" max="8" width="8.44140625" customWidth="1"/>
    <col min="9" max="9" width="3.109375" customWidth="1"/>
    <col min="10" max="10" width="12.21875" customWidth="1"/>
    <col min="11" max="11" width="12" customWidth="1"/>
    <col min="12" max="12" width="12.33203125" customWidth="1"/>
    <col min="13" max="13" width="6.21875" customWidth="1"/>
    <col min="14" max="14" width="4.6640625" customWidth="1"/>
  </cols>
  <sheetData>
    <row r="1" spans="2:12" s="1" customFormat="1" ht="7.8" x14ac:dyDescent="0.15">
      <c r="B1" s="69"/>
      <c r="C1" s="69"/>
      <c r="D1" s="69"/>
      <c r="E1" s="69"/>
      <c r="F1" s="69"/>
    </row>
    <row r="2" spans="2:12" s="1" customFormat="1" ht="17.399999999999999" x14ac:dyDescent="0.15">
      <c r="B2" s="69"/>
      <c r="C2" s="69"/>
      <c r="D2" s="69"/>
      <c r="E2" s="69"/>
      <c r="F2" s="69"/>
      <c r="H2" s="74" t="s">
        <v>888</v>
      </c>
      <c r="I2" s="74"/>
      <c r="J2" s="74"/>
      <c r="K2" s="74"/>
      <c r="L2" s="74"/>
    </row>
    <row r="3" spans="2:12" s="1" customFormat="1" ht="7.8" x14ac:dyDescent="0.15">
      <c r="B3" s="69"/>
      <c r="C3" s="69"/>
      <c r="D3" s="69"/>
      <c r="E3" s="69"/>
      <c r="F3" s="69"/>
    </row>
    <row r="4" spans="2:12" s="1" customFormat="1" ht="7.8" x14ac:dyDescent="0.15"/>
    <row r="5" spans="2:12" s="1" customFormat="1" ht="15.6" x14ac:dyDescent="0.15">
      <c r="B5" s="70" t="s">
        <v>1206</v>
      </c>
      <c r="C5" s="70"/>
      <c r="D5" s="70"/>
      <c r="E5" s="70"/>
      <c r="F5" s="70"/>
      <c r="G5" s="70"/>
      <c r="H5" s="70"/>
      <c r="I5" s="70"/>
      <c r="J5" s="70"/>
      <c r="K5" s="70"/>
      <c r="L5" s="70"/>
    </row>
    <row r="6" spans="2:12" s="1" customFormat="1" ht="7.8" x14ac:dyDescent="0.15"/>
    <row r="7" spans="2:12" s="1" customFormat="1" ht="7.8" x14ac:dyDescent="0.15">
      <c r="B7" s="75" t="s">
        <v>1011</v>
      </c>
      <c r="C7" s="75"/>
      <c r="D7" s="75"/>
    </row>
    <row r="8" spans="2:12" s="1" customFormat="1" x14ac:dyDescent="0.15">
      <c r="B8" s="75"/>
      <c r="C8" s="75"/>
      <c r="D8" s="75"/>
      <c r="G8" s="116">
        <v>45200</v>
      </c>
      <c r="H8" s="116"/>
    </row>
    <row r="9" spans="2:12" s="1" customFormat="1" ht="7.8" x14ac:dyDescent="0.15"/>
    <row r="10" spans="2:12" s="1" customFormat="1" x14ac:dyDescent="0.15">
      <c r="B10" s="117" t="s">
        <v>1207</v>
      </c>
      <c r="C10" s="117"/>
      <c r="D10" s="117"/>
      <c r="E10" s="117"/>
      <c r="F10" s="118" t="s">
        <v>1208</v>
      </c>
      <c r="G10" s="118"/>
      <c r="H10" s="119" t="s">
        <v>1209</v>
      </c>
      <c r="I10" s="119"/>
      <c r="J10" s="119"/>
      <c r="K10" s="119"/>
      <c r="L10" s="119"/>
    </row>
    <row r="11" spans="2:12" s="1" customFormat="1" x14ac:dyDescent="0.15">
      <c r="B11" s="55" t="s">
        <v>1210</v>
      </c>
      <c r="C11" s="24" t="s">
        <v>1211</v>
      </c>
      <c r="D11" s="24" t="s">
        <v>1212</v>
      </c>
      <c r="E11" s="55" t="s">
        <v>1213</v>
      </c>
      <c r="F11" s="115" t="s">
        <v>1214</v>
      </c>
      <c r="G11" s="115"/>
      <c r="H11" s="111" t="s">
        <v>1215</v>
      </c>
      <c r="I11" s="111"/>
      <c r="J11" s="24" t="s">
        <v>1216</v>
      </c>
      <c r="K11" s="24" t="s">
        <v>1217</v>
      </c>
      <c r="L11" s="24" t="s">
        <v>1218</v>
      </c>
    </row>
    <row r="12" spans="2:12" s="1" customFormat="1" ht="10.199999999999999" x14ac:dyDescent="0.15">
      <c r="B12" s="56">
        <v>45200</v>
      </c>
      <c r="C12" s="57">
        <v>45231</v>
      </c>
      <c r="D12" s="13">
        <v>1</v>
      </c>
      <c r="E12" s="58">
        <v>31</v>
      </c>
      <c r="F12" s="112">
        <v>11500000000</v>
      </c>
      <c r="G12" s="112"/>
      <c r="H12" s="88">
        <v>15173655100.3606</v>
      </c>
      <c r="I12" s="88"/>
      <c r="J12" s="13">
        <v>15147919458.430799</v>
      </c>
      <c r="K12" s="13">
        <v>15109395181.7367</v>
      </c>
      <c r="L12" s="13">
        <v>15045398659.037001</v>
      </c>
    </row>
    <row r="13" spans="2:12" s="1" customFormat="1" ht="10.199999999999999" x14ac:dyDescent="0.15">
      <c r="B13" s="56">
        <v>45200</v>
      </c>
      <c r="C13" s="57">
        <v>45261</v>
      </c>
      <c r="D13" s="13">
        <v>2</v>
      </c>
      <c r="E13" s="58">
        <v>61</v>
      </c>
      <c r="F13" s="112">
        <v>11500000000</v>
      </c>
      <c r="G13" s="112"/>
      <c r="H13" s="88">
        <v>15069148386.7111</v>
      </c>
      <c r="I13" s="88"/>
      <c r="J13" s="13">
        <v>15018897344.0121</v>
      </c>
      <c r="K13" s="13">
        <v>14943829677.3559</v>
      </c>
      <c r="L13" s="13">
        <v>14819536203.8573</v>
      </c>
    </row>
    <row r="14" spans="2:12" s="1" customFormat="1" ht="10.199999999999999" x14ac:dyDescent="0.15">
      <c r="B14" s="56">
        <v>45200</v>
      </c>
      <c r="C14" s="57">
        <v>45292</v>
      </c>
      <c r="D14" s="13">
        <v>3</v>
      </c>
      <c r="E14" s="58">
        <v>92</v>
      </c>
      <c r="F14" s="112">
        <v>11500000000</v>
      </c>
      <c r="G14" s="112"/>
      <c r="H14" s="88">
        <v>14968928718.7939</v>
      </c>
      <c r="I14" s="88"/>
      <c r="J14" s="13">
        <v>14893708130.131701</v>
      </c>
      <c r="K14" s="13">
        <v>14781577742.2038</v>
      </c>
      <c r="L14" s="13">
        <v>14596546476.7976</v>
      </c>
    </row>
    <row r="15" spans="2:12" s="1" customFormat="1" ht="10.199999999999999" x14ac:dyDescent="0.15">
      <c r="B15" s="56">
        <v>45200</v>
      </c>
      <c r="C15" s="57">
        <v>45323</v>
      </c>
      <c r="D15" s="13">
        <v>4</v>
      </c>
      <c r="E15" s="58">
        <v>123</v>
      </c>
      <c r="F15" s="112">
        <v>11500000000</v>
      </c>
      <c r="G15" s="112"/>
      <c r="H15" s="88">
        <v>14864557970.791201</v>
      </c>
      <c r="I15" s="88"/>
      <c r="J15" s="13">
        <v>14764777156.9554</v>
      </c>
      <c r="K15" s="13">
        <v>14616350287.7852</v>
      </c>
      <c r="L15" s="13">
        <v>14372254028.2029</v>
      </c>
    </row>
    <row r="16" spans="2:12" s="1" customFormat="1" ht="10.199999999999999" x14ac:dyDescent="0.15">
      <c r="B16" s="56">
        <v>45200</v>
      </c>
      <c r="C16" s="57">
        <v>45352</v>
      </c>
      <c r="D16" s="13">
        <v>5</v>
      </c>
      <c r="E16" s="58">
        <v>152</v>
      </c>
      <c r="F16" s="112">
        <v>11500000000</v>
      </c>
      <c r="G16" s="112"/>
      <c r="H16" s="88">
        <v>14763981321.6185</v>
      </c>
      <c r="I16" s="88"/>
      <c r="J16" s="13">
        <v>14641606348.357401</v>
      </c>
      <c r="K16" s="13">
        <v>14459930779.955999</v>
      </c>
      <c r="L16" s="13">
        <v>14162101527.3783</v>
      </c>
    </row>
    <row r="17" spans="2:12" s="1" customFormat="1" ht="10.199999999999999" x14ac:dyDescent="0.15">
      <c r="B17" s="56">
        <v>45200</v>
      </c>
      <c r="C17" s="57">
        <v>45383</v>
      </c>
      <c r="D17" s="13">
        <v>6</v>
      </c>
      <c r="E17" s="58">
        <v>183</v>
      </c>
      <c r="F17" s="112">
        <v>11500000000</v>
      </c>
      <c r="G17" s="112"/>
      <c r="H17" s="88">
        <v>14661573728.606199</v>
      </c>
      <c r="I17" s="88"/>
      <c r="J17" s="13">
        <v>14515386589.7437</v>
      </c>
      <c r="K17" s="13">
        <v>14298819617.674999</v>
      </c>
      <c r="L17" s="13">
        <v>13944992870.645399</v>
      </c>
    </row>
    <row r="18" spans="2:12" s="1" customFormat="1" ht="10.199999999999999" x14ac:dyDescent="0.15">
      <c r="B18" s="56">
        <v>45200</v>
      </c>
      <c r="C18" s="57">
        <v>45413</v>
      </c>
      <c r="D18" s="13">
        <v>7</v>
      </c>
      <c r="E18" s="58">
        <v>213</v>
      </c>
      <c r="F18" s="112">
        <v>11500000000</v>
      </c>
      <c r="G18" s="112"/>
      <c r="H18" s="88">
        <v>14559585542.842899</v>
      </c>
      <c r="I18" s="88"/>
      <c r="J18" s="13">
        <v>14390755384.209299</v>
      </c>
      <c r="K18" s="13">
        <v>14141156835.089701</v>
      </c>
      <c r="L18" s="13">
        <v>13734698534.7971</v>
      </c>
    </row>
    <row r="19" spans="2:12" s="1" customFormat="1" ht="10.199999999999999" x14ac:dyDescent="0.15">
      <c r="B19" s="56">
        <v>45200</v>
      </c>
      <c r="C19" s="57">
        <v>45444</v>
      </c>
      <c r="D19" s="13">
        <v>8</v>
      </c>
      <c r="E19" s="58">
        <v>244</v>
      </c>
      <c r="F19" s="112">
        <v>11500000000</v>
      </c>
      <c r="G19" s="112"/>
      <c r="H19" s="88">
        <v>14454352055.8209</v>
      </c>
      <c r="I19" s="88"/>
      <c r="J19" s="13">
        <v>14262510792.5415</v>
      </c>
      <c r="K19" s="13">
        <v>13979493188.0784</v>
      </c>
      <c r="L19" s="13">
        <v>13520172694.052601</v>
      </c>
    </row>
    <row r="20" spans="2:12" s="1" customFormat="1" ht="10.199999999999999" x14ac:dyDescent="0.15">
      <c r="B20" s="56">
        <v>45200</v>
      </c>
      <c r="C20" s="57">
        <v>45474</v>
      </c>
      <c r="D20" s="13">
        <v>9</v>
      </c>
      <c r="E20" s="58">
        <v>274</v>
      </c>
      <c r="F20" s="112">
        <v>11500000000</v>
      </c>
      <c r="G20" s="112"/>
      <c r="H20" s="88">
        <v>14350373613.9394</v>
      </c>
      <c r="I20" s="88"/>
      <c r="J20" s="13">
        <v>14136670197.4849</v>
      </c>
      <c r="K20" s="13">
        <v>13822046008.999599</v>
      </c>
      <c r="L20" s="13">
        <v>13313101092.7348</v>
      </c>
    </row>
    <row r="21" spans="2:12" s="1" customFormat="1" ht="10.199999999999999" x14ac:dyDescent="0.15">
      <c r="B21" s="56">
        <v>45200</v>
      </c>
      <c r="C21" s="57">
        <v>45505</v>
      </c>
      <c r="D21" s="13">
        <v>10</v>
      </c>
      <c r="E21" s="58">
        <v>305</v>
      </c>
      <c r="F21" s="112">
        <v>11500000000</v>
      </c>
      <c r="G21" s="112"/>
      <c r="H21" s="88">
        <v>14250760260.4807</v>
      </c>
      <c r="I21" s="88"/>
      <c r="J21" s="13">
        <v>14014729866.615</v>
      </c>
      <c r="K21" s="13">
        <v>13667970478.553499</v>
      </c>
      <c r="L21" s="13">
        <v>13108939141.058701</v>
      </c>
    </row>
    <row r="22" spans="2:12" s="1" customFormat="1" ht="10.199999999999999" x14ac:dyDescent="0.15">
      <c r="B22" s="56">
        <v>45200</v>
      </c>
      <c r="C22" s="57">
        <v>45536</v>
      </c>
      <c r="D22" s="13">
        <v>11</v>
      </c>
      <c r="E22" s="58">
        <v>336</v>
      </c>
      <c r="F22" s="112">
        <v>11500000000</v>
      </c>
      <c r="G22" s="112"/>
      <c r="H22" s="88">
        <v>14149307155.8379</v>
      </c>
      <c r="I22" s="88"/>
      <c r="J22" s="13">
        <v>13891356297.550699</v>
      </c>
      <c r="K22" s="13">
        <v>13513195018.649099</v>
      </c>
      <c r="L22" s="13">
        <v>12905599370.283199</v>
      </c>
    </row>
    <row r="23" spans="2:12" s="1" customFormat="1" ht="10.199999999999999" x14ac:dyDescent="0.15">
      <c r="B23" s="56">
        <v>45200</v>
      </c>
      <c r="C23" s="57">
        <v>45566</v>
      </c>
      <c r="D23" s="13">
        <v>12</v>
      </c>
      <c r="E23" s="58">
        <v>366</v>
      </c>
      <c r="F23" s="112">
        <v>11500000000</v>
      </c>
      <c r="G23" s="112"/>
      <c r="H23" s="88">
        <v>14040421096.9384</v>
      </c>
      <c r="I23" s="88"/>
      <c r="J23" s="13">
        <v>13761829401.1217</v>
      </c>
      <c r="K23" s="13">
        <v>13354244731.8307</v>
      </c>
      <c r="L23" s="13">
        <v>12701515691.499201</v>
      </c>
    </row>
    <row r="24" spans="2:12" s="1" customFormat="1" ht="10.199999999999999" x14ac:dyDescent="0.15">
      <c r="B24" s="56">
        <v>45200</v>
      </c>
      <c r="C24" s="57">
        <v>45597</v>
      </c>
      <c r="D24" s="13">
        <v>13</v>
      </c>
      <c r="E24" s="58">
        <v>397</v>
      </c>
      <c r="F24" s="112">
        <v>11500000000</v>
      </c>
      <c r="G24" s="112"/>
      <c r="H24" s="88">
        <v>13932984128.097601</v>
      </c>
      <c r="I24" s="88"/>
      <c r="J24" s="13">
        <v>13633361733.6541</v>
      </c>
      <c r="K24" s="13">
        <v>13195936347.100401</v>
      </c>
      <c r="L24" s="13">
        <v>12497785014.7892</v>
      </c>
    </row>
    <row r="25" spans="2:12" s="1" customFormat="1" ht="10.199999999999999" x14ac:dyDescent="0.15">
      <c r="B25" s="56">
        <v>45200</v>
      </c>
      <c r="C25" s="57">
        <v>45627</v>
      </c>
      <c r="D25" s="13">
        <v>14</v>
      </c>
      <c r="E25" s="58">
        <v>427</v>
      </c>
      <c r="F25" s="112">
        <v>11500000000</v>
      </c>
      <c r="G25" s="112"/>
      <c r="H25" s="88">
        <v>13822827183.7698</v>
      </c>
      <c r="I25" s="88"/>
      <c r="J25" s="13">
        <v>13503372694.122601</v>
      </c>
      <c r="K25" s="13">
        <v>13037948933.5819</v>
      </c>
      <c r="L25" s="13">
        <v>12297538669.741301</v>
      </c>
    </row>
    <row r="26" spans="2:12" s="1" customFormat="1" ht="10.199999999999999" x14ac:dyDescent="0.15">
      <c r="B26" s="56">
        <v>45200</v>
      </c>
      <c r="C26" s="57">
        <v>45658</v>
      </c>
      <c r="D26" s="13">
        <v>15</v>
      </c>
      <c r="E26" s="58">
        <v>458</v>
      </c>
      <c r="F26" s="112">
        <v>11500000000</v>
      </c>
      <c r="G26" s="112"/>
      <c r="H26" s="88">
        <v>13719298424.0937</v>
      </c>
      <c r="I26" s="88"/>
      <c r="J26" s="13">
        <v>13379505366.1591</v>
      </c>
      <c r="K26" s="13">
        <v>12885496943.289301</v>
      </c>
      <c r="L26" s="13">
        <v>12102266523.973101</v>
      </c>
    </row>
    <row r="27" spans="2:12" s="1" customFormat="1" ht="10.199999999999999" x14ac:dyDescent="0.15">
      <c r="B27" s="56">
        <v>45200</v>
      </c>
      <c r="C27" s="57">
        <v>45689</v>
      </c>
      <c r="D27" s="13">
        <v>16</v>
      </c>
      <c r="E27" s="58">
        <v>489</v>
      </c>
      <c r="F27" s="112">
        <v>11500000000</v>
      </c>
      <c r="G27" s="112"/>
      <c r="H27" s="88">
        <v>13614052543.6329</v>
      </c>
      <c r="I27" s="88"/>
      <c r="J27" s="13">
        <v>13254347618.076099</v>
      </c>
      <c r="K27" s="13">
        <v>12732496444.873899</v>
      </c>
      <c r="L27" s="13">
        <v>11907914944.563999</v>
      </c>
    </row>
    <row r="28" spans="2:12" s="1" customFormat="1" ht="10.199999999999999" x14ac:dyDescent="0.15">
      <c r="B28" s="56">
        <v>45200</v>
      </c>
      <c r="C28" s="57">
        <v>45717</v>
      </c>
      <c r="D28" s="13">
        <v>17</v>
      </c>
      <c r="E28" s="58">
        <v>517</v>
      </c>
      <c r="F28" s="112">
        <v>11500000000</v>
      </c>
      <c r="G28" s="112"/>
      <c r="H28" s="88">
        <v>13512757114.556499</v>
      </c>
      <c r="I28" s="88"/>
      <c r="J28" s="13">
        <v>13135573162.3717</v>
      </c>
      <c r="K28" s="13">
        <v>12589409230.184401</v>
      </c>
      <c r="L28" s="13">
        <v>11729041487.944</v>
      </c>
    </row>
    <row r="29" spans="2:12" s="1" customFormat="1" ht="10.199999999999999" x14ac:dyDescent="0.15">
      <c r="B29" s="56">
        <v>45200</v>
      </c>
      <c r="C29" s="57">
        <v>45748</v>
      </c>
      <c r="D29" s="13">
        <v>18</v>
      </c>
      <c r="E29" s="58">
        <v>548</v>
      </c>
      <c r="F29" s="112">
        <v>11500000000</v>
      </c>
      <c r="G29" s="112"/>
      <c r="H29" s="88">
        <v>13413414648.517599</v>
      </c>
      <c r="I29" s="88"/>
      <c r="J29" s="13">
        <v>13016888544.839899</v>
      </c>
      <c r="K29" s="13">
        <v>12443931230.382099</v>
      </c>
      <c r="L29" s="13">
        <v>11544400727.4603</v>
      </c>
    </row>
    <row r="30" spans="2:12" s="1" customFormat="1" ht="10.199999999999999" x14ac:dyDescent="0.15">
      <c r="B30" s="56">
        <v>45200</v>
      </c>
      <c r="C30" s="57">
        <v>45778</v>
      </c>
      <c r="D30" s="13">
        <v>19</v>
      </c>
      <c r="E30" s="58">
        <v>578</v>
      </c>
      <c r="F30" s="112">
        <v>11500000000</v>
      </c>
      <c r="G30" s="112"/>
      <c r="H30" s="88">
        <v>13311545861.4879</v>
      </c>
      <c r="I30" s="88"/>
      <c r="J30" s="13">
        <v>12896827448.242599</v>
      </c>
      <c r="K30" s="13">
        <v>12298809444.2992</v>
      </c>
      <c r="L30" s="13">
        <v>11362998445.516701</v>
      </c>
    </row>
    <row r="31" spans="2:12" s="1" customFormat="1" ht="10.199999999999999" x14ac:dyDescent="0.15">
      <c r="B31" s="56">
        <v>45200</v>
      </c>
      <c r="C31" s="57">
        <v>45809</v>
      </c>
      <c r="D31" s="13">
        <v>20</v>
      </c>
      <c r="E31" s="58">
        <v>609</v>
      </c>
      <c r="F31" s="112">
        <v>11500000000</v>
      </c>
      <c r="G31" s="112"/>
      <c r="H31" s="88">
        <v>13207152525.829201</v>
      </c>
      <c r="I31" s="88"/>
      <c r="J31" s="13">
        <v>12773984033.8631</v>
      </c>
      <c r="K31" s="13">
        <v>12150681729.9142</v>
      </c>
      <c r="L31" s="13">
        <v>11178592875.7591</v>
      </c>
    </row>
    <row r="32" spans="2:12" s="1" customFormat="1" ht="10.199999999999999" x14ac:dyDescent="0.15">
      <c r="B32" s="56">
        <v>45200</v>
      </c>
      <c r="C32" s="57">
        <v>45839</v>
      </c>
      <c r="D32" s="13">
        <v>21</v>
      </c>
      <c r="E32" s="58">
        <v>639</v>
      </c>
      <c r="F32" s="112">
        <v>11500000000</v>
      </c>
      <c r="G32" s="112"/>
      <c r="H32" s="88">
        <v>13103271374.5422</v>
      </c>
      <c r="I32" s="88"/>
      <c r="J32" s="13">
        <v>12652707592.683001</v>
      </c>
      <c r="K32" s="13">
        <v>12005700777.7372</v>
      </c>
      <c r="L32" s="13">
        <v>10999934337.2754</v>
      </c>
    </row>
    <row r="33" spans="2:12" s="1" customFormat="1" ht="10.199999999999999" x14ac:dyDescent="0.15">
      <c r="B33" s="56">
        <v>45200</v>
      </c>
      <c r="C33" s="57">
        <v>45870</v>
      </c>
      <c r="D33" s="13">
        <v>22</v>
      </c>
      <c r="E33" s="58">
        <v>670</v>
      </c>
      <c r="F33" s="112">
        <v>11500000000</v>
      </c>
      <c r="G33" s="112"/>
      <c r="H33" s="88">
        <v>13006782124.3118</v>
      </c>
      <c r="I33" s="88"/>
      <c r="J33" s="13">
        <v>12538234279.931299</v>
      </c>
      <c r="K33" s="13">
        <v>11866824427.997</v>
      </c>
      <c r="L33" s="13">
        <v>10826640448.0285</v>
      </c>
    </row>
    <row r="34" spans="2:12" s="1" customFormat="1" ht="10.199999999999999" x14ac:dyDescent="0.15">
      <c r="B34" s="56">
        <v>45200</v>
      </c>
      <c r="C34" s="57">
        <v>45901</v>
      </c>
      <c r="D34" s="13">
        <v>23</v>
      </c>
      <c r="E34" s="58">
        <v>701</v>
      </c>
      <c r="F34" s="112">
        <v>11500000000</v>
      </c>
      <c r="G34" s="112"/>
      <c r="H34" s="88">
        <v>12900766173.325199</v>
      </c>
      <c r="I34" s="88"/>
      <c r="J34" s="13">
        <v>12414944938.8015</v>
      </c>
      <c r="K34" s="13">
        <v>11720254090.3536</v>
      </c>
      <c r="L34" s="13">
        <v>10647627368.519899</v>
      </c>
    </row>
    <row r="35" spans="2:12" s="1" customFormat="1" ht="10.199999999999999" x14ac:dyDescent="0.15">
      <c r="B35" s="56">
        <v>45200</v>
      </c>
      <c r="C35" s="57">
        <v>45931</v>
      </c>
      <c r="D35" s="13">
        <v>24</v>
      </c>
      <c r="E35" s="58">
        <v>731</v>
      </c>
      <c r="F35" s="112">
        <v>11500000000</v>
      </c>
      <c r="G35" s="112"/>
      <c r="H35" s="88">
        <v>12804309975.2271</v>
      </c>
      <c r="I35" s="88"/>
      <c r="J35" s="13">
        <v>12301895505.285601</v>
      </c>
      <c r="K35" s="13">
        <v>11584946442.353901</v>
      </c>
      <c r="L35" s="13">
        <v>10481560141.484301</v>
      </c>
    </row>
    <row r="36" spans="2:12" s="1" customFormat="1" ht="10.199999999999999" x14ac:dyDescent="0.15">
      <c r="B36" s="56">
        <v>45200</v>
      </c>
      <c r="C36" s="57">
        <v>45962</v>
      </c>
      <c r="D36" s="13">
        <v>25</v>
      </c>
      <c r="E36" s="58">
        <v>762</v>
      </c>
      <c r="F36" s="112">
        <v>11500000000</v>
      </c>
      <c r="G36" s="112"/>
      <c r="H36" s="88">
        <v>12707127582.6471</v>
      </c>
      <c r="I36" s="88"/>
      <c r="J36" s="13">
        <v>12187819783.3556</v>
      </c>
      <c r="K36" s="13">
        <v>11448329310.406099</v>
      </c>
      <c r="L36" s="13">
        <v>10314083266.217699</v>
      </c>
    </row>
    <row r="37" spans="2:12" s="1" customFormat="1" ht="10.199999999999999" x14ac:dyDescent="0.15">
      <c r="B37" s="56">
        <v>45200</v>
      </c>
      <c r="C37" s="57">
        <v>45992</v>
      </c>
      <c r="D37" s="13">
        <v>26</v>
      </c>
      <c r="E37" s="58">
        <v>792</v>
      </c>
      <c r="F37" s="112">
        <v>11500000000</v>
      </c>
      <c r="G37" s="112"/>
      <c r="H37" s="88">
        <v>12598888713.5399</v>
      </c>
      <c r="I37" s="88"/>
      <c r="J37" s="13">
        <v>12064169592.242599</v>
      </c>
      <c r="K37" s="13">
        <v>11304290003.6702</v>
      </c>
      <c r="L37" s="13">
        <v>10142567198.3085</v>
      </c>
    </row>
    <row r="38" spans="2:12" s="1" customFormat="1" ht="10.199999999999999" x14ac:dyDescent="0.15">
      <c r="B38" s="56">
        <v>45200</v>
      </c>
      <c r="C38" s="57">
        <v>46023</v>
      </c>
      <c r="D38" s="13">
        <v>27</v>
      </c>
      <c r="E38" s="58">
        <v>823</v>
      </c>
      <c r="F38" s="112">
        <v>11500000000</v>
      </c>
      <c r="G38" s="112"/>
      <c r="H38" s="88">
        <v>12501534894.498699</v>
      </c>
      <c r="I38" s="88"/>
      <c r="J38" s="13">
        <v>11950644028.403099</v>
      </c>
      <c r="K38" s="13">
        <v>11169436413.1313</v>
      </c>
      <c r="L38" s="13">
        <v>9979125463.6396694</v>
      </c>
    </row>
    <row r="39" spans="2:12" s="1" customFormat="1" ht="10.199999999999999" x14ac:dyDescent="0.15">
      <c r="B39" s="56">
        <v>45200</v>
      </c>
      <c r="C39" s="57">
        <v>46054</v>
      </c>
      <c r="D39" s="13">
        <v>28</v>
      </c>
      <c r="E39" s="58">
        <v>854</v>
      </c>
      <c r="F39" s="112">
        <v>9000000000</v>
      </c>
      <c r="G39" s="112"/>
      <c r="H39" s="88">
        <v>12404025474.6898</v>
      </c>
      <c r="I39" s="88"/>
      <c r="J39" s="13">
        <v>11837320363.674299</v>
      </c>
      <c r="K39" s="13">
        <v>11035383849.6528</v>
      </c>
      <c r="L39" s="13">
        <v>9817598934.0837002</v>
      </c>
    </row>
    <row r="40" spans="2:12" s="1" customFormat="1" ht="10.199999999999999" x14ac:dyDescent="0.15">
      <c r="B40" s="56">
        <v>45200</v>
      </c>
      <c r="C40" s="57">
        <v>46082</v>
      </c>
      <c r="D40" s="13">
        <v>29</v>
      </c>
      <c r="E40" s="58">
        <v>882</v>
      </c>
      <c r="F40" s="112">
        <v>9000000000</v>
      </c>
      <c r="G40" s="112"/>
      <c r="H40" s="88">
        <v>12301166368.4265</v>
      </c>
      <c r="I40" s="88"/>
      <c r="J40" s="13">
        <v>11721175460.531099</v>
      </c>
      <c r="K40" s="13">
        <v>10902003721.135599</v>
      </c>
      <c r="L40" s="13">
        <v>9661825277.7887592</v>
      </c>
    </row>
    <row r="41" spans="2:12" s="1" customFormat="1" ht="10.199999999999999" x14ac:dyDescent="0.15">
      <c r="B41" s="56">
        <v>45200</v>
      </c>
      <c r="C41" s="57">
        <v>46113</v>
      </c>
      <c r="D41" s="13">
        <v>30</v>
      </c>
      <c r="E41" s="58">
        <v>913</v>
      </c>
      <c r="F41" s="112">
        <v>9000000000</v>
      </c>
      <c r="G41" s="112"/>
      <c r="H41" s="88">
        <v>12202506879.561399</v>
      </c>
      <c r="I41" s="88"/>
      <c r="J41" s="13">
        <v>11607447156.8489</v>
      </c>
      <c r="K41" s="13">
        <v>10768766664.029301</v>
      </c>
      <c r="L41" s="13">
        <v>9503321898.3916798</v>
      </c>
    </row>
    <row r="42" spans="2:12" s="1" customFormat="1" ht="10.199999999999999" x14ac:dyDescent="0.15">
      <c r="B42" s="56">
        <v>45200</v>
      </c>
      <c r="C42" s="57">
        <v>46143</v>
      </c>
      <c r="D42" s="13">
        <v>31</v>
      </c>
      <c r="E42" s="58">
        <v>943</v>
      </c>
      <c r="F42" s="112">
        <v>9000000000</v>
      </c>
      <c r="G42" s="112"/>
      <c r="H42" s="88">
        <v>12102620320.497101</v>
      </c>
      <c r="I42" s="88"/>
      <c r="J42" s="13">
        <v>11493535018.204599</v>
      </c>
      <c r="K42" s="13">
        <v>10636840384.2449</v>
      </c>
      <c r="L42" s="13">
        <v>9348419635.4507408</v>
      </c>
    </row>
    <row r="43" spans="2:12" s="1" customFormat="1" ht="10.199999999999999" x14ac:dyDescent="0.15">
      <c r="B43" s="56">
        <v>45200</v>
      </c>
      <c r="C43" s="57">
        <v>46174</v>
      </c>
      <c r="D43" s="13">
        <v>32</v>
      </c>
      <c r="E43" s="58">
        <v>974</v>
      </c>
      <c r="F43" s="112">
        <v>9000000000</v>
      </c>
      <c r="G43" s="112"/>
      <c r="H43" s="88">
        <v>12004099499.7633</v>
      </c>
      <c r="I43" s="88"/>
      <c r="J43" s="13">
        <v>11380637231.3339</v>
      </c>
      <c r="K43" s="13">
        <v>10505571716.5159</v>
      </c>
      <c r="L43" s="13">
        <v>9193944294.04953</v>
      </c>
    </row>
    <row r="44" spans="2:12" s="1" customFormat="1" ht="10.199999999999999" x14ac:dyDescent="0.15">
      <c r="B44" s="56">
        <v>45200</v>
      </c>
      <c r="C44" s="57">
        <v>46204</v>
      </c>
      <c r="D44" s="13">
        <v>33</v>
      </c>
      <c r="E44" s="58">
        <v>1004</v>
      </c>
      <c r="F44" s="112">
        <v>9000000000</v>
      </c>
      <c r="G44" s="112"/>
      <c r="H44" s="88">
        <v>11907751747.026899</v>
      </c>
      <c r="I44" s="88"/>
      <c r="J44" s="13">
        <v>11270763210.8876</v>
      </c>
      <c r="K44" s="13">
        <v>10378538598.717699</v>
      </c>
      <c r="L44" s="13">
        <v>9045539293.0947609</v>
      </c>
    </row>
    <row r="45" spans="2:12" s="1" customFormat="1" ht="10.199999999999999" x14ac:dyDescent="0.15">
      <c r="B45" s="56">
        <v>45200</v>
      </c>
      <c r="C45" s="57">
        <v>46235</v>
      </c>
      <c r="D45" s="13">
        <v>34</v>
      </c>
      <c r="E45" s="58">
        <v>1035</v>
      </c>
      <c r="F45" s="112">
        <v>9000000000</v>
      </c>
      <c r="G45" s="112"/>
      <c r="H45" s="88">
        <v>11810729997.3771</v>
      </c>
      <c r="I45" s="88"/>
      <c r="J45" s="13">
        <v>11159971209.0338</v>
      </c>
      <c r="K45" s="13">
        <v>10250381898.2414</v>
      </c>
      <c r="L45" s="13">
        <v>8896003097.0372391</v>
      </c>
    </row>
    <row r="46" spans="2:12" s="1" customFormat="1" ht="10.199999999999999" x14ac:dyDescent="0.15">
      <c r="B46" s="56">
        <v>45200</v>
      </c>
      <c r="C46" s="57">
        <v>46266</v>
      </c>
      <c r="D46" s="13">
        <v>35</v>
      </c>
      <c r="E46" s="58">
        <v>1066</v>
      </c>
      <c r="F46" s="112">
        <v>9000000000</v>
      </c>
      <c r="G46" s="112"/>
      <c r="H46" s="88">
        <v>11712316048.521999</v>
      </c>
      <c r="I46" s="88"/>
      <c r="J46" s="13">
        <v>11048209348.489599</v>
      </c>
      <c r="K46" s="13">
        <v>10121921382.9855</v>
      </c>
      <c r="L46" s="13">
        <v>8747308804.9444008</v>
      </c>
    </row>
    <row r="47" spans="2:12" s="1" customFormat="1" ht="10.199999999999999" x14ac:dyDescent="0.15">
      <c r="B47" s="56">
        <v>45200</v>
      </c>
      <c r="C47" s="57">
        <v>46296</v>
      </c>
      <c r="D47" s="13">
        <v>36</v>
      </c>
      <c r="E47" s="58">
        <v>1096</v>
      </c>
      <c r="F47" s="112">
        <v>9000000000</v>
      </c>
      <c r="G47" s="112"/>
      <c r="H47" s="88">
        <v>11614356521.670099</v>
      </c>
      <c r="I47" s="88"/>
      <c r="J47" s="13">
        <v>10937821348.183001</v>
      </c>
      <c r="K47" s="13">
        <v>9996124528.2342091</v>
      </c>
      <c r="L47" s="13">
        <v>8603184566.5869598</v>
      </c>
    </row>
    <row r="48" spans="2:12" s="1" customFormat="1" ht="10.199999999999999" x14ac:dyDescent="0.15">
      <c r="B48" s="56">
        <v>45200</v>
      </c>
      <c r="C48" s="57">
        <v>46327</v>
      </c>
      <c r="D48" s="13">
        <v>37</v>
      </c>
      <c r="E48" s="58">
        <v>1127</v>
      </c>
      <c r="F48" s="112">
        <v>9000000000</v>
      </c>
      <c r="G48" s="112"/>
      <c r="H48" s="88">
        <v>11516846685.5362</v>
      </c>
      <c r="I48" s="88"/>
      <c r="J48" s="13">
        <v>10827595846.6952</v>
      </c>
      <c r="K48" s="13">
        <v>9870222932.0036793</v>
      </c>
      <c r="L48" s="13">
        <v>8458846883.81423</v>
      </c>
    </row>
    <row r="49" spans="2:12" s="1" customFormat="1" ht="10.199999999999999" x14ac:dyDescent="0.15">
      <c r="B49" s="56">
        <v>45200</v>
      </c>
      <c r="C49" s="57">
        <v>46357</v>
      </c>
      <c r="D49" s="13">
        <v>38</v>
      </c>
      <c r="E49" s="58">
        <v>1157</v>
      </c>
      <c r="F49" s="112">
        <v>9000000000</v>
      </c>
      <c r="G49" s="112"/>
      <c r="H49" s="88">
        <v>11415668291.764099</v>
      </c>
      <c r="I49" s="88"/>
      <c r="J49" s="13">
        <v>10714856340.481501</v>
      </c>
      <c r="K49" s="13">
        <v>9743411504.4095497</v>
      </c>
      <c r="L49" s="13">
        <v>8315939675.76717</v>
      </c>
    </row>
    <row r="50" spans="2:12" s="1" customFormat="1" ht="10.199999999999999" x14ac:dyDescent="0.15">
      <c r="B50" s="56">
        <v>45200</v>
      </c>
      <c r="C50" s="57">
        <v>46388</v>
      </c>
      <c r="D50" s="13">
        <v>39</v>
      </c>
      <c r="E50" s="58">
        <v>1188</v>
      </c>
      <c r="F50" s="112">
        <v>9000000000</v>
      </c>
      <c r="G50" s="112"/>
      <c r="H50" s="88">
        <v>11314593064.058701</v>
      </c>
      <c r="I50" s="88"/>
      <c r="J50" s="13">
        <v>10601973874.6623</v>
      </c>
      <c r="K50" s="13">
        <v>9616244896.4960709</v>
      </c>
      <c r="L50" s="13">
        <v>8172640957.8860302</v>
      </c>
    </row>
    <row r="51" spans="2:12" s="1" customFormat="1" ht="10.199999999999999" x14ac:dyDescent="0.15">
      <c r="B51" s="56">
        <v>45200</v>
      </c>
      <c r="C51" s="57">
        <v>46419</v>
      </c>
      <c r="D51" s="13">
        <v>40</v>
      </c>
      <c r="E51" s="58">
        <v>1219</v>
      </c>
      <c r="F51" s="112">
        <v>9000000000</v>
      </c>
      <c r="G51" s="112"/>
      <c r="H51" s="88">
        <v>11220880379.063299</v>
      </c>
      <c r="I51" s="88"/>
      <c r="J51" s="13">
        <v>10496330631.643999</v>
      </c>
      <c r="K51" s="13">
        <v>9496211540.7759895</v>
      </c>
      <c r="L51" s="13">
        <v>8036443670.6745396</v>
      </c>
    </row>
    <row r="52" spans="2:12" s="1" customFormat="1" ht="10.199999999999999" x14ac:dyDescent="0.15">
      <c r="B52" s="56">
        <v>45200</v>
      </c>
      <c r="C52" s="57">
        <v>46447</v>
      </c>
      <c r="D52" s="13">
        <v>41</v>
      </c>
      <c r="E52" s="58">
        <v>1247</v>
      </c>
      <c r="F52" s="112">
        <v>9000000000</v>
      </c>
      <c r="G52" s="112"/>
      <c r="H52" s="88">
        <v>11125274567.2285</v>
      </c>
      <c r="I52" s="88"/>
      <c r="J52" s="13">
        <v>10390954206.122101</v>
      </c>
      <c r="K52" s="13">
        <v>9379278360.2544804</v>
      </c>
      <c r="L52" s="13">
        <v>7907113281.9548397</v>
      </c>
    </row>
    <row r="53" spans="2:12" s="1" customFormat="1" ht="10.199999999999999" x14ac:dyDescent="0.15">
      <c r="B53" s="56">
        <v>45200</v>
      </c>
      <c r="C53" s="57">
        <v>46478</v>
      </c>
      <c r="D53" s="13">
        <v>42</v>
      </c>
      <c r="E53" s="58">
        <v>1278</v>
      </c>
      <c r="F53" s="112">
        <v>9000000000</v>
      </c>
      <c r="G53" s="112"/>
      <c r="H53" s="88">
        <v>11030300188.878799</v>
      </c>
      <c r="I53" s="88"/>
      <c r="J53" s="13">
        <v>10284775206.721399</v>
      </c>
      <c r="K53" s="13">
        <v>9259827385.3594704</v>
      </c>
      <c r="L53" s="13">
        <v>7773346844.0236101</v>
      </c>
    </row>
    <row r="54" spans="2:12" s="1" customFormat="1" ht="10.199999999999999" x14ac:dyDescent="0.15">
      <c r="B54" s="56">
        <v>45200</v>
      </c>
      <c r="C54" s="57">
        <v>46508</v>
      </c>
      <c r="D54" s="13">
        <v>43</v>
      </c>
      <c r="E54" s="58">
        <v>1308</v>
      </c>
      <c r="F54" s="112">
        <v>6500000000</v>
      </c>
      <c r="G54" s="112"/>
      <c r="H54" s="88">
        <v>10925432354.9559</v>
      </c>
      <c r="I54" s="88"/>
      <c r="J54" s="13">
        <v>10170274262.0662</v>
      </c>
      <c r="K54" s="13">
        <v>9134200054.9319801</v>
      </c>
      <c r="L54" s="13">
        <v>7636454313.8582096</v>
      </c>
    </row>
    <row r="55" spans="2:12" s="1" customFormat="1" ht="10.199999999999999" x14ac:dyDescent="0.15">
      <c r="B55" s="56">
        <v>45200</v>
      </c>
      <c r="C55" s="57">
        <v>46539</v>
      </c>
      <c r="D55" s="13">
        <v>44</v>
      </c>
      <c r="E55" s="58">
        <v>1339</v>
      </c>
      <c r="F55" s="112">
        <v>6500000000</v>
      </c>
      <c r="G55" s="112"/>
      <c r="H55" s="88">
        <v>10832369739.298</v>
      </c>
      <c r="I55" s="88"/>
      <c r="J55" s="13">
        <v>10066541461.4865</v>
      </c>
      <c r="K55" s="13">
        <v>9018041591.89715</v>
      </c>
      <c r="L55" s="13">
        <v>7507409269.2156801</v>
      </c>
    </row>
    <row r="56" spans="2:12" s="1" customFormat="1" ht="10.199999999999999" x14ac:dyDescent="0.15">
      <c r="B56" s="56">
        <v>45200</v>
      </c>
      <c r="C56" s="57">
        <v>46569</v>
      </c>
      <c r="D56" s="13">
        <v>45</v>
      </c>
      <c r="E56" s="58">
        <v>1369</v>
      </c>
      <c r="F56" s="112">
        <v>6500000000</v>
      </c>
      <c r="G56" s="112"/>
      <c r="H56" s="88">
        <v>10737546149.238899</v>
      </c>
      <c r="I56" s="88"/>
      <c r="J56" s="13">
        <v>9962043071.9567204</v>
      </c>
      <c r="K56" s="13">
        <v>8902462024.6662292</v>
      </c>
      <c r="L56" s="13">
        <v>7380810778.6995802</v>
      </c>
    </row>
    <row r="57" spans="2:12" s="1" customFormat="1" ht="10.199999999999999" x14ac:dyDescent="0.15">
      <c r="B57" s="56">
        <v>45200</v>
      </c>
      <c r="C57" s="57">
        <v>46600</v>
      </c>
      <c r="D57" s="13">
        <v>46</v>
      </c>
      <c r="E57" s="58">
        <v>1400</v>
      </c>
      <c r="F57" s="112">
        <v>6500000000</v>
      </c>
      <c r="G57" s="112"/>
      <c r="H57" s="88">
        <v>10647464125.313299</v>
      </c>
      <c r="I57" s="88"/>
      <c r="J57" s="13">
        <v>9861712475.1519604</v>
      </c>
      <c r="K57" s="13">
        <v>8790390001.7260799</v>
      </c>
      <c r="L57" s="13">
        <v>7257026434.6959801</v>
      </c>
    </row>
    <row r="58" spans="2:12" s="1" customFormat="1" ht="10.199999999999999" x14ac:dyDescent="0.15">
      <c r="B58" s="56">
        <v>45200</v>
      </c>
      <c r="C58" s="57">
        <v>46631</v>
      </c>
      <c r="D58" s="13">
        <v>47</v>
      </c>
      <c r="E58" s="58">
        <v>1431</v>
      </c>
      <c r="F58" s="112">
        <v>6500000000</v>
      </c>
      <c r="G58" s="112"/>
      <c r="H58" s="88">
        <v>10555949259.1154</v>
      </c>
      <c r="I58" s="88"/>
      <c r="J58" s="13">
        <v>9760368705.2530708</v>
      </c>
      <c r="K58" s="13">
        <v>8677929632.3023796</v>
      </c>
      <c r="L58" s="13">
        <v>7133839021.6258602</v>
      </c>
    </row>
    <row r="59" spans="2:12" s="1" customFormat="1" ht="10.199999999999999" x14ac:dyDescent="0.15">
      <c r="B59" s="56">
        <v>45200</v>
      </c>
      <c r="C59" s="57">
        <v>46661</v>
      </c>
      <c r="D59" s="13">
        <v>48</v>
      </c>
      <c r="E59" s="58">
        <v>1461</v>
      </c>
      <c r="F59" s="112">
        <v>6500000000</v>
      </c>
      <c r="G59" s="112"/>
      <c r="H59" s="88">
        <v>10461455688.237101</v>
      </c>
      <c r="I59" s="88"/>
      <c r="J59" s="13">
        <v>9657119600.2137299</v>
      </c>
      <c r="K59" s="13">
        <v>8564998233.9830303</v>
      </c>
      <c r="L59" s="13">
        <v>7012139414.09725</v>
      </c>
    </row>
    <row r="60" spans="2:12" s="1" customFormat="1" ht="10.199999999999999" x14ac:dyDescent="0.15">
      <c r="B60" s="56">
        <v>45200</v>
      </c>
      <c r="C60" s="57">
        <v>46692</v>
      </c>
      <c r="D60" s="13">
        <v>49</v>
      </c>
      <c r="E60" s="58">
        <v>1492</v>
      </c>
      <c r="F60" s="112">
        <v>6500000000</v>
      </c>
      <c r="G60" s="112"/>
      <c r="H60" s="88">
        <v>10371174031.551399</v>
      </c>
      <c r="I60" s="88"/>
      <c r="J60" s="13">
        <v>9557541471.5065098</v>
      </c>
      <c r="K60" s="13">
        <v>8455123426.9753704</v>
      </c>
      <c r="L60" s="13">
        <v>6892865998.9058599</v>
      </c>
    </row>
    <row r="61" spans="2:12" s="1" customFormat="1" ht="10.199999999999999" x14ac:dyDescent="0.15">
      <c r="B61" s="56">
        <v>45200</v>
      </c>
      <c r="C61" s="57">
        <v>46722</v>
      </c>
      <c r="D61" s="13">
        <v>50</v>
      </c>
      <c r="E61" s="58">
        <v>1522</v>
      </c>
      <c r="F61" s="112">
        <v>5000000000</v>
      </c>
      <c r="G61" s="112"/>
      <c r="H61" s="88">
        <v>10278451457.9946</v>
      </c>
      <c r="I61" s="88"/>
      <c r="J61" s="13">
        <v>9456545549.9772491</v>
      </c>
      <c r="K61" s="13">
        <v>8345186497.5755301</v>
      </c>
      <c r="L61" s="13">
        <v>6775354355.8197403</v>
      </c>
    </row>
    <row r="62" spans="2:12" s="1" customFormat="1" ht="10.199999999999999" x14ac:dyDescent="0.15">
      <c r="B62" s="56">
        <v>45200</v>
      </c>
      <c r="C62" s="57">
        <v>46753</v>
      </c>
      <c r="D62" s="13">
        <v>51</v>
      </c>
      <c r="E62" s="58">
        <v>1553</v>
      </c>
      <c r="F62" s="112">
        <v>5000000000</v>
      </c>
      <c r="G62" s="112"/>
      <c r="H62" s="88">
        <v>10186363751.7104</v>
      </c>
      <c r="I62" s="88"/>
      <c r="J62" s="13">
        <v>9355926240.5161896</v>
      </c>
      <c r="K62" s="13">
        <v>8235394539.40485</v>
      </c>
      <c r="L62" s="13">
        <v>6657895847.4278097</v>
      </c>
    </row>
    <row r="63" spans="2:12" s="1" customFormat="1" ht="10.199999999999999" x14ac:dyDescent="0.15">
      <c r="B63" s="56">
        <v>45200</v>
      </c>
      <c r="C63" s="57">
        <v>46784</v>
      </c>
      <c r="D63" s="13">
        <v>52</v>
      </c>
      <c r="E63" s="58">
        <v>1584</v>
      </c>
      <c r="F63" s="112">
        <v>5000000000</v>
      </c>
      <c r="G63" s="112"/>
      <c r="H63" s="88">
        <v>10097111379.388201</v>
      </c>
      <c r="I63" s="88"/>
      <c r="J63" s="13">
        <v>9258220811.3951302</v>
      </c>
      <c r="K63" s="13">
        <v>8128665422.95928</v>
      </c>
      <c r="L63" s="13">
        <v>6543776455.0880499</v>
      </c>
    </row>
    <row r="64" spans="2:12" s="1" customFormat="1" ht="10.199999999999999" x14ac:dyDescent="0.15">
      <c r="B64" s="56">
        <v>45200</v>
      </c>
      <c r="C64" s="57">
        <v>46813</v>
      </c>
      <c r="D64" s="13">
        <v>53</v>
      </c>
      <c r="E64" s="58">
        <v>1613</v>
      </c>
      <c r="F64" s="112">
        <v>5000000000</v>
      </c>
      <c r="G64" s="112"/>
      <c r="H64" s="88">
        <v>10008546992.9452</v>
      </c>
      <c r="I64" s="88"/>
      <c r="J64" s="13">
        <v>9162453045.9124298</v>
      </c>
      <c r="K64" s="13">
        <v>8025441205.7825699</v>
      </c>
      <c r="L64" s="13">
        <v>6435075864.9007301</v>
      </c>
    </row>
    <row r="65" spans="2:12" s="1" customFormat="1" ht="10.199999999999999" x14ac:dyDescent="0.15">
      <c r="B65" s="56">
        <v>45200</v>
      </c>
      <c r="C65" s="57">
        <v>46844</v>
      </c>
      <c r="D65" s="13">
        <v>54</v>
      </c>
      <c r="E65" s="58">
        <v>1644</v>
      </c>
      <c r="F65" s="112">
        <v>5000000000</v>
      </c>
      <c r="G65" s="112"/>
      <c r="H65" s="88">
        <v>9919201596.3477001</v>
      </c>
      <c r="I65" s="88"/>
      <c r="J65" s="13">
        <v>9065259181.2380905</v>
      </c>
      <c r="K65" s="13">
        <v>7920114745.4729204</v>
      </c>
      <c r="L65" s="13">
        <v>6323723129.4571505</v>
      </c>
    </row>
    <row r="66" spans="2:12" s="1" customFormat="1" ht="10.199999999999999" x14ac:dyDescent="0.15">
      <c r="B66" s="56">
        <v>45200</v>
      </c>
      <c r="C66" s="57">
        <v>46874</v>
      </c>
      <c r="D66" s="13">
        <v>55</v>
      </c>
      <c r="E66" s="58">
        <v>1674</v>
      </c>
      <c r="F66" s="112">
        <v>5000000000</v>
      </c>
      <c r="G66" s="112"/>
      <c r="H66" s="88">
        <v>9830008779.9268608</v>
      </c>
      <c r="I66" s="88"/>
      <c r="J66" s="13">
        <v>8968998978.8958893</v>
      </c>
      <c r="K66" s="13">
        <v>7816727822.7773504</v>
      </c>
      <c r="L66" s="13">
        <v>6215591255.3634796</v>
      </c>
    </row>
    <row r="67" spans="2:12" s="1" customFormat="1" ht="10.199999999999999" x14ac:dyDescent="0.15">
      <c r="B67" s="56">
        <v>45200</v>
      </c>
      <c r="C67" s="57">
        <v>46905</v>
      </c>
      <c r="D67" s="13">
        <v>56</v>
      </c>
      <c r="E67" s="58">
        <v>1705</v>
      </c>
      <c r="F67" s="112">
        <v>5000000000</v>
      </c>
      <c r="G67" s="112"/>
      <c r="H67" s="88">
        <v>9742958308.3336792</v>
      </c>
      <c r="I67" s="88"/>
      <c r="J67" s="13">
        <v>8874495878.1128197</v>
      </c>
      <c r="K67" s="13">
        <v>7714695702.76402</v>
      </c>
      <c r="L67" s="13">
        <v>6108476070.8220396</v>
      </c>
    </row>
    <row r="68" spans="2:12" s="1" customFormat="1" ht="10.199999999999999" x14ac:dyDescent="0.15">
      <c r="B68" s="56">
        <v>45200</v>
      </c>
      <c r="C68" s="57">
        <v>46935</v>
      </c>
      <c r="D68" s="13">
        <v>57</v>
      </c>
      <c r="E68" s="58">
        <v>1735</v>
      </c>
      <c r="F68" s="112">
        <v>5000000000</v>
      </c>
      <c r="G68" s="112"/>
      <c r="H68" s="88">
        <v>9656289299.0429306</v>
      </c>
      <c r="I68" s="88"/>
      <c r="J68" s="13">
        <v>8781115243.0856991</v>
      </c>
      <c r="K68" s="13">
        <v>7614730766.5683203</v>
      </c>
      <c r="L68" s="13">
        <v>6004608718.6869001</v>
      </c>
    </row>
    <row r="69" spans="2:12" s="1" customFormat="1" ht="10.199999999999999" x14ac:dyDescent="0.15">
      <c r="B69" s="56">
        <v>45200</v>
      </c>
      <c r="C69" s="57">
        <v>46966</v>
      </c>
      <c r="D69" s="13">
        <v>58</v>
      </c>
      <c r="E69" s="58">
        <v>1766</v>
      </c>
      <c r="F69" s="112">
        <v>5000000000</v>
      </c>
      <c r="G69" s="112"/>
      <c r="H69" s="88">
        <v>9570296822.5154305</v>
      </c>
      <c r="I69" s="88"/>
      <c r="J69" s="13">
        <v>8688155693.0039101</v>
      </c>
      <c r="K69" s="13">
        <v>7514958101.4657497</v>
      </c>
      <c r="L69" s="13">
        <v>5900833261.3566198</v>
      </c>
    </row>
    <row r="70" spans="2:12" s="1" customFormat="1" ht="10.199999999999999" x14ac:dyDescent="0.15">
      <c r="B70" s="56">
        <v>45200</v>
      </c>
      <c r="C70" s="57">
        <v>46997</v>
      </c>
      <c r="D70" s="13">
        <v>59</v>
      </c>
      <c r="E70" s="58">
        <v>1797</v>
      </c>
      <c r="F70" s="112">
        <v>5000000000</v>
      </c>
      <c r="G70" s="112"/>
      <c r="H70" s="88">
        <v>9483597237.9049892</v>
      </c>
      <c r="I70" s="88"/>
      <c r="J70" s="13">
        <v>8594845373.4235096</v>
      </c>
      <c r="K70" s="13">
        <v>7415341037.8955898</v>
      </c>
      <c r="L70" s="13">
        <v>5797950836.1806002</v>
      </c>
    </row>
    <row r="71" spans="2:12" s="1" customFormat="1" ht="10.199999999999999" x14ac:dyDescent="0.15">
      <c r="B71" s="56">
        <v>45200</v>
      </c>
      <c r="C71" s="57">
        <v>47027</v>
      </c>
      <c r="D71" s="13">
        <v>60</v>
      </c>
      <c r="E71" s="58">
        <v>1827</v>
      </c>
      <c r="F71" s="112">
        <v>5000000000</v>
      </c>
      <c r="G71" s="112"/>
      <c r="H71" s="88">
        <v>9398615171.6566296</v>
      </c>
      <c r="I71" s="88"/>
      <c r="J71" s="13">
        <v>8503846150.2737799</v>
      </c>
      <c r="K71" s="13">
        <v>7318772090.4600296</v>
      </c>
      <c r="L71" s="13">
        <v>5698987517.5913696</v>
      </c>
    </row>
    <row r="72" spans="2:12" s="1" customFormat="1" ht="10.199999999999999" x14ac:dyDescent="0.15">
      <c r="B72" s="56">
        <v>45200</v>
      </c>
      <c r="C72" s="57">
        <v>47058</v>
      </c>
      <c r="D72" s="13">
        <v>61</v>
      </c>
      <c r="E72" s="58">
        <v>1858</v>
      </c>
      <c r="F72" s="112">
        <v>5000000000</v>
      </c>
      <c r="G72" s="112"/>
      <c r="H72" s="88">
        <v>9314657642.9813595</v>
      </c>
      <c r="I72" s="88"/>
      <c r="J72" s="13">
        <v>8413587253.8306398</v>
      </c>
      <c r="K72" s="13">
        <v>7222675855.17556</v>
      </c>
      <c r="L72" s="13">
        <v>5600337842.1725502</v>
      </c>
    </row>
    <row r="73" spans="2:12" s="1" customFormat="1" ht="10.199999999999999" x14ac:dyDescent="0.15">
      <c r="B73" s="56">
        <v>45200</v>
      </c>
      <c r="C73" s="57">
        <v>47088</v>
      </c>
      <c r="D73" s="13">
        <v>62</v>
      </c>
      <c r="E73" s="58">
        <v>1888</v>
      </c>
      <c r="F73" s="112">
        <v>5000000000</v>
      </c>
      <c r="G73" s="112"/>
      <c r="H73" s="88">
        <v>9231073047.62356</v>
      </c>
      <c r="I73" s="88"/>
      <c r="J73" s="13">
        <v>8324402171.2086897</v>
      </c>
      <c r="K73" s="13">
        <v>7128526080.2937098</v>
      </c>
      <c r="L73" s="13">
        <v>5504678109.8311501</v>
      </c>
    </row>
    <row r="74" spans="2:12" s="1" customFormat="1" ht="10.199999999999999" x14ac:dyDescent="0.15">
      <c r="B74" s="56">
        <v>45200</v>
      </c>
      <c r="C74" s="57">
        <v>47119</v>
      </c>
      <c r="D74" s="13">
        <v>63</v>
      </c>
      <c r="E74" s="58">
        <v>1919</v>
      </c>
      <c r="F74" s="112">
        <v>5000000000</v>
      </c>
      <c r="G74" s="112"/>
      <c r="H74" s="88">
        <v>9148447306.2281799</v>
      </c>
      <c r="I74" s="88"/>
      <c r="J74" s="13">
        <v>8235899457.1763201</v>
      </c>
      <c r="K74" s="13">
        <v>7034801022.9881897</v>
      </c>
      <c r="L74" s="13">
        <v>5409294458.0174103</v>
      </c>
    </row>
    <row r="75" spans="2:12" s="1" customFormat="1" ht="10.199999999999999" x14ac:dyDescent="0.15">
      <c r="B75" s="56">
        <v>45200</v>
      </c>
      <c r="C75" s="57">
        <v>47150</v>
      </c>
      <c r="D75" s="13">
        <v>64</v>
      </c>
      <c r="E75" s="58">
        <v>1950</v>
      </c>
      <c r="F75" s="112">
        <v>2500000000</v>
      </c>
      <c r="G75" s="112"/>
      <c r="H75" s="88">
        <v>9063406175.5172005</v>
      </c>
      <c r="I75" s="88"/>
      <c r="J75" s="13">
        <v>8145502242.1443701</v>
      </c>
      <c r="K75" s="13">
        <v>6939892486.0292997</v>
      </c>
      <c r="L75" s="13">
        <v>5313713893.8639698</v>
      </c>
    </row>
    <row r="76" spans="2:12" s="1" customFormat="1" ht="10.199999999999999" x14ac:dyDescent="0.15">
      <c r="B76" s="56">
        <v>45200</v>
      </c>
      <c r="C76" s="57">
        <v>47178</v>
      </c>
      <c r="D76" s="13">
        <v>65</v>
      </c>
      <c r="E76" s="58">
        <v>1978</v>
      </c>
      <c r="F76" s="112">
        <v>2500000000</v>
      </c>
      <c r="G76" s="112"/>
      <c r="H76" s="88">
        <v>8979617379.2595806</v>
      </c>
      <c r="I76" s="88"/>
      <c r="J76" s="13">
        <v>8057835166.7592096</v>
      </c>
      <c r="K76" s="13">
        <v>6849429028.7655497</v>
      </c>
      <c r="L76" s="13">
        <v>5224380573.7724504</v>
      </c>
    </row>
    <row r="77" spans="2:12" s="1" customFormat="1" ht="10.199999999999999" x14ac:dyDescent="0.15">
      <c r="B77" s="56">
        <v>45200</v>
      </c>
      <c r="C77" s="57">
        <v>47209</v>
      </c>
      <c r="D77" s="13">
        <v>66</v>
      </c>
      <c r="E77" s="58">
        <v>2009</v>
      </c>
      <c r="F77" s="112">
        <v>2500000000</v>
      </c>
      <c r="G77" s="112"/>
      <c r="H77" s="88">
        <v>8897744753.2980099</v>
      </c>
      <c r="I77" s="88"/>
      <c r="J77" s="13">
        <v>7970824911.8572702</v>
      </c>
      <c r="K77" s="13">
        <v>6758235997.86341</v>
      </c>
      <c r="L77" s="13">
        <v>5132989888.4147997</v>
      </c>
    </row>
    <row r="78" spans="2:12" s="1" customFormat="1" ht="10.199999999999999" x14ac:dyDescent="0.15">
      <c r="B78" s="56">
        <v>45200</v>
      </c>
      <c r="C78" s="57">
        <v>47239</v>
      </c>
      <c r="D78" s="13">
        <v>67</v>
      </c>
      <c r="E78" s="58">
        <v>2039</v>
      </c>
      <c r="F78" s="112">
        <v>2500000000</v>
      </c>
      <c r="G78" s="112"/>
      <c r="H78" s="88">
        <v>8811979260.4581203</v>
      </c>
      <c r="I78" s="88"/>
      <c r="J78" s="13">
        <v>7881036757.0698605</v>
      </c>
      <c r="K78" s="13">
        <v>6665660715.9966803</v>
      </c>
      <c r="L78" s="13">
        <v>5041924558.1859398</v>
      </c>
    </row>
    <row r="79" spans="2:12" s="1" customFormat="1" ht="10.199999999999999" x14ac:dyDescent="0.15">
      <c r="B79" s="56">
        <v>45200</v>
      </c>
      <c r="C79" s="57">
        <v>47270</v>
      </c>
      <c r="D79" s="13">
        <v>68</v>
      </c>
      <c r="E79" s="58">
        <v>2070</v>
      </c>
      <c r="F79" s="112">
        <v>2500000000</v>
      </c>
      <c r="G79" s="112"/>
      <c r="H79" s="88">
        <v>8727311039.6873493</v>
      </c>
      <c r="I79" s="88"/>
      <c r="J79" s="13">
        <v>7792074930.65446</v>
      </c>
      <c r="K79" s="13">
        <v>6573657370.0207796</v>
      </c>
      <c r="L79" s="13">
        <v>4951272428.0323095</v>
      </c>
    </row>
    <row r="80" spans="2:12" s="1" customFormat="1" ht="10.199999999999999" x14ac:dyDescent="0.15">
      <c r="B80" s="56">
        <v>45200</v>
      </c>
      <c r="C80" s="57">
        <v>47300</v>
      </c>
      <c r="D80" s="13">
        <v>69</v>
      </c>
      <c r="E80" s="58">
        <v>2100</v>
      </c>
      <c r="F80" s="112">
        <v>2500000000</v>
      </c>
      <c r="G80" s="112"/>
      <c r="H80" s="88">
        <v>8644957839.1901093</v>
      </c>
      <c r="I80" s="88"/>
      <c r="J80" s="13">
        <v>7705877588.0530005</v>
      </c>
      <c r="K80" s="13">
        <v>6484937831.6087704</v>
      </c>
      <c r="L80" s="13">
        <v>4864426648.4641504</v>
      </c>
    </row>
    <row r="81" spans="2:12" s="1" customFormat="1" ht="10.199999999999999" x14ac:dyDescent="0.15">
      <c r="B81" s="56">
        <v>45200</v>
      </c>
      <c r="C81" s="57">
        <v>47331</v>
      </c>
      <c r="D81" s="13">
        <v>70</v>
      </c>
      <c r="E81" s="58">
        <v>2131</v>
      </c>
      <c r="F81" s="112">
        <v>2500000000</v>
      </c>
      <c r="G81" s="112"/>
      <c r="H81" s="88">
        <v>8564096290.6888199</v>
      </c>
      <c r="I81" s="88"/>
      <c r="J81" s="13">
        <v>7620852338.8611298</v>
      </c>
      <c r="K81" s="13">
        <v>6397073653.2699099</v>
      </c>
      <c r="L81" s="13">
        <v>4778194373.3001499</v>
      </c>
    </row>
    <row r="82" spans="2:12" s="1" customFormat="1" ht="10.199999999999999" x14ac:dyDescent="0.15">
      <c r="B82" s="56">
        <v>45200</v>
      </c>
      <c r="C82" s="57">
        <v>47362</v>
      </c>
      <c r="D82" s="13">
        <v>71</v>
      </c>
      <c r="E82" s="58">
        <v>2162</v>
      </c>
      <c r="F82" s="112">
        <v>2500000000</v>
      </c>
      <c r="G82" s="112"/>
      <c r="H82" s="88">
        <v>8479095182.5040398</v>
      </c>
      <c r="I82" s="88"/>
      <c r="J82" s="13">
        <v>7532415957.0725698</v>
      </c>
      <c r="K82" s="13">
        <v>6306758363.5473204</v>
      </c>
      <c r="L82" s="13">
        <v>4690782247.559</v>
      </c>
    </row>
    <row r="83" spans="2:12" s="1" customFormat="1" ht="10.199999999999999" x14ac:dyDescent="0.15">
      <c r="B83" s="56">
        <v>45200</v>
      </c>
      <c r="C83" s="57">
        <v>47392</v>
      </c>
      <c r="D83" s="13">
        <v>72</v>
      </c>
      <c r="E83" s="58">
        <v>2192</v>
      </c>
      <c r="F83" s="112">
        <v>2500000000</v>
      </c>
      <c r="G83" s="112"/>
      <c r="H83" s="88">
        <v>8398551579.1260405</v>
      </c>
      <c r="I83" s="88"/>
      <c r="J83" s="13">
        <v>7448618620.4597797</v>
      </c>
      <c r="K83" s="13">
        <v>6221246404.2698698</v>
      </c>
      <c r="L83" s="13">
        <v>4608213238.8922501</v>
      </c>
    </row>
    <row r="84" spans="2:12" s="1" customFormat="1" ht="10.199999999999999" x14ac:dyDescent="0.15">
      <c r="B84" s="56">
        <v>45200</v>
      </c>
      <c r="C84" s="57">
        <v>47423</v>
      </c>
      <c r="D84" s="13">
        <v>73</v>
      </c>
      <c r="E84" s="58">
        <v>2223</v>
      </c>
      <c r="F84" s="112">
        <v>2500000000</v>
      </c>
      <c r="G84" s="112"/>
      <c r="H84" s="88">
        <v>8315172488.0136204</v>
      </c>
      <c r="I84" s="88"/>
      <c r="J84" s="13">
        <v>7362162281.6887398</v>
      </c>
      <c r="K84" s="13">
        <v>6133397946.8804102</v>
      </c>
      <c r="L84" s="13">
        <v>4523899283.6194897</v>
      </c>
    </row>
    <row r="85" spans="2:12" s="1" customFormat="1" ht="10.199999999999999" x14ac:dyDescent="0.15">
      <c r="B85" s="56">
        <v>45200</v>
      </c>
      <c r="C85" s="57">
        <v>47453</v>
      </c>
      <c r="D85" s="13">
        <v>74</v>
      </c>
      <c r="E85" s="58">
        <v>2253</v>
      </c>
      <c r="F85" s="112">
        <v>2500000000</v>
      </c>
      <c r="G85" s="112"/>
      <c r="H85" s="88">
        <v>8233793969.4189196</v>
      </c>
      <c r="I85" s="88"/>
      <c r="J85" s="13">
        <v>7278144598.5747805</v>
      </c>
      <c r="K85" s="13">
        <v>6048479377.4692097</v>
      </c>
      <c r="L85" s="13">
        <v>4442977069.3048</v>
      </c>
    </row>
    <row r="86" spans="2:12" s="1" customFormat="1" ht="10.199999999999999" x14ac:dyDescent="0.15">
      <c r="B86" s="56">
        <v>45200</v>
      </c>
      <c r="C86" s="57">
        <v>47484</v>
      </c>
      <c r="D86" s="13">
        <v>75</v>
      </c>
      <c r="E86" s="58">
        <v>2284</v>
      </c>
      <c r="F86" s="112">
        <v>2500000000</v>
      </c>
      <c r="G86" s="112"/>
      <c r="H86" s="88">
        <v>8155491305.8502197</v>
      </c>
      <c r="I86" s="88"/>
      <c r="J86" s="13">
        <v>7196703198.4096403</v>
      </c>
      <c r="K86" s="13">
        <v>5965587356.2044497</v>
      </c>
      <c r="L86" s="13">
        <v>4363527293.1255198</v>
      </c>
    </row>
    <row r="87" spans="2:12" s="1" customFormat="1" ht="10.199999999999999" x14ac:dyDescent="0.15">
      <c r="B87" s="56">
        <v>45200</v>
      </c>
      <c r="C87" s="57">
        <v>47515</v>
      </c>
      <c r="D87" s="13">
        <v>76</v>
      </c>
      <c r="E87" s="58">
        <v>2315</v>
      </c>
      <c r="F87" s="112">
        <v>2500000000</v>
      </c>
      <c r="G87" s="112"/>
      <c r="H87" s="88">
        <v>8077852365.7180405</v>
      </c>
      <c r="I87" s="88"/>
      <c r="J87" s="13">
        <v>7116101823.13482</v>
      </c>
      <c r="K87" s="13">
        <v>5883772390.7019196</v>
      </c>
      <c r="L87" s="13">
        <v>4285455312.1809001</v>
      </c>
    </row>
    <row r="88" spans="2:12" s="1" customFormat="1" ht="10.199999999999999" x14ac:dyDescent="0.15">
      <c r="B88" s="56">
        <v>45200</v>
      </c>
      <c r="C88" s="57">
        <v>47543</v>
      </c>
      <c r="D88" s="13">
        <v>77</v>
      </c>
      <c r="E88" s="58">
        <v>2343</v>
      </c>
      <c r="F88" s="112">
        <v>2500000000</v>
      </c>
      <c r="G88" s="112"/>
      <c r="H88" s="88">
        <v>7999028602.1057396</v>
      </c>
      <c r="I88" s="88"/>
      <c r="J88" s="13">
        <v>7035866895.1778698</v>
      </c>
      <c r="K88" s="13">
        <v>5804067323.4779701</v>
      </c>
      <c r="L88" s="13">
        <v>4211226100.2256098</v>
      </c>
    </row>
    <row r="89" spans="2:12" s="1" customFormat="1" ht="10.199999999999999" x14ac:dyDescent="0.15">
      <c r="B89" s="56">
        <v>45200</v>
      </c>
      <c r="C89" s="57">
        <v>47574</v>
      </c>
      <c r="D89" s="13">
        <v>78</v>
      </c>
      <c r="E89" s="58">
        <v>2374</v>
      </c>
      <c r="F89" s="112">
        <v>2500000000</v>
      </c>
      <c r="G89" s="112"/>
      <c r="H89" s="88">
        <v>7922247652.9543896</v>
      </c>
      <c r="I89" s="88"/>
      <c r="J89" s="13">
        <v>6956512322.1138496</v>
      </c>
      <c r="K89" s="13">
        <v>5724011242.5532303</v>
      </c>
      <c r="L89" s="13">
        <v>4135549425.3309898</v>
      </c>
    </row>
    <row r="90" spans="2:12" s="1" customFormat="1" ht="10.199999999999999" x14ac:dyDescent="0.15">
      <c r="B90" s="56">
        <v>45200</v>
      </c>
      <c r="C90" s="57">
        <v>47604</v>
      </c>
      <c r="D90" s="13">
        <v>79</v>
      </c>
      <c r="E90" s="58">
        <v>2404</v>
      </c>
      <c r="F90" s="112">
        <v>0</v>
      </c>
      <c r="G90" s="112"/>
      <c r="H90" s="88">
        <v>7842909477.0851202</v>
      </c>
      <c r="I90" s="88"/>
      <c r="J90" s="13">
        <v>6875541487.8475304</v>
      </c>
      <c r="K90" s="13">
        <v>5643461851.4672298</v>
      </c>
      <c r="L90" s="13">
        <v>4060639310.1655302</v>
      </c>
    </row>
    <row r="91" spans="2:12" s="1" customFormat="1" ht="10.199999999999999" x14ac:dyDescent="0.15">
      <c r="B91" s="56">
        <v>45200</v>
      </c>
      <c r="C91" s="57">
        <v>47635</v>
      </c>
      <c r="D91" s="13">
        <v>80</v>
      </c>
      <c r="E91" s="58">
        <v>2435</v>
      </c>
      <c r="F91" s="112"/>
      <c r="G91" s="112"/>
      <c r="H91" s="88">
        <v>7766620959.3608503</v>
      </c>
      <c r="I91" s="88"/>
      <c r="J91" s="13">
        <v>6797114629.1536703</v>
      </c>
      <c r="K91" s="13">
        <v>5564900116.1530104</v>
      </c>
      <c r="L91" s="13">
        <v>3987152200.2736802</v>
      </c>
    </row>
    <row r="92" spans="2:12" s="1" customFormat="1" ht="10.199999999999999" x14ac:dyDescent="0.15">
      <c r="B92" s="56">
        <v>45200</v>
      </c>
      <c r="C92" s="57">
        <v>47665</v>
      </c>
      <c r="D92" s="13">
        <v>81</v>
      </c>
      <c r="E92" s="58">
        <v>2465</v>
      </c>
      <c r="F92" s="112"/>
      <c r="G92" s="112"/>
      <c r="H92" s="88">
        <v>7689291675.8796797</v>
      </c>
      <c r="I92" s="88"/>
      <c r="J92" s="13">
        <v>6718392604.2255402</v>
      </c>
      <c r="K92" s="13">
        <v>5486911129.3778601</v>
      </c>
      <c r="L92" s="13">
        <v>3915159414.61763</v>
      </c>
    </row>
    <row r="93" spans="2:12" s="1" customFormat="1" ht="10.199999999999999" x14ac:dyDescent="0.15">
      <c r="B93" s="56">
        <v>45200</v>
      </c>
      <c r="C93" s="57">
        <v>47696</v>
      </c>
      <c r="D93" s="13">
        <v>82</v>
      </c>
      <c r="E93" s="58">
        <v>2496</v>
      </c>
      <c r="F93" s="112"/>
      <c r="G93" s="112"/>
      <c r="H93" s="88">
        <v>7613206370.8892498</v>
      </c>
      <c r="I93" s="88"/>
      <c r="J93" s="13">
        <v>6640632176.7983799</v>
      </c>
      <c r="K93" s="13">
        <v>5409611356.5614204</v>
      </c>
      <c r="L93" s="13">
        <v>3843653314.0425401</v>
      </c>
    </row>
    <row r="94" spans="2:12" s="1" customFormat="1" ht="10.199999999999999" x14ac:dyDescent="0.15">
      <c r="B94" s="56">
        <v>45200</v>
      </c>
      <c r="C94" s="57">
        <v>47727</v>
      </c>
      <c r="D94" s="13">
        <v>83</v>
      </c>
      <c r="E94" s="58">
        <v>2527</v>
      </c>
      <c r="F94" s="112"/>
      <c r="G94" s="112"/>
      <c r="H94" s="88">
        <v>7538070214.6367598</v>
      </c>
      <c r="I94" s="88"/>
      <c r="J94" s="13">
        <v>6563942690.0949697</v>
      </c>
      <c r="K94" s="13">
        <v>5333539467.6009398</v>
      </c>
      <c r="L94" s="13">
        <v>3773551455.20684</v>
      </c>
    </row>
    <row r="95" spans="2:12" s="1" customFormat="1" ht="10.199999999999999" x14ac:dyDescent="0.15">
      <c r="B95" s="56">
        <v>45200</v>
      </c>
      <c r="C95" s="57">
        <v>47757</v>
      </c>
      <c r="D95" s="13">
        <v>84</v>
      </c>
      <c r="E95" s="58">
        <v>2557</v>
      </c>
      <c r="F95" s="112"/>
      <c r="G95" s="112"/>
      <c r="H95" s="88">
        <v>7463489603.1492996</v>
      </c>
      <c r="I95" s="88"/>
      <c r="J95" s="13">
        <v>6488332456.82407</v>
      </c>
      <c r="K95" s="13">
        <v>5259126225.9215803</v>
      </c>
      <c r="L95" s="13">
        <v>3705650371.28546</v>
      </c>
    </row>
    <row r="96" spans="2:12" s="1" customFormat="1" ht="10.199999999999999" x14ac:dyDescent="0.15">
      <c r="B96" s="56">
        <v>45200</v>
      </c>
      <c r="C96" s="57">
        <v>47788</v>
      </c>
      <c r="D96" s="13">
        <v>85</v>
      </c>
      <c r="E96" s="58">
        <v>2588</v>
      </c>
      <c r="F96" s="112"/>
      <c r="G96" s="112"/>
      <c r="H96" s="88">
        <v>7389927659.8161001</v>
      </c>
      <c r="I96" s="88"/>
      <c r="J96" s="13">
        <v>6413485669.0630598</v>
      </c>
      <c r="K96" s="13">
        <v>5185238314.47365</v>
      </c>
      <c r="L96" s="13">
        <v>3638113028.84763</v>
      </c>
    </row>
    <row r="97" spans="2:12" s="1" customFormat="1" ht="10.199999999999999" x14ac:dyDescent="0.15">
      <c r="B97" s="56">
        <v>45200</v>
      </c>
      <c r="C97" s="57">
        <v>47818</v>
      </c>
      <c r="D97" s="13">
        <v>86</v>
      </c>
      <c r="E97" s="58">
        <v>2618</v>
      </c>
      <c r="F97" s="112"/>
      <c r="G97" s="112"/>
      <c r="H97" s="88">
        <v>7314775653.74646</v>
      </c>
      <c r="I97" s="88"/>
      <c r="J97" s="13">
        <v>6337843524.4201202</v>
      </c>
      <c r="K97" s="13">
        <v>5111470665.5667295</v>
      </c>
      <c r="L97" s="13">
        <v>3571654344.5855098</v>
      </c>
    </row>
    <row r="98" spans="2:12" s="1" customFormat="1" ht="10.199999999999999" x14ac:dyDescent="0.15">
      <c r="B98" s="56">
        <v>45200</v>
      </c>
      <c r="C98" s="57">
        <v>47849</v>
      </c>
      <c r="D98" s="13">
        <v>87</v>
      </c>
      <c r="E98" s="58">
        <v>2649</v>
      </c>
      <c r="F98" s="112"/>
      <c r="G98" s="112"/>
      <c r="H98" s="88">
        <v>7240182252.6884604</v>
      </c>
      <c r="I98" s="88"/>
      <c r="J98" s="13">
        <v>6262572686.4832802</v>
      </c>
      <c r="K98" s="13">
        <v>5037919602.2010803</v>
      </c>
      <c r="L98" s="13">
        <v>3505350113.5458398</v>
      </c>
    </row>
    <row r="99" spans="2:12" s="1" customFormat="1" ht="10.199999999999999" x14ac:dyDescent="0.15">
      <c r="B99" s="56">
        <v>45200</v>
      </c>
      <c r="C99" s="57">
        <v>47880</v>
      </c>
      <c r="D99" s="13">
        <v>88</v>
      </c>
      <c r="E99" s="58">
        <v>2680</v>
      </c>
      <c r="F99" s="112"/>
      <c r="G99" s="112"/>
      <c r="H99" s="88">
        <v>7166771325.3566704</v>
      </c>
      <c r="I99" s="88"/>
      <c r="J99" s="13">
        <v>6188560021.3079205</v>
      </c>
      <c r="K99" s="13">
        <v>4965719150.9617796</v>
      </c>
      <c r="L99" s="13">
        <v>3440479243.0689101</v>
      </c>
    </row>
    <row r="100" spans="2:12" s="1" customFormat="1" ht="10.199999999999999" x14ac:dyDescent="0.15">
      <c r="B100" s="56">
        <v>45200</v>
      </c>
      <c r="C100" s="57">
        <v>47908</v>
      </c>
      <c r="D100" s="13">
        <v>89</v>
      </c>
      <c r="E100" s="58">
        <v>2708</v>
      </c>
      <c r="F100" s="112"/>
      <c r="G100" s="112"/>
      <c r="H100" s="88">
        <v>7092261475.2278996</v>
      </c>
      <c r="I100" s="88"/>
      <c r="J100" s="13">
        <v>6114837519.9646301</v>
      </c>
      <c r="K100" s="13">
        <v>4895291791.4313498</v>
      </c>
      <c r="L100" s="13">
        <v>3378705849.4270902</v>
      </c>
    </row>
    <row r="101" spans="2:12" s="1" customFormat="1" ht="10.199999999999999" x14ac:dyDescent="0.15">
      <c r="B101" s="56">
        <v>45200</v>
      </c>
      <c r="C101" s="57">
        <v>47939</v>
      </c>
      <c r="D101" s="13">
        <v>90</v>
      </c>
      <c r="E101" s="58">
        <v>2739</v>
      </c>
      <c r="F101" s="112"/>
      <c r="G101" s="112"/>
      <c r="H101" s="88">
        <v>7019288257.3966799</v>
      </c>
      <c r="I101" s="88"/>
      <c r="J101" s="13">
        <v>6041656640.5700102</v>
      </c>
      <c r="K101" s="13">
        <v>4824405397.8215704</v>
      </c>
      <c r="L101" s="13">
        <v>3315676981.3039398</v>
      </c>
    </row>
    <row r="102" spans="2:12" s="1" customFormat="1" ht="10.199999999999999" x14ac:dyDescent="0.15">
      <c r="B102" s="56">
        <v>45200</v>
      </c>
      <c r="C102" s="57">
        <v>47969</v>
      </c>
      <c r="D102" s="13">
        <v>91</v>
      </c>
      <c r="E102" s="58">
        <v>2769</v>
      </c>
      <c r="F102" s="112"/>
      <c r="G102" s="112"/>
      <c r="H102" s="88">
        <v>6943645388.6459999</v>
      </c>
      <c r="I102" s="88"/>
      <c r="J102" s="13">
        <v>5966739201.7280197</v>
      </c>
      <c r="K102" s="13">
        <v>4752855141.89715</v>
      </c>
      <c r="L102" s="13">
        <v>3253112489.4898901</v>
      </c>
    </row>
    <row r="103" spans="2:12" s="1" customFormat="1" ht="10.199999999999999" x14ac:dyDescent="0.15">
      <c r="B103" s="56">
        <v>45200</v>
      </c>
      <c r="C103" s="57">
        <v>48000</v>
      </c>
      <c r="D103" s="13">
        <v>92</v>
      </c>
      <c r="E103" s="58">
        <v>2800</v>
      </c>
      <c r="F103" s="112"/>
      <c r="G103" s="112"/>
      <c r="H103" s="88">
        <v>6870471891.1173296</v>
      </c>
      <c r="I103" s="88"/>
      <c r="J103" s="13">
        <v>5893847148.9158897</v>
      </c>
      <c r="K103" s="13">
        <v>4682852555.0227404</v>
      </c>
      <c r="L103" s="13">
        <v>3191623148.61307</v>
      </c>
    </row>
    <row r="104" spans="2:12" s="1" customFormat="1" ht="10.199999999999999" x14ac:dyDescent="0.15">
      <c r="B104" s="56">
        <v>45200</v>
      </c>
      <c r="C104" s="57">
        <v>48030</v>
      </c>
      <c r="D104" s="13">
        <v>93</v>
      </c>
      <c r="E104" s="58">
        <v>2830</v>
      </c>
      <c r="F104" s="112"/>
      <c r="G104" s="112"/>
      <c r="H104" s="88">
        <v>6797388494.8369503</v>
      </c>
      <c r="I104" s="88"/>
      <c r="J104" s="13">
        <v>5821581127.2514095</v>
      </c>
      <c r="K104" s="13">
        <v>4614050424.3857698</v>
      </c>
      <c r="L104" s="13">
        <v>3131839825.28303</v>
      </c>
    </row>
    <row r="105" spans="2:12" s="1" customFormat="1" ht="10.199999999999999" x14ac:dyDescent="0.15">
      <c r="B105" s="56">
        <v>45200</v>
      </c>
      <c r="C105" s="57">
        <v>48061</v>
      </c>
      <c r="D105" s="13">
        <v>94</v>
      </c>
      <c r="E105" s="58">
        <v>2861</v>
      </c>
      <c r="F105" s="112"/>
      <c r="G105" s="112"/>
      <c r="H105" s="88">
        <v>6724418783.9341898</v>
      </c>
      <c r="I105" s="88"/>
      <c r="J105" s="13">
        <v>5749318834.7128201</v>
      </c>
      <c r="K105" s="13">
        <v>4545188182.5569801</v>
      </c>
      <c r="L105" s="13">
        <v>3072031711.5236001</v>
      </c>
    </row>
    <row r="106" spans="2:12" s="1" customFormat="1" ht="10.199999999999999" x14ac:dyDescent="0.15">
      <c r="B106" s="56">
        <v>45200</v>
      </c>
      <c r="C106" s="57">
        <v>48092</v>
      </c>
      <c r="D106" s="13">
        <v>95</v>
      </c>
      <c r="E106" s="58">
        <v>2892</v>
      </c>
      <c r="F106" s="112"/>
      <c r="G106" s="112"/>
      <c r="H106" s="88">
        <v>6651641940.9805202</v>
      </c>
      <c r="I106" s="88"/>
      <c r="J106" s="13">
        <v>5677449540.5296898</v>
      </c>
      <c r="K106" s="13">
        <v>4476956258.3274097</v>
      </c>
      <c r="L106" s="13">
        <v>3013098271.7336001</v>
      </c>
    </row>
    <row r="107" spans="2:12" s="1" customFormat="1" ht="10.199999999999999" x14ac:dyDescent="0.15">
      <c r="B107" s="56">
        <v>45200</v>
      </c>
      <c r="C107" s="57">
        <v>48122</v>
      </c>
      <c r="D107" s="13">
        <v>96</v>
      </c>
      <c r="E107" s="58">
        <v>2922</v>
      </c>
      <c r="F107" s="112"/>
      <c r="G107" s="112"/>
      <c r="H107" s="88">
        <v>6577424848.6902399</v>
      </c>
      <c r="I107" s="88"/>
      <c r="J107" s="13">
        <v>5604887178.7016096</v>
      </c>
      <c r="K107" s="13">
        <v>4408859006.7197104</v>
      </c>
      <c r="L107" s="13">
        <v>2955103791.6818099</v>
      </c>
    </row>
    <row r="108" spans="2:12" s="1" customFormat="1" ht="10.199999999999999" x14ac:dyDescent="0.15">
      <c r="B108" s="56">
        <v>45200</v>
      </c>
      <c r="C108" s="57">
        <v>48153</v>
      </c>
      <c r="D108" s="13">
        <v>97</v>
      </c>
      <c r="E108" s="58">
        <v>2953</v>
      </c>
      <c r="F108" s="112"/>
      <c r="G108" s="112"/>
      <c r="H108" s="88">
        <v>6504767779.3903103</v>
      </c>
      <c r="I108" s="88"/>
      <c r="J108" s="13">
        <v>5533571886.8985004</v>
      </c>
      <c r="K108" s="13">
        <v>4341691732.7108297</v>
      </c>
      <c r="L108" s="13">
        <v>2897758128.8480401</v>
      </c>
    </row>
    <row r="109" spans="2:12" s="1" customFormat="1" ht="10.199999999999999" x14ac:dyDescent="0.15">
      <c r="B109" s="56">
        <v>45200</v>
      </c>
      <c r="C109" s="57">
        <v>48183</v>
      </c>
      <c r="D109" s="13">
        <v>98</v>
      </c>
      <c r="E109" s="58">
        <v>2983</v>
      </c>
      <c r="F109" s="112"/>
      <c r="G109" s="112"/>
      <c r="H109" s="88">
        <v>6433471423.9457102</v>
      </c>
      <c r="I109" s="88"/>
      <c r="J109" s="13">
        <v>5463937161.4762697</v>
      </c>
      <c r="K109" s="13">
        <v>4276504089.7017398</v>
      </c>
      <c r="L109" s="13">
        <v>2842550070.3997598</v>
      </c>
    </row>
    <row r="110" spans="2:12" s="1" customFormat="1" ht="10.199999999999999" x14ac:dyDescent="0.15">
      <c r="B110" s="56">
        <v>45200</v>
      </c>
      <c r="C110" s="57">
        <v>48214</v>
      </c>
      <c r="D110" s="13">
        <v>99</v>
      </c>
      <c r="E110" s="58">
        <v>3014</v>
      </c>
      <c r="F110" s="112"/>
      <c r="G110" s="112"/>
      <c r="H110" s="88">
        <v>6358406101.1250296</v>
      </c>
      <c r="I110" s="88"/>
      <c r="J110" s="13">
        <v>5391025188.6728401</v>
      </c>
      <c r="K110" s="13">
        <v>4208706585.6770701</v>
      </c>
      <c r="L110" s="13">
        <v>2785636861.82375</v>
      </c>
    </row>
    <row r="111" spans="2:12" s="1" customFormat="1" ht="10.199999999999999" x14ac:dyDescent="0.15">
      <c r="B111" s="56">
        <v>45200</v>
      </c>
      <c r="C111" s="57">
        <v>48245</v>
      </c>
      <c r="D111" s="13">
        <v>100</v>
      </c>
      <c r="E111" s="58">
        <v>3045</v>
      </c>
      <c r="F111" s="112"/>
      <c r="G111" s="112"/>
      <c r="H111" s="88">
        <v>6288492842.3254404</v>
      </c>
      <c r="I111" s="88"/>
      <c r="J111" s="13">
        <v>5322705635.7834702</v>
      </c>
      <c r="K111" s="13">
        <v>4144802395.0046902</v>
      </c>
      <c r="L111" s="13">
        <v>2731720746.76864</v>
      </c>
    </row>
    <row r="112" spans="2:12" s="1" customFormat="1" ht="10.199999999999999" x14ac:dyDescent="0.15">
      <c r="B112" s="56">
        <v>45200</v>
      </c>
      <c r="C112" s="57">
        <v>48274</v>
      </c>
      <c r="D112" s="13">
        <v>101</v>
      </c>
      <c r="E112" s="58">
        <v>3074</v>
      </c>
      <c r="F112" s="112"/>
      <c r="G112" s="112"/>
      <c r="H112" s="88">
        <v>6217167724.0713701</v>
      </c>
      <c r="I112" s="88"/>
      <c r="J112" s="13">
        <v>5253984694.9166603</v>
      </c>
      <c r="K112" s="13">
        <v>4081554749.5467401</v>
      </c>
      <c r="L112" s="13">
        <v>2679375886.8534398</v>
      </c>
    </row>
    <row r="113" spans="2:12" s="1" customFormat="1" ht="10.199999999999999" x14ac:dyDescent="0.15">
      <c r="B113" s="56">
        <v>45200</v>
      </c>
      <c r="C113" s="57">
        <v>48305</v>
      </c>
      <c r="D113" s="13">
        <v>102</v>
      </c>
      <c r="E113" s="58">
        <v>3105</v>
      </c>
      <c r="F113" s="112"/>
      <c r="G113" s="112"/>
      <c r="H113" s="88">
        <v>6147831063.2354002</v>
      </c>
      <c r="I113" s="88"/>
      <c r="J113" s="13">
        <v>5186578120.2790699</v>
      </c>
      <c r="K113" s="13">
        <v>4018942934.4928198</v>
      </c>
      <c r="L113" s="13">
        <v>2627099231.2927699</v>
      </c>
    </row>
    <row r="114" spans="2:12" s="1" customFormat="1" ht="10.199999999999999" x14ac:dyDescent="0.15">
      <c r="B114" s="56">
        <v>45200</v>
      </c>
      <c r="C114" s="57">
        <v>48335</v>
      </c>
      <c r="D114" s="13">
        <v>103</v>
      </c>
      <c r="E114" s="58">
        <v>3135</v>
      </c>
      <c r="F114" s="112"/>
      <c r="G114" s="112"/>
      <c r="H114" s="88">
        <v>6078000864.4891596</v>
      </c>
      <c r="I114" s="88"/>
      <c r="J114" s="13">
        <v>5119249735.7049398</v>
      </c>
      <c r="K114" s="13">
        <v>3957008651.9432001</v>
      </c>
      <c r="L114" s="13">
        <v>2576011046.3791699</v>
      </c>
    </row>
    <row r="115" spans="2:12" s="1" customFormat="1" ht="10.199999999999999" x14ac:dyDescent="0.15">
      <c r="B115" s="56">
        <v>45200</v>
      </c>
      <c r="C115" s="57">
        <v>48366</v>
      </c>
      <c r="D115" s="13">
        <v>104</v>
      </c>
      <c r="E115" s="58">
        <v>3166</v>
      </c>
      <c r="F115" s="112"/>
      <c r="G115" s="112"/>
      <c r="H115" s="88">
        <v>6005298044.91504</v>
      </c>
      <c r="I115" s="88"/>
      <c r="J115" s="13">
        <v>5049436377.8902302</v>
      </c>
      <c r="K115" s="13">
        <v>3893119016.35078</v>
      </c>
      <c r="L115" s="13">
        <v>2523684273.9218102</v>
      </c>
    </row>
    <row r="116" spans="2:12" s="1" customFormat="1" ht="10.199999999999999" x14ac:dyDescent="0.15">
      <c r="B116" s="56">
        <v>45200</v>
      </c>
      <c r="C116" s="57">
        <v>48396</v>
      </c>
      <c r="D116" s="13">
        <v>105</v>
      </c>
      <c r="E116" s="58">
        <v>3196</v>
      </c>
      <c r="F116" s="112"/>
      <c r="G116" s="112"/>
      <c r="H116" s="88">
        <v>5936620999.1030798</v>
      </c>
      <c r="I116" s="88"/>
      <c r="J116" s="13">
        <v>4983497243.6206398</v>
      </c>
      <c r="K116" s="13">
        <v>3832823016.8494101</v>
      </c>
      <c r="L116" s="13">
        <v>2474413007.9717398</v>
      </c>
    </row>
    <row r="117" spans="2:12" s="1" customFormat="1" ht="10.199999999999999" x14ac:dyDescent="0.15">
      <c r="B117" s="56">
        <v>45200</v>
      </c>
      <c r="C117" s="57">
        <v>48427</v>
      </c>
      <c r="D117" s="13">
        <v>106</v>
      </c>
      <c r="E117" s="58">
        <v>3227</v>
      </c>
      <c r="F117" s="112"/>
      <c r="G117" s="112"/>
      <c r="H117" s="88">
        <v>5868166198.3958597</v>
      </c>
      <c r="I117" s="88"/>
      <c r="J117" s="13">
        <v>4917677936.3119402</v>
      </c>
      <c r="K117" s="13">
        <v>3772582269.68927</v>
      </c>
      <c r="L117" s="13">
        <v>2425206720.8308001</v>
      </c>
    </row>
    <row r="118" spans="2:12" s="1" customFormat="1" ht="10.199999999999999" x14ac:dyDescent="0.15">
      <c r="B118" s="56">
        <v>45200</v>
      </c>
      <c r="C118" s="57">
        <v>48458</v>
      </c>
      <c r="D118" s="13">
        <v>107</v>
      </c>
      <c r="E118" s="58">
        <v>3258</v>
      </c>
      <c r="F118" s="112"/>
      <c r="G118" s="112"/>
      <c r="H118" s="88">
        <v>5799307193.1293297</v>
      </c>
      <c r="I118" s="88"/>
      <c r="J118" s="13">
        <v>4851729402.4170704</v>
      </c>
      <c r="K118" s="13">
        <v>3712524257.7895398</v>
      </c>
      <c r="L118" s="13">
        <v>2376489847.9105902</v>
      </c>
    </row>
    <row r="119" spans="2:12" s="1" customFormat="1" ht="10.199999999999999" x14ac:dyDescent="0.15">
      <c r="B119" s="56">
        <v>45200</v>
      </c>
      <c r="C119" s="57">
        <v>48488</v>
      </c>
      <c r="D119" s="13">
        <v>108</v>
      </c>
      <c r="E119" s="58">
        <v>3288</v>
      </c>
      <c r="F119" s="112"/>
      <c r="G119" s="112"/>
      <c r="H119" s="88">
        <v>5731250170.2284203</v>
      </c>
      <c r="I119" s="88"/>
      <c r="J119" s="13">
        <v>4786922351.2604704</v>
      </c>
      <c r="K119" s="13">
        <v>3653918694.6678801</v>
      </c>
      <c r="L119" s="13">
        <v>2329386886.2997298</v>
      </c>
    </row>
    <row r="120" spans="2:12" s="1" customFormat="1" ht="10.199999999999999" x14ac:dyDescent="0.15">
      <c r="B120" s="56">
        <v>45200</v>
      </c>
      <c r="C120" s="57">
        <v>48519</v>
      </c>
      <c r="D120" s="13">
        <v>109</v>
      </c>
      <c r="E120" s="58">
        <v>3319</v>
      </c>
      <c r="F120" s="112"/>
      <c r="G120" s="112"/>
      <c r="H120" s="88">
        <v>5664806389.7842398</v>
      </c>
      <c r="I120" s="88"/>
      <c r="J120" s="13">
        <v>4723401544.1412401</v>
      </c>
      <c r="K120" s="13">
        <v>3596263098.2026801</v>
      </c>
      <c r="L120" s="13">
        <v>2282920684.4356799</v>
      </c>
    </row>
    <row r="121" spans="2:12" s="1" customFormat="1" ht="10.199999999999999" x14ac:dyDescent="0.15">
      <c r="B121" s="56">
        <v>45200</v>
      </c>
      <c r="C121" s="57">
        <v>48549</v>
      </c>
      <c r="D121" s="13">
        <v>110</v>
      </c>
      <c r="E121" s="58">
        <v>3349</v>
      </c>
      <c r="F121" s="112"/>
      <c r="G121" s="112"/>
      <c r="H121" s="88">
        <v>5598157266.0024099</v>
      </c>
      <c r="I121" s="88"/>
      <c r="J121" s="13">
        <v>4660166687.4476805</v>
      </c>
      <c r="K121" s="13">
        <v>3539385014.6265202</v>
      </c>
      <c r="L121" s="13">
        <v>2237604143.8015499</v>
      </c>
    </row>
    <row r="122" spans="2:12" s="1" customFormat="1" ht="10.199999999999999" x14ac:dyDescent="0.15">
      <c r="B122" s="56">
        <v>45200</v>
      </c>
      <c r="C122" s="57">
        <v>48580</v>
      </c>
      <c r="D122" s="13">
        <v>111</v>
      </c>
      <c r="E122" s="58">
        <v>3380</v>
      </c>
      <c r="F122" s="112"/>
      <c r="G122" s="112"/>
      <c r="H122" s="88">
        <v>5531944950.7502804</v>
      </c>
      <c r="I122" s="88"/>
      <c r="J122" s="13">
        <v>4597237971.2311602</v>
      </c>
      <c r="K122" s="13">
        <v>3482710977.0736098</v>
      </c>
      <c r="L122" s="13">
        <v>2192449022.2901101</v>
      </c>
    </row>
    <row r="123" spans="2:12" s="1" customFormat="1" ht="10.199999999999999" x14ac:dyDescent="0.15">
      <c r="B123" s="56">
        <v>45200</v>
      </c>
      <c r="C123" s="57">
        <v>48611</v>
      </c>
      <c r="D123" s="13">
        <v>112</v>
      </c>
      <c r="E123" s="58">
        <v>3411</v>
      </c>
      <c r="F123" s="112"/>
      <c r="G123" s="112"/>
      <c r="H123" s="88">
        <v>5465204535.3496399</v>
      </c>
      <c r="I123" s="88"/>
      <c r="J123" s="13">
        <v>4534071187.6156702</v>
      </c>
      <c r="K123" s="13">
        <v>3426122421.54493</v>
      </c>
      <c r="L123" s="13">
        <v>2147689856.6420202</v>
      </c>
    </row>
    <row r="124" spans="2:12" s="1" customFormat="1" ht="10.199999999999999" x14ac:dyDescent="0.15">
      <c r="B124" s="56">
        <v>45200</v>
      </c>
      <c r="C124" s="57">
        <v>48639</v>
      </c>
      <c r="D124" s="13">
        <v>113</v>
      </c>
      <c r="E124" s="58">
        <v>3439</v>
      </c>
      <c r="F124" s="112"/>
      <c r="G124" s="112"/>
      <c r="H124" s="88">
        <v>5399322525.1570396</v>
      </c>
      <c r="I124" s="88"/>
      <c r="J124" s="13">
        <v>4472551067.4653902</v>
      </c>
      <c r="K124" s="13">
        <v>3371871120.5144801</v>
      </c>
      <c r="L124" s="13">
        <v>2105594157.5518999</v>
      </c>
    </row>
    <row r="125" spans="2:12" s="1" customFormat="1" ht="10.199999999999999" x14ac:dyDescent="0.15">
      <c r="B125" s="56">
        <v>45200</v>
      </c>
      <c r="C125" s="57">
        <v>48670</v>
      </c>
      <c r="D125" s="13">
        <v>114</v>
      </c>
      <c r="E125" s="58">
        <v>3470</v>
      </c>
      <c r="F125" s="112"/>
      <c r="G125" s="112"/>
      <c r="H125" s="88">
        <v>5333299211.9703903</v>
      </c>
      <c r="I125" s="88"/>
      <c r="J125" s="13">
        <v>4410367365.7255497</v>
      </c>
      <c r="K125" s="13">
        <v>3316534485.5711098</v>
      </c>
      <c r="L125" s="13">
        <v>2062266738.4484301</v>
      </c>
    </row>
    <row r="126" spans="2:12" s="1" customFormat="1" ht="10.199999999999999" x14ac:dyDescent="0.15">
      <c r="B126" s="56">
        <v>45200</v>
      </c>
      <c r="C126" s="57">
        <v>48700</v>
      </c>
      <c r="D126" s="13">
        <v>115</v>
      </c>
      <c r="E126" s="58">
        <v>3500</v>
      </c>
      <c r="F126" s="112"/>
      <c r="G126" s="112"/>
      <c r="H126" s="88">
        <v>5269079111.2966299</v>
      </c>
      <c r="I126" s="88"/>
      <c r="J126" s="13">
        <v>4350108569.19625</v>
      </c>
      <c r="K126" s="13">
        <v>3263169363.8828502</v>
      </c>
      <c r="L126" s="13">
        <v>2020765963.0736599</v>
      </c>
    </row>
    <row r="127" spans="2:12" s="1" customFormat="1" ht="10.199999999999999" x14ac:dyDescent="0.15">
      <c r="B127" s="56">
        <v>45200</v>
      </c>
      <c r="C127" s="57">
        <v>48731</v>
      </c>
      <c r="D127" s="13">
        <v>116</v>
      </c>
      <c r="E127" s="58">
        <v>3531</v>
      </c>
      <c r="F127" s="112"/>
      <c r="G127" s="112"/>
      <c r="H127" s="88">
        <v>5203814380.16012</v>
      </c>
      <c r="I127" s="88"/>
      <c r="J127" s="13">
        <v>4288939823.4372101</v>
      </c>
      <c r="K127" s="13">
        <v>3209102320.61865</v>
      </c>
      <c r="L127" s="13">
        <v>1978866914.3251801</v>
      </c>
    </row>
    <row r="128" spans="2:12" s="1" customFormat="1" ht="10.199999999999999" x14ac:dyDescent="0.15">
      <c r="B128" s="56">
        <v>45200</v>
      </c>
      <c r="C128" s="57">
        <v>48761</v>
      </c>
      <c r="D128" s="13">
        <v>117</v>
      </c>
      <c r="E128" s="58">
        <v>3561</v>
      </c>
      <c r="F128" s="112"/>
      <c r="G128" s="112"/>
      <c r="H128" s="88">
        <v>5139869157.0657597</v>
      </c>
      <c r="I128" s="88"/>
      <c r="J128" s="13">
        <v>4229283323.0840602</v>
      </c>
      <c r="K128" s="13">
        <v>3156677094.08743</v>
      </c>
      <c r="L128" s="13">
        <v>1938560079.5606501</v>
      </c>
    </row>
    <row r="129" spans="2:12" s="1" customFormat="1" ht="10.199999999999999" x14ac:dyDescent="0.15">
      <c r="B129" s="56">
        <v>45200</v>
      </c>
      <c r="C129" s="57">
        <v>48792</v>
      </c>
      <c r="D129" s="13">
        <v>118</v>
      </c>
      <c r="E129" s="58">
        <v>3592</v>
      </c>
      <c r="F129" s="112"/>
      <c r="G129" s="112"/>
      <c r="H129" s="88">
        <v>5076729869.2303896</v>
      </c>
      <c r="I129" s="88"/>
      <c r="J129" s="13">
        <v>4170244812.1362901</v>
      </c>
      <c r="K129" s="13">
        <v>3104695574.92524</v>
      </c>
      <c r="L129" s="13">
        <v>1898561844.11973</v>
      </c>
    </row>
    <row r="130" spans="2:12" s="1" customFormat="1" ht="10.199999999999999" x14ac:dyDescent="0.15">
      <c r="B130" s="56">
        <v>45200</v>
      </c>
      <c r="C130" s="57">
        <v>48823</v>
      </c>
      <c r="D130" s="13">
        <v>119</v>
      </c>
      <c r="E130" s="58">
        <v>3623</v>
      </c>
      <c r="F130" s="112"/>
      <c r="G130" s="112"/>
      <c r="H130" s="88">
        <v>5013817584.7540598</v>
      </c>
      <c r="I130" s="88"/>
      <c r="J130" s="13">
        <v>4111580556.3952398</v>
      </c>
      <c r="K130" s="13">
        <v>3053235957.86064</v>
      </c>
      <c r="L130" s="13">
        <v>1859185458.03528</v>
      </c>
    </row>
    <row r="131" spans="2:12" s="1" customFormat="1" ht="10.199999999999999" x14ac:dyDescent="0.15">
      <c r="B131" s="56">
        <v>45200</v>
      </c>
      <c r="C131" s="57">
        <v>48853</v>
      </c>
      <c r="D131" s="13">
        <v>120</v>
      </c>
      <c r="E131" s="58">
        <v>3653</v>
      </c>
      <c r="F131" s="112"/>
      <c r="G131" s="112"/>
      <c r="H131" s="88">
        <v>4950245481.0923405</v>
      </c>
      <c r="I131" s="88"/>
      <c r="J131" s="13">
        <v>4052785053.5709801</v>
      </c>
      <c r="K131" s="13">
        <v>3002167387.3794899</v>
      </c>
      <c r="L131" s="13">
        <v>1820594941.6315501</v>
      </c>
    </row>
    <row r="132" spans="2:12" s="1" customFormat="1" ht="10.199999999999999" x14ac:dyDescent="0.15">
      <c r="B132" s="56">
        <v>45200</v>
      </c>
      <c r="C132" s="57">
        <v>48884</v>
      </c>
      <c r="D132" s="13">
        <v>121</v>
      </c>
      <c r="E132" s="58">
        <v>3684</v>
      </c>
      <c r="F132" s="112"/>
      <c r="G132" s="112"/>
      <c r="H132" s="88">
        <v>4887901989.2916698</v>
      </c>
      <c r="I132" s="88"/>
      <c r="J132" s="13">
        <v>3994956942.2684102</v>
      </c>
      <c r="K132" s="13">
        <v>2951804074.0448298</v>
      </c>
      <c r="L132" s="13">
        <v>1782471424.53125</v>
      </c>
    </row>
    <row r="133" spans="2:12" s="1" customFormat="1" ht="10.199999999999999" x14ac:dyDescent="0.15">
      <c r="B133" s="56">
        <v>45200</v>
      </c>
      <c r="C133" s="57">
        <v>48914</v>
      </c>
      <c r="D133" s="13">
        <v>122</v>
      </c>
      <c r="E133" s="58">
        <v>3714</v>
      </c>
      <c r="F133" s="112"/>
      <c r="G133" s="112"/>
      <c r="H133" s="88">
        <v>4825935706.6188002</v>
      </c>
      <c r="I133" s="88"/>
      <c r="J133" s="13">
        <v>3937836734.0363202</v>
      </c>
      <c r="K133" s="13">
        <v>2902437644.8378</v>
      </c>
      <c r="L133" s="13">
        <v>1745476596.49299</v>
      </c>
    </row>
    <row r="134" spans="2:12" s="1" customFormat="1" ht="10.199999999999999" x14ac:dyDescent="0.15">
      <c r="B134" s="56">
        <v>45200</v>
      </c>
      <c r="C134" s="57">
        <v>48945</v>
      </c>
      <c r="D134" s="13">
        <v>123</v>
      </c>
      <c r="E134" s="58">
        <v>3745</v>
      </c>
      <c r="F134" s="112"/>
      <c r="G134" s="112"/>
      <c r="H134" s="88">
        <v>4764418831.4142799</v>
      </c>
      <c r="I134" s="88"/>
      <c r="J134" s="13">
        <v>3881046854.1224499</v>
      </c>
      <c r="K134" s="13">
        <v>2853304826.1770802</v>
      </c>
      <c r="L134" s="13">
        <v>1708661061.40241</v>
      </c>
    </row>
    <row r="135" spans="2:12" s="1" customFormat="1" ht="10.199999999999999" x14ac:dyDescent="0.15">
      <c r="B135" s="56">
        <v>45200</v>
      </c>
      <c r="C135" s="57">
        <v>48976</v>
      </c>
      <c r="D135" s="13">
        <v>124</v>
      </c>
      <c r="E135" s="58">
        <v>3776</v>
      </c>
      <c r="F135" s="112"/>
      <c r="G135" s="112"/>
      <c r="H135" s="88">
        <v>4702959747.3437204</v>
      </c>
      <c r="I135" s="88"/>
      <c r="J135" s="13">
        <v>3824485282.2635198</v>
      </c>
      <c r="K135" s="13">
        <v>2804570567.3957901</v>
      </c>
      <c r="L135" s="13">
        <v>1672363741.46383</v>
      </c>
    </row>
    <row r="136" spans="2:12" s="1" customFormat="1" ht="10.199999999999999" x14ac:dyDescent="0.15">
      <c r="B136" s="56">
        <v>45200</v>
      </c>
      <c r="C136" s="57">
        <v>49004</v>
      </c>
      <c r="D136" s="13">
        <v>125</v>
      </c>
      <c r="E136" s="58">
        <v>3804</v>
      </c>
      <c r="F136" s="112"/>
      <c r="G136" s="112"/>
      <c r="H136" s="88">
        <v>4641408394.1234503</v>
      </c>
      <c r="I136" s="88"/>
      <c r="J136" s="13">
        <v>3768648550.3308401</v>
      </c>
      <c r="K136" s="13">
        <v>2757275316.00247</v>
      </c>
      <c r="L136" s="13">
        <v>1637870327.7614</v>
      </c>
    </row>
    <row r="137" spans="2:12" s="1" customFormat="1" ht="10.199999999999999" x14ac:dyDescent="0.15">
      <c r="B137" s="56">
        <v>45200</v>
      </c>
      <c r="C137" s="57">
        <v>49035</v>
      </c>
      <c r="D137" s="13">
        <v>126</v>
      </c>
      <c r="E137" s="58">
        <v>3835</v>
      </c>
      <c r="F137" s="112"/>
      <c r="G137" s="112"/>
      <c r="H137" s="88">
        <v>4580563018.0554705</v>
      </c>
      <c r="I137" s="88"/>
      <c r="J137" s="13">
        <v>3712936286.2098498</v>
      </c>
      <c r="K137" s="13">
        <v>2709605616.7992001</v>
      </c>
      <c r="L137" s="13">
        <v>1602736345.9191201</v>
      </c>
    </row>
    <row r="138" spans="2:12" s="1" customFormat="1" ht="10.199999999999999" x14ac:dyDescent="0.15">
      <c r="B138" s="56">
        <v>45200</v>
      </c>
      <c r="C138" s="57">
        <v>49065</v>
      </c>
      <c r="D138" s="13">
        <v>127</v>
      </c>
      <c r="E138" s="58">
        <v>3865</v>
      </c>
      <c r="F138" s="112"/>
      <c r="G138" s="112"/>
      <c r="H138" s="88">
        <v>4519850439.4676399</v>
      </c>
      <c r="I138" s="88"/>
      <c r="J138" s="13">
        <v>3657709911.5581799</v>
      </c>
      <c r="K138" s="13">
        <v>2662732956.35079</v>
      </c>
      <c r="L138" s="13">
        <v>1568554809.8490601</v>
      </c>
    </row>
    <row r="139" spans="2:12" s="1" customFormat="1" ht="10.199999999999999" x14ac:dyDescent="0.15">
      <c r="B139" s="56">
        <v>45200</v>
      </c>
      <c r="C139" s="57">
        <v>49096</v>
      </c>
      <c r="D139" s="13">
        <v>128</v>
      </c>
      <c r="E139" s="58">
        <v>3896</v>
      </c>
      <c r="F139" s="112"/>
      <c r="G139" s="112"/>
      <c r="H139" s="88">
        <v>4459717097.3997202</v>
      </c>
      <c r="I139" s="88"/>
      <c r="J139" s="13">
        <v>3602925515.5292501</v>
      </c>
      <c r="K139" s="13">
        <v>2616180661.9836702</v>
      </c>
      <c r="L139" s="13">
        <v>1534604389.19204</v>
      </c>
    </row>
    <row r="140" spans="2:12" s="1" customFormat="1" ht="10.199999999999999" x14ac:dyDescent="0.15">
      <c r="B140" s="56">
        <v>45200</v>
      </c>
      <c r="C140" s="57">
        <v>49126</v>
      </c>
      <c r="D140" s="13">
        <v>129</v>
      </c>
      <c r="E140" s="58">
        <v>3926</v>
      </c>
      <c r="F140" s="112"/>
      <c r="G140" s="112"/>
      <c r="H140" s="88">
        <v>4400274818.4762096</v>
      </c>
      <c r="I140" s="88"/>
      <c r="J140" s="13">
        <v>3549068121.2606001</v>
      </c>
      <c r="K140" s="13">
        <v>2570730498.23382</v>
      </c>
      <c r="L140" s="13">
        <v>1501762785.9491501</v>
      </c>
    </row>
    <row r="141" spans="2:12" s="1" customFormat="1" ht="10.199999999999999" x14ac:dyDescent="0.15">
      <c r="B141" s="56">
        <v>45200</v>
      </c>
      <c r="C141" s="57">
        <v>49157</v>
      </c>
      <c r="D141" s="13">
        <v>130</v>
      </c>
      <c r="E141" s="58">
        <v>3957</v>
      </c>
      <c r="F141" s="112"/>
      <c r="G141" s="112"/>
      <c r="H141" s="88">
        <v>4341235345.6328201</v>
      </c>
      <c r="I141" s="88"/>
      <c r="J141" s="13">
        <v>3495510761.9019799</v>
      </c>
      <c r="K141" s="13">
        <v>2525497546.9390001</v>
      </c>
      <c r="L141" s="13">
        <v>1469089852.35513</v>
      </c>
    </row>
    <row r="142" spans="2:12" s="1" customFormat="1" ht="10.199999999999999" x14ac:dyDescent="0.15">
      <c r="B142" s="56">
        <v>45200</v>
      </c>
      <c r="C142" s="57">
        <v>49188</v>
      </c>
      <c r="D142" s="13">
        <v>131</v>
      </c>
      <c r="E142" s="58">
        <v>3988</v>
      </c>
      <c r="F142" s="112"/>
      <c r="G142" s="112"/>
      <c r="H142" s="88">
        <v>4282498751.87535</v>
      </c>
      <c r="I142" s="88"/>
      <c r="J142" s="13">
        <v>3442368328.5327301</v>
      </c>
      <c r="K142" s="13">
        <v>2480777062.38763</v>
      </c>
      <c r="L142" s="13">
        <v>1436963593.61692</v>
      </c>
    </row>
    <row r="143" spans="2:12" s="1" customFormat="1" ht="10.199999999999999" x14ac:dyDescent="0.15">
      <c r="B143" s="56">
        <v>45200</v>
      </c>
      <c r="C143" s="57">
        <v>49218</v>
      </c>
      <c r="D143" s="13">
        <v>132</v>
      </c>
      <c r="E143" s="58">
        <v>4018</v>
      </c>
      <c r="F143" s="112"/>
      <c r="G143" s="112"/>
      <c r="H143" s="88">
        <v>4224785723.26861</v>
      </c>
      <c r="I143" s="88"/>
      <c r="J143" s="13">
        <v>3390403124.2028899</v>
      </c>
      <c r="K143" s="13">
        <v>2437314135.2449398</v>
      </c>
      <c r="L143" s="13">
        <v>1406000962.86222</v>
      </c>
    </row>
    <row r="144" spans="2:12" s="1" customFormat="1" ht="10.199999999999999" x14ac:dyDescent="0.15">
      <c r="B144" s="56">
        <v>45200</v>
      </c>
      <c r="C144" s="57">
        <v>49249</v>
      </c>
      <c r="D144" s="13">
        <v>133</v>
      </c>
      <c r="E144" s="58">
        <v>4049</v>
      </c>
      <c r="F144" s="112"/>
      <c r="G144" s="112"/>
      <c r="H144" s="88">
        <v>4167251681.57126</v>
      </c>
      <c r="I144" s="88"/>
      <c r="J144" s="13">
        <v>3338559819.65066</v>
      </c>
      <c r="K144" s="13">
        <v>2393940889.6483302</v>
      </c>
      <c r="L144" s="13">
        <v>1375131255.25687</v>
      </c>
    </row>
    <row r="145" spans="2:12" s="1" customFormat="1" ht="10.199999999999999" x14ac:dyDescent="0.15">
      <c r="B145" s="56">
        <v>45200</v>
      </c>
      <c r="C145" s="57">
        <v>49279</v>
      </c>
      <c r="D145" s="13">
        <v>134</v>
      </c>
      <c r="E145" s="58">
        <v>4079</v>
      </c>
      <c r="F145" s="112"/>
      <c r="G145" s="112"/>
      <c r="H145" s="88">
        <v>4110638309.7019701</v>
      </c>
      <c r="I145" s="88"/>
      <c r="J145" s="13">
        <v>3287798988.4091702</v>
      </c>
      <c r="K145" s="13">
        <v>2351739887.9787202</v>
      </c>
      <c r="L145" s="13">
        <v>1345352528.35254</v>
      </c>
    </row>
    <row r="146" spans="2:12" s="1" customFormat="1" ht="10.199999999999999" x14ac:dyDescent="0.15">
      <c r="B146" s="56">
        <v>45200</v>
      </c>
      <c r="C146" s="57">
        <v>49310</v>
      </c>
      <c r="D146" s="13">
        <v>135</v>
      </c>
      <c r="E146" s="58">
        <v>4110</v>
      </c>
      <c r="F146" s="112"/>
      <c r="G146" s="112"/>
      <c r="H146" s="88">
        <v>4054093789.1961598</v>
      </c>
      <c r="I146" s="88"/>
      <c r="J146" s="13">
        <v>3237073517.3064399</v>
      </c>
      <c r="K146" s="13">
        <v>2309567627.2364802</v>
      </c>
      <c r="L146" s="13">
        <v>1315631057.1173201</v>
      </c>
    </row>
    <row r="147" spans="2:12" s="1" customFormat="1" ht="10.199999999999999" x14ac:dyDescent="0.15">
      <c r="B147" s="56">
        <v>45200</v>
      </c>
      <c r="C147" s="57">
        <v>49341</v>
      </c>
      <c r="D147" s="13">
        <v>136</v>
      </c>
      <c r="E147" s="58">
        <v>4141</v>
      </c>
      <c r="F147" s="112"/>
      <c r="G147" s="112"/>
      <c r="H147" s="88">
        <v>3998880548.1121202</v>
      </c>
      <c r="I147" s="88"/>
      <c r="J147" s="13">
        <v>3187571840.79177</v>
      </c>
      <c r="K147" s="13">
        <v>2268465586.13168</v>
      </c>
      <c r="L147" s="13">
        <v>1286744285.6157401</v>
      </c>
    </row>
    <row r="148" spans="2:12" s="1" customFormat="1" ht="10.199999999999999" x14ac:dyDescent="0.15">
      <c r="B148" s="56">
        <v>45200</v>
      </c>
      <c r="C148" s="57">
        <v>49369</v>
      </c>
      <c r="D148" s="13">
        <v>137</v>
      </c>
      <c r="E148" s="58">
        <v>4169</v>
      </c>
      <c r="F148" s="112"/>
      <c r="G148" s="112"/>
      <c r="H148" s="88">
        <v>3944053796.2197099</v>
      </c>
      <c r="I148" s="88"/>
      <c r="J148" s="13">
        <v>3139051950.63799</v>
      </c>
      <c r="K148" s="13">
        <v>2228803766.3368802</v>
      </c>
      <c r="L148" s="13">
        <v>1259409303.7220299</v>
      </c>
    </row>
    <row r="149" spans="2:12" s="1" customFormat="1" ht="10.199999999999999" x14ac:dyDescent="0.15">
      <c r="B149" s="56">
        <v>45200</v>
      </c>
      <c r="C149" s="57">
        <v>49400</v>
      </c>
      <c r="D149" s="13">
        <v>138</v>
      </c>
      <c r="E149" s="58">
        <v>4200</v>
      </c>
      <c r="F149" s="112"/>
      <c r="G149" s="112"/>
      <c r="H149" s="88">
        <v>3889565681.1396999</v>
      </c>
      <c r="I149" s="88"/>
      <c r="J149" s="13">
        <v>3090434631.4972501</v>
      </c>
      <c r="K149" s="13">
        <v>2188703762.5005598</v>
      </c>
      <c r="L149" s="13">
        <v>1231512057.7093401</v>
      </c>
    </row>
    <row r="150" spans="2:12" s="1" customFormat="1" ht="10.199999999999999" x14ac:dyDescent="0.15">
      <c r="B150" s="56">
        <v>45200</v>
      </c>
      <c r="C150" s="57">
        <v>49430</v>
      </c>
      <c r="D150" s="13">
        <v>139</v>
      </c>
      <c r="E150" s="58">
        <v>4230</v>
      </c>
      <c r="F150" s="112"/>
      <c r="G150" s="112"/>
      <c r="H150" s="88">
        <v>3835616700.8097901</v>
      </c>
      <c r="I150" s="88"/>
      <c r="J150" s="13">
        <v>3042567441.6368399</v>
      </c>
      <c r="K150" s="13">
        <v>2149499772.6075501</v>
      </c>
      <c r="L150" s="13">
        <v>1204495469.5639701</v>
      </c>
    </row>
    <row r="151" spans="2:12" s="1" customFormat="1" ht="10.199999999999999" x14ac:dyDescent="0.15">
      <c r="B151" s="56">
        <v>45200</v>
      </c>
      <c r="C151" s="57">
        <v>49461</v>
      </c>
      <c r="D151" s="13">
        <v>140</v>
      </c>
      <c r="E151" s="58">
        <v>4261</v>
      </c>
      <c r="F151" s="112"/>
      <c r="G151" s="112"/>
      <c r="H151" s="88">
        <v>3781905414.8757401</v>
      </c>
      <c r="I151" s="88"/>
      <c r="J151" s="13">
        <v>2994873304.6334801</v>
      </c>
      <c r="K151" s="13">
        <v>2110424099.14327</v>
      </c>
      <c r="L151" s="13">
        <v>1177590041.6668301</v>
      </c>
    </row>
    <row r="152" spans="2:12" s="1" customFormat="1" ht="10.199999999999999" x14ac:dyDescent="0.15">
      <c r="B152" s="56">
        <v>45200</v>
      </c>
      <c r="C152" s="57">
        <v>49491</v>
      </c>
      <c r="D152" s="13">
        <v>141</v>
      </c>
      <c r="E152" s="58">
        <v>4291</v>
      </c>
      <c r="F152" s="112"/>
      <c r="G152" s="112"/>
      <c r="H152" s="88">
        <v>3728500062.8105202</v>
      </c>
      <c r="I152" s="88"/>
      <c r="J152" s="13">
        <v>2947735466.6494198</v>
      </c>
      <c r="K152" s="13">
        <v>2072094495.0106399</v>
      </c>
      <c r="L152" s="13">
        <v>1151463105.9367399</v>
      </c>
    </row>
    <row r="153" spans="2:12" s="1" customFormat="1" ht="10.199999999999999" x14ac:dyDescent="0.15">
      <c r="B153" s="56">
        <v>45200</v>
      </c>
      <c r="C153" s="57">
        <v>49522</v>
      </c>
      <c r="D153" s="13">
        <v>142</v>
      </c>
      <c r="E153" s="58">
        <v>4322</v>
      </c>
      <c r="F153" s="112"/>
      <c r="G153" s="112"/>
      <c r="H153" s="88">
        <v>3675479004.8199701</v>
      </c>
      <c r="I153" s="88"/>
      <c r="J153" s="13">
        <v>2900888774.3411899</v>
      </c>
      <c r="K153" s="13">
        <v>2033977855.9465799</v>
      </c>
      <c r="L153" s="13">
        <v>1125494327.1154201</v>
      </c>
    </row>
    <row r="154" spans="2:12" s="1" customFormat="1" ht="10.199999999999999" x14ac:dyDescent="0.15">
      <c r="B154" s="56">
        <v>45200</v>
      </c>
      <c r="C154" s="57">
        <v>49553</v>
      </c>
      <c r="D154" s="13">
        <v>143</v>
      </c>
      <c r="E154" s="58">
        <v>4353</v>
      </c>
      <c r="F154" s="112"/>
      <c r="G154" s="112"/>
      <c r="H154" s="88">
        <v>3622450737.18225</v>
      </c>
      <c r="I154" s="88"/>
      <c r="J154" s="13">
        <v>2854186832.6971302</v>
      </c>
      <c r="K154" s="13">
        <v>1996142926.50016</v>
      </c>
      <c r="L154" s="13">
        <v>1099880097.84339</v>
      </c>
    </row>
    <row r="155" spans="2:12" s="1" customFormat="1" ht="10.199999999999999" x14ac:dyDescent="0.15">
      <c r="B155" s="56">
        <v>45200</v>
      </c>
      <c r="C155" s="57">
        <v>49583</v>
      </c>
      <c r="D155" s="13">
        <v>144</v>
      </c>
      <c r="E155" s="58">
        <v>4383</v>
      </c>
      <c r="F155" s="112"/>
      <c r="G155" s="112"/>
      <c r="H155" s="88">
        <v>3569718377.7455401</v>
      </c>
      <c r="I155" s="88"/>
      <c r="J155" s="13">
        <v>2808021480.2965202</v>
      </c>
      <c r="K155" s="13">
        <v>1959022521.6202099</v>
      </c>
      <c r="L155" s="13">
        <v>1075001875.10041</v>
      </c>
    </row>
    <row r="156" spans="2:12" s="1" customFormat="1" ht="10.199999999999999" x14ac:dyDescent="0.15">
      <c r="B156" s="56">
        <v>45200</v>
      </c>
      <c r="C156" s="57">
        <v>49614</v>
      </c>
      <c r="D156" s="13">
        <v>145</v>
      </c>
      <c r="E156" s="58">
        <v>4414</v>
      </c>
      <c r="F156" s="112"/>
      <c r="G156" s="112"/>
      <c r="H156" s="88">
        <v>3516984631.0033898</v>
      </c>
      <c r="I156" s="88"/>
      <c r="J156" s="13">
        <v>2761847662.0393701</v>
      </c>
      <c r="K156" s="13">
        <v>1921908980.6517301</v>
      </c>
      <c r="L156" s="13">
        <v>1050169083.40927</v>
      </c>
    </row>
    <row r="157" spans="2:12" s="1" customFormat="1" ht="10.199999999999999" x14ac:dyDescent="0.15">
      <c r="B157" s="56">
        <v>45200</v>
      </c>
      <c r="C157" s="57">
        <v>49644</v>
      </c>
      <c r="D157" s="13">
        <v>146</v>
      </c>
      <c r="E157" s="58">
        <v>4444</v>
      </c>
      <c r="F157" s="112"/>
      <c r="G157" s="112"/>
      <c r="H157" s="88">
        <v>3465363421.7776499</v>
      </c>
      <c r="I157" s="88"/>
      <c r="J157" s="13">
        <v>2716843341.8431902</v>
      </c>
      <c r="K157" s="13">
        <v>1885938212.90042</v>
      </c>
      <c r="L157" s="13">
        <v>1026289666.87308</v>
      </c>
    </row>
    <row r="158" spans="2:12" s="1" customFormat="1" ht="10.199999999999999" x14ac:dyDescent="0.15">
      <c r="B158" s="56">
        <v>45200</v>
      </c>
      <c r="C158" s="57">
        <v>49675</v>
      </c>
      <c r="D158" s="13">
        <v>147</v>
      </c>
      <c r="E158" s="58">
        <v>4475</v>
      </c>
      <c r="F158" s="112"/>
      <c r="G158" s="112"/>
      <c r="H158" s="88">
        <v>3413495905.7404499</v>
      </c>
      <c r="I158" s="88"/>
      <c r="J158" s="13">
        <v>2671640234.9095201</v>
      </c>
      <c r="K158" s="13">
        <v>1849843260.07003</v>
      </c>
      <c r="L158" s="13">
        <v>1002383818.2430201</v>
      </c>
    </row>
    <row r="159" spans="2:12" s="1" customFormat="1" ht="10.199999999999999" x14ac:dyDescent="0.15">
      <c r="B159" s="56">
        <v>45200</v>
      </c>
      <c r="C159" s="57">
        <v>49706</v>
      </c>
      <c r="D159" s="13">
        <v>148</v>
      </c>
      <c r="E159" s="58">
        <v>4506</v>
      </c>
      <c r="F159" s="112"/>
      <c r="G159" s="112"/>
      <c r="H159" s="88">
        <v>3362410070.7604799</v>
      </c>
      <c r="I159" s="88"/>
      <c r="J159" s="13">
        <v>2627193408.6705599</v>
      </c>
      <c r="K159" s="13">
        <v>1814442019.85761</v>
      </c>
      <c r="L159" s="13">
        <v>979036380.09372997</v>
      </c>
    </row>
    <row r="160" spans="2:12" s="1" customFormat="1" ht="10.199999999999999" x14ac:dyDescent="0.15">
      <c r="B160" s="56">
        <v>45200</v>
      </c>
      <c r="C160" s="57">
        <v>49735</v>
      </c>
      <c r="D160" s="13">
        <v>149</v>
      </c>
      <c r="E160" s="58">
        <v>4535</v>
      </c>
      <c r="F160" s="112"/>
      <c r="G160" s="112"/>
      <c r="H160" s="88">
        <v>3310799717.6259699</v>
      </c>
      <c r="I160" s="88"/>
      <c r="J160" s="13">
        <v>2582763375.1588202</v>
      </c>
      <c r="K160" s="13">
        <v>1779512774.9749601</v>
      </c>
      <c r="L160" s="13">
        <v>956384199.70303595</v>
      </c>
    </row>
    <row r="161" spans="2:12" s="1" customFormat="1" ht="10.199999999999999" x14ac:dyDescent="0.15">
      <c r="B161" s="56">
        <v>45200</v>
      </c>
      <c r="C161" s="57">
        <v>49766</v>
      </c>
      <c r="D161" s="13">
        <v>150</v>
      </c>
      <c r="E161" s="58">
        <v>4566</v>
      </c>
      <c r="F161" s="112"/>
      <c r="G161" s="112"/>
      <c r="H161" s="88">
        <v>3260202636.50881</v>
      </c>
      <c r="I161" s="88"/>
      <c r="J161" s="13">
        <v>2538978849.8185501</v>
      </c>
      <c r="K161" s="13">
        <v>1744896481.2801399</v>
      </c>
      <c r="L161" s="13">
        <v>933807954.10060799</v>
      </c>
    </row>
    <row r="162" spans="2:12" s="1" customFormat="1" ht="10.199999999999999" x14ac:dyDescent="0.15">
      <c r="B162" s="56">
        <v>45200</v>
      </c>
      <c r="C162" s="57">
        <v>49796</v>
      </c>
      <c r="D162" s="13">
        <v>151</v>
      </c>
      <c r="E162" s="58">
        <v>4596</v>
      </c>
      <c r="F162" s="112"/>
      <c r="G162" s="112"/>
      <c r="H162" s="88">
        <v>3208849785.0211601</v>
      </c>
      <c r="I162" s="88"/>
      <c r="J162" s="13">
        <v>2494884450.5767498</v>
      </c>
      <c r="K162" s="13">
        <v>1710372823.4620199</v>
      </c>
      <c r="L162" s="13">
        <v>911579967.62836099</v>
      </c>
    </row>
    <row r="163" spans="2:12" s="1" customFormat="1" ht="10.199999999999999" x14ac:dyDescent="0.15">
      <c r="B163" s="56">
        <v>45200</v>
      </c>
      <c r="C163" s="57">
        <v>49827</v>
      </c>
      <c r="D163" s="13">
        <v>152</v>
      </c>
      <c r="E163" s="58">
        <v>4627</v>
      </c>
      <c r="F163" s="112"/>
      <c r="G163" s="112"/>
      <c r="H163" s="88">
        <v>3157914936.4914999</v>
      </c>
      <c r="I163" s="88"/>
      <c r="J163" s="13">
        <v>2451118205.54143</v>
      </c>
      <c r="K163" s="13">
        <v>1676095266.51756</v>
      </c>
      <c r="L163" s="13">
        <v>889527347.78295004</v>
      </c>
    </row>
    <row r="164" spans="2:12" s="1" customFormat="1" ht="10.199999999999999" x14ac:dyDescent="0.15">
      <c r="B164" s="56">
        <v>45200</v>
      </c>
      <c r="C164" s="57">
        <v>49857</v>
      </c>
      <c r="D164" s="13">
        <v>153</v>
      </c>
      <c r="E164" s="58">
        <v>4657</v>
      </c>
      <c r="F164" s="112"/>
      <c r="G164" s="112"/>
      <c r="H164" s="88">
        <v>3108190096.3695898</v>
      </c>
      <c r="I164" s="88"/>
      <c r="J164" s="13">
        <v>2408562725.2217398</v>
      </c>
      <c r="K164" s="13">
        <v>1642941773.6034999</v>
      </c>
      <c r="L164" s="13">
        <v>868358101.94319904</v>
      </c>
    </row>
    <row r="165" spans="2:12" s="1" customFormat="1" ht="10.199999999999999" x14ac:dyDescent="0.15">
      <c r="B165" s="56">
        <v>45200</v>
      </c>
      <c r="C165" s="57">
        <v>49888</v>
      </c>
      <c r="D165" s="13">
        <v>154</v>
      </c>
      <c r="E165" s="58">
        <v>4688</v>
      </c>
      <c r="F165" s="112"/>
      <c r="G165" s="112"/>
      <c r="H165" s="88">
        <v>3059173731.6132002</v>
      </c>
      <c r="I165" s="88"/>
      <c r="J165" s="13">
        <v>2366558852.3765702</v>
      </c>
      <c r="K165" s="13">
        <v>1610184394.3566799</v>
      </c>
      <c r="L165" s="13">
        <v>847439925.91654205</v>
      </c>
    </row>
    <row r="166" spans="2:12" s="1" customFormat="1" ht="10.199999999999999" x14ac:dyDescent="0.15">
      <c r="B166" s="56">
        <v>45200</v>
      </c>
      <c r="C166" s="57">
        <v>49919</v>
      </c>
      <c r="D166" s="13">
        <v>155</v>
      </c>
      <c r="E166" s="58">
        <v>4719</v>
      </c>
      <c r="F166" s="112"/>
      <c r="G166" s="112"/>
      <c r="H166" s="88">
        <v>3010186198.6944399</v>
      </c>
      <c r="I166" s="88"/>
      <c r="J166" s="13">
        <v>2324712800.56284</v>
      </c>
      <c r="K166" s="13">
        <v>1577690113.1045799</v>
      </c>
      <c r="L166" s="13">
        <v>826821253.39930797</v>
      </c>
    </row>
    <row r="167" spans="2:12" s="1" customFormat="1" ht="10.199999999999999" x14ac:dyDescent="0.15">
      <c r="B167" s="56">
        <v>45200</v>
      </c>
      <c r="C167" s="57">
        <v>49949</v>
      </c>
      <c r="D167" s="13">
        <v>156</v>
      </c>
      <c r="E167" s="58">
        <v>4749</v>
      </c>
      <c r="F167" s="112"/>
      <c r="G167" s="112"/>
      <c r="H167" s="88">
        <v>2961578007.4815798</v>
      </c>
      <c r="I167" s="88"/>
      <c r="J167" s="13">
        <v>2283419384.0941401</v>
      </c>
      <c r="K167" s="13">
        <v>1545851770.7288101</v>
      </c>
      <c r="L167" s="13">
        <v>806814805.00246096</v>
      </c>
    </row>
    <row r="168" spans="2:12" s="1" customFormat="1" ht="10.199999999999999" x14ac:dyDescent="0.15">
      <c r="B168" s="56">
        <v>45200</v>
      </c>
      <c r="C168" s="57">
        <v>49980</v>
      </c>
      <c r="D168" s="13">
        <v>157</v>
      </c>
      <c r="E168" s="58">
        <v>4780</v>
      </c>
      <c r="F168" s="112"/>
      <c r="G168" s="112"/>
      <c r="H168" s="88">
        <v>2913731213.3784599</v>
      </c>
      <c r="I168" s="88"/>
      <c r="J168" s="13">
        <v>2242718536.2163301</v>
      </c>
      <c r="K168" s="13">
        <v>1514436365.84653</v>
      </c>
      <c r="L168" s="13">
        <v>787070545.99957097</v>
      </c>
    </row>
    <row r="169" spans="2:12" s="1" customFormat="1" ht="10.199999999999999" x14ac:dyDescent="0.15">
      <c r="B169" s="56">
        <v>45200</v>
      </c>
      <c r="C169" s="57">
        <v>50010</v>
      </c>
      <c r="D169" s="13">
        <v>158</v>
      </c>
      <c r="E169" s="58">
        <v>4810</v>
      </c>
      <c r="F169" s="112"/>
      <c r="G169" s="112"/>
      <c r="H169" s="88">
        <v>2866076291.2077298</v>
      </c>
      <c r="I169" s="88"/>
      <c r="J169" s="13">
        <v>2202417215.4288402</v>
      </c>
      <c r="K169" s="13">
        <v>1483561715.8146901</v>
      </c>
      <c r="L169" s="13">
        <v>767864043.87858701</v>
      </c>
    </row>
    <row r="170" spans="2:12" s="1" customFormat="1" ht="10.199999999999999" x14ac:dyDescent="0.15">
      <c r="B170" s="56">
        <v>45200</v>
      </c>
      <c r="C170" s="57">
        <v>50041</v>
      </c>
      <c r="D170" s="13">
        <v>159</v>
      </c>
      <c r="E170" s="58">
        <v>4841</v>
      </c>
      <c r="F170" s="112"/>
      <c r="G170" s="112"/>
      <c r="H170" s="88">
        <v>2819204927.7379999</v>
      </c>
      <c r="I170" s="88"/>
      <c r="J170" s="13">
        <v>2162724855.2919002</v>
      </c>
      <c r="K170" s="13">
        <v>1453119694.0654199</v>
      </c>
      <c r="L170" s="13">
        <v>748922231.23238504</v>
      </c>
    </row>
    <row r="171" spans="2:12" s="1" customFormat="1" ht="10.199999999999999" x14ac:dyDescent="0.15">
      <c r="B171" s="56">
        <v>45200</v>
      </c>
      <c r="C171" s="57">
        <v>50072</v>
      </c>
      <c r="D171" s="13">
        <v>160</v>
      </c>
      <c r="E171" s="58">
        <v>4872</v>
      </c>
      <c r="F171" s="112"/>
      <c r="G171" s="112"/>
      <c r="H171" s="88">
        <v>2772147924.1906199</v>
      </c>
      <c r="I171" s="88"/>
      <c r="J171" s="13">
        <v>2123018631.50704</v>
      </c>
      <c r="K171" s="13">
        <v>1422813626.2481201</v>
      </c>
      <c r="L171" s="13">
        <v>730196873.43586004</v>
      </c>
    </row>
    <row r="172" spans="2:12" s="1" customFormat="1" ht="10.199999999999999" x14ac:dyDescent="0.15">
      <c r="B172" s="56">
        <v>45200</v>
      </c>
      <c r="C172" s="57">
        <v>50100</v>
      </c>
      <c r="D172" s="13">
        <v>161</v>
      </c>
      <c r="E172" s="58">
        <v>4900</v>
      </c>
      <c r="F172" s="112"/>
      <c r="G172" s="112"/>
      <c r="H172" s="88">
        <v>2725732124.2244201</v>
      </c>
      <c r="I172" s="88"/>
      <c r="J172" s="13">
        <v>2084273468.4621401</v>
      </c>
      <c r="K172" s="13">
        <v>1393638150.8469601</v>
      </c>
      <c r="L172" s="13">
        <v>712487076.31337905</v>
      </c>
    </row>
    <row r="173" spans="2:12" s="1" customFormat="1" ht="10.199999999999999" x14ac:dyDescent="0.15">
      <c r="B173" s="56">
        <v>45200</v>
      </c>
      <c r="C173" s="57">
        <v>50131</v>
      </c>
      <c r="D173" s="13">
        <v>162</v>
      </c>
      <c r="E173" s="58">
        <v>4931</v>
      </c>
      <c r="F173" s="112"/>
      <c r="G173" s="112"/>
      <c r="H173" s="88">
        <v>2679675343.783</v>
      </c>
      <c r="I173" s="88"/>
      <c r="J173" s="13">
        <v>2045580085.2174301</v>
      </c>
      <c r="K173" s="13">
        <v>1364287519.48314</v>
      </c>
      <c r="L173" s="13">
        <v>694527570.18732703</v>
      </c>
    </row>
    <row r="174" spans="2:12" s="1" customFormat="1" ht="10.199999999999999" x14ac:dyDescent="0.15">
      <c r="B174" s="56">
        <v>45200</v>
      </c>
      <c r="C174" s="57">
        <v>50161</v>
      </c>
      <c r="D174" s="13">
        <v>163</v>
      </c>
      <c r="E174" s="58">
        <v>4961</v>
      </c>
      <c r="F174" s="112"/>
      <c r="G174" s="112"/>
      <c r="H174" s="88">
        <v>2634127932.7031698</v>
      </c>
      <c r="I174" s="88"/>
      <c r="J174" s="13">
        <v>2007510062.2488301</v>
      </c>
      <c r="K174" s="13">
        <v>1335601559.0602</v>
      </c>
      <c r="L174" s="13">
        <v>677137062.04725897</v>
      </c>
    </row>
    <row r="175" spans="2:12" s="1" customFormat="1" ht="10.199999999999999" x14ac:dyDescent="0.15">
      <c r="B175" s="56">
        <v>45200</v>
      </c>
      <c r="C175" s="57">
        <v>50192</v>
      </c>
      <c r="D175" s="13">
        <v>164</v>
      </c>
      <c r="E175" s="58">
        <v>4992</v>
      </c>
      <c r="F175" s="112"/>
      <c r="G175" s="112"/>
      <c r="H175" s="88">
        <v>2588657531.43332</v>
      </c>
      <c r="I175" s="88"/>
      <c r="J175" s="13">
        <v>1969510248.4743099</v>
      </c>
      <c r="K175" s="13">
        <v>1306987772.2384901</v>
      </c>
      <c r="L175" s="13">
        <v>659823549.31296098</v>
      </c>
    </row>
    <row r="176" spans="2:12" s="1" customFormat="1" ht="10.199999999999999" x14ac:dyDescent="0.15">
      <c r="B176" s="56">
        <v>45200</v>
      </c>
      <c r="C176" s="57">
        <v>50222</v>
      </c>
      <c r="D176" s="13">
        <v>165</v>
      </c>
      <c r="E176" s="58">
        <v>5022</v>
      </c>
      <c r="F176" s="112"/>
      <c r="G176" s="112"/>
      <c r="H176" s="88">
        <v>2543628108.5185099</v>
      </c>
      <c r="I176" s="88"/>
      <c r="J176" s="13">
        <v>1932074292.8180301</v>
      </c>
      <c r="K176" s="13">
        <v>1278989175.15239</v>
      </c>
      <c r="L176" s="13">
        <v>643041851.59842396</v>
      </c>
    </row>
    <row r="177" spans="2:12" s="1" customFormat="1" ht="10.199999999999999" x14ac:dyDescent="0.15">
      <c r="B177" s="56">
        <v>45200</v>
      </c>
      <c r="C177" s="57">
        <v>50253</v>
      </c>
      <c r="D177" s="13">
        <v>166</v>
      </c>
      <c r="E177" s="58">
        <v>5053</v>
      </c>
      <c r="F177" s="112"/>
      <c r="G177" s="112"/>
      <c r="H177" s="88">
        <v>2498327025.1020999</v>
      </c>
      <c r="I177" s="88"/>
      <c r="J177" s="13">
        <v>1894446178.6335399</v>
      </c>
      <c r="K177" s="13">
        <v>1250890836.5181601</v>
      </c>
      <c r="L177" s="13">
        <v>626250955.10171902</v>
      </c>
    </row>
    <row r="178" spans="2:12" s="1" customFormat="1" ht="10.199999999999999" x14ac:dyDescent="0.15">
      <c r="B178" s="56">
        <v>45200</v>
      </c>
      <c r="C178" s="57">
        <v>50284</v>
      </c>
      <c r="D178" s="13">
        <v>167</v>
      </c>
      <c r="E178" s="58">
        <v>5084</v>
      </c>
      <c r="F178" s="112"/>
      <c r="G178" s="112"/>
      <c r="H178" s="88">
        <v>2453905018.6750598</v>
      </c>
      <c r="I178" s="88"/>
      <c r="J178" s="13">
        <v>1857605607.7519901</v>
      </c>
      <c r="K178" s="13">
        <v>1223445832.6036699</v>
      </c>
      <c r="L178" s="13">
        <v>609916462.42247105</v>
      </c>
    </row>
    <row r="179" spans="2:12" s="1" customFormat="1" ht="10.199999999999999" x14ac:dyDescent="0.15">
      <c r="B179" s="56">
        <v>45200</v>
      </c>
      <c r="C179" s="57">
        <v>50314</v>
      </c>
      <c r="D179" s="13">
        <v>168</v>
      </c>
      <c r="E179" s="58">
        <v>5114</v>
      </c>
      <c r="F179" s="112"/>
      <c r="G179" s="112"/>
      <c r="H179" s="88">
        <v>2409575450.3568001</v>
      </c>
      <c r="I179" s="88"/>
      <c r="J179" s="13">
        <v>1821054128.2841401</v>
      </c>
      <c r="K179" s="13">
        <v>1196420524.19837</v>
      </c>
      <c r="L179" s="13">
        <v>593998772.85716498</v>
      </c>
    </row>
    <row r="180" spans="2:12" s="1" customFormat="1" ht="10.199999999999999" x14ac:dyDescent="0.15">
      <c r="B180" s="56">
        <v>45200</v>
      </c>
      <c r="C180" s="57">
        <v>50345</v>
      </c>
      <c r="D180" s="13">
        <v>169</v>
      </c>
      <c r="E180" s="58">
        <v>5145</v>
      </c>
      <c r="F180" s="112"/>
      <c r="G180" s="112"/>
      <c r="H180" s="88">
        <v>2365404320.87994</v>
      </c>
      <c r="I180" s="88"/>
      <c r="J180" s="13">
        <v>1784639453.6010399</v>
      </c>
      <c r="K180" s="13">
        <v>1169514424.19473</v>
      </c>
      <c r="L180" s="13">
        <v>578181105.66017997</v>
      </c>
    </row>
    <row r="181" spans="2:12" s="1" customFormat="1" ht="10.199999999999999" x14ac:dyDescent="0.15">
      <c r="B181" s="56">
        <v>45200</v>
      </c>
      <c r="C181" s="57">
        <v>50375</v>
      </c>
      <c r="D181" s="13">
        <v>170</v>
      </c>
      <c r="E181" s="58">
        <v>5175</v>
      </c>
      <c r="F181" s="112"/>
      <c r="G181" s="112"/>
      <c r="H181" s="88">
        <v>2321646541.5781102</v>
      </c>
      <c r="I181" s="88"/>
      <c r="J181" s="13">
        <v>1748750154.26842</v>
      </c>
      <c r="K181" s="13">
        <v>1143174756.4637699</v>
      </c>
      <c r="L181" s="13">
        <v>562842679.652143</v>
      </c>
    </row>
    <row r="182" spans="2:12" s="1" customFormat="1" ht="10.199999999999999" x14ac:dyDescent="0.15">
      <c r="B182" s="56">
        <v>45200</v>
      </c>
      <c r="C182" s="57">
        <v>50406</v>
      </c>
      <c r="D182" s="13">
        <v>171</v>
      </c>
      <c r="E182" s="58">
        <v>5206</v>
      </c>
      <c r="F182" s="112"/>
      <c r="G182" s="112"/>
      <c r="H182" s="88">
        <v>2277739969.7260699</v>
      </c>
      <c r="I182" s="88"/>
      <c r="J182" s="13">
        <v>1712768181.30861</v>
      </c>
      <c r="K182" s="13">
        <v>1116805487.46772</v>
      </c>
      <c r="L182" s="13">
        <v>547530800.76808</v>
      </c>
    </row>
    <row r="183" spans="2:12" s="1" customFormat="1" ht="10.199999999999999" x14ac:dyDescent="0.15">
      <c r="B183" s="56">
        <v>45200</v>
      </c>
      <c r="C183" s="57">
        <v>50437</v>
      </c>
      <c r="D183" s="13">
        <v>172</v>
      </c>
      <c r="E183" s="58">
        <v>5237</v>
      </c>
      <c r="F183" s="112"/>
      <c r="G183" s="112"/>
      <c r="H183" s="88">
        <v>2234828772.3122101</v>
      </c>
      <c r="I183" s="88"/>
      <c r="J183" s="13">
        <v>1677650445.72791</v>
      </c>
      <c r="K183" s="13">
        <v>1091125039.7938499</v>
      </c>
      <c r="L183" s="13">
        <v>532674807.59697902</v>
      </c>
    </row>
    <row r="184" spans="2:12" s="1" customFormat="1" ht="10.199999999999999" x14ac:dyDescent="0.15">
      <c r="B184" s="56">
        <v>45200</v>
      </c>
      <c r="C184" s="57">
        <v>50465</v>
      </c>
      <c r="D184" s="13">
        <v>173</v>
      </c>
      <c r="E184" s="58">
        <v>5265</v>
      </c>
      <c r="F184" s="112"/>
      <c r="G184" s="112"/>
      <c r="H184" s="88">
        <v>2192548617.0112801</v>
      </c>
      <c r="I184" s="88"/>
      <c r="J184" s="13">
        <v>1643389764.04915</v>
      </c>
      <c r="K184" s="13">
        <v>1066386748.19146</v>
      </c>
      <c r="L184" s="13">
        <v>518605819.78153402</v>
      </c>
    </row>
    <row r="185" spans="2:12" s="1" customFormat="1" ht="10.199999999999999" x14ac:dyDescent="0.15">
      <c r="B185" s="56">
        <v>45200</v>
      </c>
      <c r="C185" s="57">
        <v>50496</v>
      </c>
      <c r="D185" s="13">
        <v>174</v>
      </c>
      <c r="E185" s="58">
        <v>5296</v>
      </c>
      <c r="F185" s="112"/>
      <c r="G185" s="112"/>
      <c r="H185" s="88">
        <v>2150608989.2983799</v>
      </c>
      <c r="I185" s="88"/>
      <c r="J185" s="13">
        <v>1609220592.31073</v>
      </c>
      <c r="K185" s="13">
        <v>1041558904.5454201</v>
      </c>
      <c r="L185" s="13">
        <v>504386091.44277197</v>
      </c>
    </row>
    <row r="186" spans="2:12" s="1" customFormat="1" ht="10.199999999999999" x14ac:dyDescent="0.15">
      <c r="B186" s="56">
        <v>45200</v>
      </c>
      <c r="C186" s="57">
        <v>50526</v>
      </c>
      <c r="D186" s="13">
        <v>175</v>
      </c>
      <c r="E186" s="58">
        <v>5326</v>
      </c>
      <c r="F186" s="112"/>
      <c r="G186" s="112"/>
      <c r="H186" s="88">
        <v>2108884580.5120299</v>
      </c>
      <c r="I186" s="88"/>
      <c r="J186" s="13">
        <v>1575409631.8740399</v>
      </c>
      <c r="K186" s="13">
        <v>1017165258.8205</v>
      </c>
      <c r="L186" s="13">
        <v>490554052.80156499</v>
      </c>
    </row>
    <row r="187" spans="2:12" s="1" customFormat="1" ht="10.199999999999999" x14ac:dyDescent="0.15">
      <c r="B187" s="56">
        <v>45200</v>
      </c>
      <c r="C187" s="57">
        <v>50557</v>
      </c>
      <c r="D187" s="13">
        <v>176</v>
      </c>
      <c r="E187" s="58">
        <v>5357</v>
      </c>
      <c r="F187" s="112"/>
      <c r="G187" s="112"/>
      <c r="H187" s="88">
        <v>2067180505.87729</v>
      </c>
      <c r="I187" s="88"/>
      <c r="J187" s="13">
        <v>1541636076.3005199</v>
      </c>
      <c r="K187" s="13">
        <v>992827915.54729104</v>
      </c>
      <c r="L187" s="13">
        <v>476788694.51053202</v>
      </c>
    </row>
    <row r="188" spans="2:12" s="1" customFormat="1" ht="10.199999999999999" x14ac:dyDescent="0.15">
      <c r="B188" s="56">
        <v>45200</v>
      </c>
      <c r="C188" s="57">
        <v>50587</v>
      </c>
      <c r="D188" s="13">
        <v>177</v>
      </c>
      <c r="E188" s="58">
        <v>5387</v>
      </c>
      <c r="F188" s="112"/>
      <c r="G188" s="112"/>
      <c r="H188" s="88">
        <v>2025736611.9630001</v>
      </c>
      <c r="I188" s="88"/>
      <c r="J188" s="13">
        <v>1508248846.1366799</v>
      </c>
      <c r="K188" s="13">
        <v>968935535.88677597</v>
      </c>
      <c r="L188" s="13">
        <v>463407370.16058999</v>
      </c>
    </row>
    <row r="189" spans="2:12" s="1" customFormat="1" ht="10.199999999999999" x14ac:dyDescent="0.15">
      <c r="B189" s="56">
        <v>45200</v>
      </c>
      <c r="C189" s="57">
        <v>50618</v>
      </c>
      <c r="D189" s="13">
        <v>178</v>
      </c>
      <c r="E189" s="58">
        <v>5418</v>
      </c>
      <c r="F189" s="112"/>
      <c r="G189" s="112"/>
      <c r="H189" s="88">
        <v>1985444506.2442</v>
      </c>
      <c r="I189" s="88"/>
      <c r="J189" s="13">
        <v>1475742403.5666299</v>
      </c>
      <c r="K189" s="13">
        <v>945641518.10528696</v>
      </c>
      <c r="L189" s="13">
        <v>450351074.96333802</v>
      </c>
    </row>
    <row r="190" spans="2:12" s="1" customFormat="1" ht="10.199999999999999" x14ac:dyDescent="0.15">
      <c r="B190" s="56">
        <v>45200</v>
      </c>
      <c r="C190" s="57">
        <v>50649</v>
      </c>
      <c r="D190" s="13">
        <v>179</v>
      </c>
      <c r="E190" s="58">
        <v>5449</v>
      </c>
      <c r="F190" s="112"/>
      <c r="G190" s="112"/>
      <c r="H190" s="88">
        <v>1945136829.1338799</v>
      </c>
      <c r="I190" s="88"/>
      <c r="J190" s="13">
        <v>1443330334.64798</v>
      </c>
      <c r="K190" s="13">
        <v>922520036.24190402</v>
      </c>
      <c r="L190" s="13">
        <v>437478887.61392498</v>
      </c>
    </row>
    <row r="191" spans="2:12" s="1" customFormat="1" ht="10.199999999999999" x14ac:dyDescent="0.15">
      <c r="B191" s="56">
        <v>45200</v>
      </c>
      <c r="C191" s="57">
        <v>50679</v>
      </c>
      <c r="D191" s="13">
        <v>180</v>
      </c>
      <c r="E191" s="58">
        <v>5479</v>
      </c>
      <c r="F191" s="112"/>
      <c r="G191" s="112"/>
      <c r="H191" s="88">
        <v>1905673230.77314</v>
      </c>
      <c r="I191" s="88"/>
      <c r="J191" s="13">
        <v>1411726529.9583001</v>
      </c>
      <c r="K191" s="13">
        <v>900099274.50327599</v>
      </c>
      <c r="L191" s="13">
        <v>425096752.16669899</v>
      </c>
    </row>
    <row r="192" spans="2:12" s="1" customFormat="1" ht="10.199999999999999" x14ac:dyDescent="0.15">
      <c r="B192" s="56">
        <v>45200</v>
      </c>
      <c r="C192" s="57">
        <v>50710</v>
      </c>
      <c r="D192" s="13">
        <v>181</v>
      </c>
      <c r="E192" s="58">
        <v>5510</v>
      </c>
      <c r="F192" s="112"/>
      <c r="G192" s="112"/>
      <c r="H192" s="88">
        <v>1866628636.9218199</v>
      </c>
      <c r="I192" s="88"/>
      <c r="J192" s="13">
        <v>1380456882.07423</v>
      </c>
      <c r="K192" s="13">
        <v>877923702.534096</v>
      </c>
      <c r="L192" s="13">
        <v>412867568.15855497</v>
      </c>
    </row>
    <row r="193" spans="2:12" s="1" customFormat="1" ht="10.199999999999999" x14ac:dyDescent="0.15">
      <c r="B193" s="56">
        <v>45200</v>
      </c>
      <c r="C193" s="57">
        <v>50740</v>
      </c>
      <c r="D193" s="13">
        <v>182</v>
      </c>
      <c r="E193" s="58">
        <v>5540</v>
      </c>
      <c r="F193" s="112"/>
      <c r="G193" s="112"/>
      <c r="H193" s="88">
        <v>1827683657.3729401</v>
      </c>
      <c r="I193" s="88"/>
      <c r="J193" s="13">
        <v>1349436679.88658</v>
      </c>
      <c r="K193" s="13">
        <v>856083657.17442501</v>
      </c>
      <c r="L193" s="13">
        <v>400946368.792207</v>
      </c>
    </row>
    <row r="194" spans="2:12" s="1" customFormat="1" ht="10.199999999999999" x14ac:dyDescent="0.15">
      <c r="B194" s="56">
        <v>45200</v>
      </c>
      <c r="C194" s="57">
        <v>50771</v>
      </c>
      <c r="D194" s="13">
        <v>183</v>
      </c>
      <c r="E194" s="58">
        <v>5571</v>
      </c>
      <c r="F194" s="112"/>
      <c r="G194" s="112"/>
      <c r="H194" s="88">
        <v>1788845150.07885</v>
      </c>
      <c r="I194" s="88"/>
      <c r="J194" s="13">
        <v>1318520872.57406</v>
      </c>
      <c r="K194" s="13">
        <v>834343328.47527802</v>
      </c>
      <c r="L194" s="13">
        <v>389109196.56181097</v>
      </c>
    </row>
    <row r="195" spans="2:12" s="1" customFormat="1" ht="10.199999999999999" x14ac:dyDescent="0.15">
      <c r="B195" s="56">
        <v>45200</v>
      </c>
      <c r="C195" s="57">
        <v>50802</v>
      </c>
      <c r="D195" s="13">
        <v>184</v>
      </c>
      <c r="E195" s="58">
        <v>5602</v>
      </c>
      <c r="F195" s="112"/>
      <c r="G195" s="112"/>
      <c r="H195" s="88">
        <v>1750519354.77584</v>
      </c>
      <c r="I195" s="88"/>
      <c r="J195" s="13">
        <v>1288083322.8492801</v>
      </c>
      <c r="K195" s="13">
        <v>813009908.66399205</v>
      </c>
      <c r="L195" s="13">
        <v>377554069.78552997</v>
      </c>
    </row>
    <row r="196" spans="2:12" s="1" customFormat="1" ht="10.199999999999999" x14ac:dyDescent="0.15">
      <c r="B196" s="56">
        <v>45200</v>
      </c>
      <c r="C196" s="57">
        <v>50830</v>
      </c>
      <c r="D196" s="13">
        <v>185</v>
      </c>
      <c r="E196" s="58">
        <v>5630</v>
      </c>
      <c r="F196" s="112"/>
      <c r="G196" s="112"/>
      <c r="H196" s="88">
        <v>1712411914.4016399</v>
      </c>
      <c r="I196" s="88"/>
      <c r="J196" s="13">
        <v>1258112288.38855</v>
      </c>
      <c r="K196" s="13">
        <v>792268523.11857498</v>
      </c>
      <c r="L196" s="13">
        <v>366514136.70379901</v>
      </c>
    </row>
    <row r="197" spans="2:12" s="1" customFormat="1" ht="10.199999999999999" x14ac:dyDescent="0.15">
      <c r="B197" s="56">
        <v>45200</v>
      </c>
      <c r="C197" s="57">
        <v>50861</v>
      </c>
      <c r="D197" s="13">
        <v>186</v>
      </c>
      <c r="E197" s="58">
        <v>5661</v>
      </c>
      <c r="F197" s="112"/>
      <c r="G197" s="112"/>
      <c r="H197" s="88">
        <v>1674655161.4792099</v>
      </c>
      <c r="I197" s="88"/>
      <c r="J197" s="13">
        <v>1228285527.72805</v>
      </c>
      <c r="K197" s="13">
        <v>771518643.54841006</v>
      </c>
      <c r="L197" s="13">
        <v>355403232.33832401</v>
      </c>
    </row>
    <row r="198" spans="2:12" s="1" customFormat="1" ht="10.199999999999999" x14ac:dyDescent="0.15">
      <c r="B198" s="56">
        <v>45200</v>
      </c>
      <c r="C198" s="57">
        <v>50891</v>
      </c>
      <c r="D198" s="13">
        <v>187</v>
      </c>
      <c r="E198" s="58">
        <v>5691</v>
      </c>
      <c r="F198" s="112"/>
      <c r="G198" s="112"/>
      <c r="H198" s="88">
        <v>1636658213.2826099</v>
      </c>
      <c r="I198" s="88"/>
      <c r="J198" s="13">
        <v>1198446074.20135</v>
      </c>
      <c r="K198" s="13">
        <v>750922910.47139502</v>
      </c>
      <c r="L198" s="13">
        <v>344497747.32238799</v>
      </c>
    </row>
    <row r="199" spans="2:12" s="1" customFormat="1" ht="10.199999999999999" x14ac:dyDescent="0.15">
      <c r="B199" s="56">
        <v>45200</v>
      </c>
      <c r="C199" s="57">
        <v>50922</v>
      </c>
      <c r="D199" s="13">
        <v>188</v>
      </c>
      <c r="E199" s="58">
        <v>5722</v>
      </c>
      <c r="F199" s="112"/>
      <c r="G199" s="112"/>
      <c r="H199" s="88">
        <v>1599616296.9310601</v>
      </c>
      <c r="I199" s="88"/>
      <c r="J199" s="13">
        <v>1169335411.95243</v>
      </c>
      <c r="K199" s="13">
        <v>730819374.89909804</v>
      </c>
      <c r="L199" s="13">
        <v>333854860.75416899</v>
      </c>
    </row>
    <row r="200" spans="2:12" s="1" customFormat="1" ht="10.199999999999999" x14ac:dyDescent="0.15">
      <c r="B200" s="56">
        <v>45200</v>
      </c>
      <c r="C200" s="57">
        <v>50952</v>
      </c>
      <c r="D200" s="13">
        <v>189</v>
      </c>
      <c r="E200" s="58">
        <v>5752</v>
      </c>
      <c r="F200" s="112"/>
      <c r="G200" s="112"/>
      <c r="H200" s="88">
        <v>1562252723.3547599</v>
      </c>
      <c r="I200" s="88"/>
      <c r="J200" s="13">
        <v>1140147745.1135199</v>
      </c>
      <c r="K200" s="13">
        <v>710823619.89225602</v>
      </c>
      <c r="L200" s="13">
        <v>323389254.49980497</v>
      </c>
    </row>
    <row r="201" spans="2:12" s="1" customFormat="1" ht="10.199999999999999" x14ac:dyDescent="0.15">
      <c r="B201" s="56">
        <v>45200</v>
      </c>
      <c r="C201" s="57">
        <v>50983</v>
      </c>
      <c r="D201" s="13">
        <v>190</v>
      </c>
      <c r="E201" s="58">
        <v>5783</v>
      </c>
      <c r="F201" s="112"/>
      <c r="G201" s="112"/>
      <c r="H201" s="88">
        <v>1525488438.2693</v>
      </c>
      <c r="I201" s="88"/>
      <c r="J201" s="13">
        <v>1111428532.53234</v>
      </c>
      <c r="K201" s="13">
        <v>691156429.61610603</v>
      </c>
      <c r="L201" s="13">
        <v>313109833.12717801</v>
      </c>
    </row>
    <row r="202" spans="2:12" s="1" customFormat="1" ht="10.199999999999999" x14ac:dyDescent="0.15">
      <c r="B202" s="56">
        <v>45200</v>
      </c>
      <c r="C202" s="57">
        <v>51014</v>
      </c>
      <c r="D202" s="13">
        <v>191</v>
      </c>
      <c r="E202" s="58">
        <v>5814</v>
      </c>
      <c r="F202" s="112"/>
      <c r="G202" s="112"/>
      <c r="H202" s="88">
        <v>1488876905.8977301</v>
      </c>
      <c r="I202" s="88"/>
      <c r="J202" s="13">
        <v>1082914562.57426</v>
      </c>
      <c r="K202" s="13">
        <v>671711985.455966</v>
      </c>
      <c r="L202" s="13">
        <v>303012169.83793098</v>
      </c>
    </row>
    <row r="203" spans="2:12" s="1" customFormat="1" ht="10.199999999999999" x14ac:dyDescent="0.15">
      <c r="B203" s="56">
        <v>45200</v>
      </c>
      <c r="C203" s="57">
        <v>51044</v>
      </c>
      <c r="D203" s="13">
        <v>192</v>
      </c>
      <c r="E203" s="58">
        <v>5844</v>
      </c>
      <c r="F203" s="112"/>
      <c r="G203" s="112"/>
      <c r="H203" s="88">
        <v>1453943604.3371401</v>
      </c>
      <c r="I203" s="88"/>
      <c r="J203" s="13">
        <v>1055770498.13596</v>
      </c>
      <c r="K203" s="13">
        <v>653263198.63420999</v>
      </c>
      <c r="L203" s="13">
        <v>293481851.53689301</v>
      </c>
    </row>
    <row r="204" spans="2:12" s="1" customFormat="1" ht="10.199999999999999" x14ac:dyDescent="0.15">
      <c r="B204" s="56">
        <v>45200</v>
      </c>
      <c r="C204" s="57">
        <v>51075</v>
      </c>
      <c r="D204" s="13">
        <v>193</v>
      </c>
      <c r="E204" s="58">
        <v>5875</v>
      </c>
      <c r="F204" s="112"/>
      <c r="G204" s="112"/>
      <c r="H204" s="88">
        <v>1419999713.86868</v>
      </c>
      <c r="I204" s="88"/>
      <c r="J204" s="13">
        <v>1029373530.83199</v>
      </c>
      <c r="K204" s="13">
        <v>635310101.09542406</v>
      </c>
      <c r="L204" s="13">
        <v>284207436.43951303</v>
      </c>
    </row>
    <row r="205" spans="2:12" s="1" customFormat="1" ht="10.199999999999999" x14ac:dyDescent="0.15">
      <c r="B205" s="56">
        <v>45200</v>
      </c>
      <c r="C205" s="57">
        <v>51105</v>
      </c>
      <c r="D205" s="13">
        <v>194</v>
      </c>
      <c r="E205" s="58">
        <v>5905</v>
      </c>
      <c r="F205" s="112"/>
      <c r="G205" s="112"/>
      <c r="H205" s="88">
        <v>1386571146.13027</v>
      </c>
      <c r="I205" s="88"/>
      <c r="J205" s="13">
        <v>1003490946.58508</v>
      </c>
      <c r="K205" s="13">
        <v>617811502.43406701</v>
      </c>
      <c r="L205" s="13">
        <v>275246465.018435</v>
      </c>
    </row>
    <row r="206" spans="2:12" s="1" customFormat="1" ht="10.199999999999999" x14ac:dyDescent="0.15">
      <c r="B206" s="56">
        <v>45200</v>
      </c>
      <c r="C206" s="57">
        <v>51136</v>
      </c>
      <c r="D206" s="13">
        <v>195</v>
      </c>
      <c r="E206" s="58">
        <v>5936</v>
      </c>
      <c r="F206" s="112"/>
      <c r="G206" s="112"/>
      <c r="H206" s="88">
        <v>1354847765.38537</v>
      </c>
      <c r="I206" s="88"/>
      <c r="J206" s="13">
        <v>978869008.17067003</v>
      </c>
      <c r="K206" s="13">
        <v>601120034.36873496</v>
      </c>
      <c r="L206" s="13">
        <v>266675785.151256</v>
      </c>
    </row>
    <row r="207" spans="2:12" s="1" customFormat="1" ht="10.199999999999999" x14ac:dyDescent="0.15">
      <c r="B207" s="56">
        <v>45200</v>
      </c>
      <c r="C207" s="57">
        <v>51167</v>
      </c>
      <c r="D207" s="13">
        <v>196</v>
      </c>
      <c r="E207" s="58">
        <v>5967</v>
      </c>
      <c r="F207" s="112"/>
      <c r="G207" s="112"/>
      <c r="H207" s="88">
        <v>1323708904.8479199</v>
      </c>
      <c r="I207" s="88"/>
      <c r="J207" s="13">
        <v>954749300.21521795</v>
      </c>
      <c r="K207" s="13">
        <v>584817103.63789403</v>
      </c>
      <c r="L207" s="13">
        <v>258344407.73846501</v>
      </c>
    </row>
    <row r="208" spans="2:12" s="1" customFormat="1" ht="10.199999999999999" x14ac:dyDescent="0.15">
      <c r="B208" s="56">
        <v>45200</v>
      </c>
      <c r="C208" s="57">
        <v>51196</v>
      </c>
      <c r="D208" s="13">
        <v>197</v>
      </c>
      <c r="E208" s="58">
        <v>5996</v>
      </c>
      <c r="F208" s="112"/>
      <c r="G208" s="112"/>
      <c r="H208" s="88">
        <v>1292891567.70664</v>
      </c>
      <c r="I208" s="88"/>
      <c r="J208" s="13">
        <v>931042064.69009995</v>
      </c>
      <c r="K208" s="13">
        <v>568938680.91155005</v>
      </c>
      <c r="L208" s="13">
        <v>250334097.66766</v>
      </c>
    </row>
    <row r="209" spans="2:12" s="1" customFormat="1" ht="10.199999999999999" x14ac:dyDescent="0.15">
      <c r="B209" s="56">
        <v>45200</v>
      </c>
      <c r="C209" s="57">
        <v>51227</v>
      </c>
      <c r="D209" s="13">
        <v>198</v>
      </c>
      <c r="E209" s="58">
        <v>6027</v>
      </c>
      <c r="F209" s="112"/>
      <c r="G209" s="112"/>
      <c r="H209" s="88">
        <v>1263006322.29879</v>
      </c>
      <c r="I209" s="88"/>
      <c r="J209" s="13">
        <v>907978371.54781497</v>
      </c>
      <c r="K209" s="13">
        <v>553433896.35734403</v>
      </c>
      <c r="L209" s="13">
        <v>242480557.214836</v>
      </c>
    </row>
    <row r="210" spans="2:12" s="1" customFormat="1" ht="10.199999999999999" x14ac:dyDescent="0.15">
      <c r="B210" s="56">
        <v>45200</v>
      </c>
      <c r="C210" s="57">
        <v>51257</v>
      </c>
      <c r="D210" s="13">
        <v>199</v>
      </c>
      <c r="E210" s="58">
        <v>6057</v>
      </c>
      <c r="F210" s="112"/>
      <c r="G210" s="112"/>
      <c r="H210" s="88">
        <v>1233421835.8315899</v>
      </c>
      <c r="I210" s="88"/>
      <c r="J210" s="13">
        <v>885254559.09401906</v>
      </c>
      <c r="K210" s="13">
        <v>538255146.27878702</v>
      </c>
      <c r="L210" s="13">
        <v>234863452.44555101</v>
      </c>
    </row>
    <row r="211" spans="2:12" s="1" customFormat="1" ht="10.199999999999999" x14ac:dyDescent="0.15">
      <c r="B211" s="56">
        <v>45200</v>
      </c>
      <c r="C211" s="57">
        <v>51288</v>
      </c>
      <c r="D211" s="13">
        <v>200</v>
      </c>
      <c r="E211" s="58">
        <v>6088</v>
      </c>
      <c r="F211" s="112"/>
      <c r="G211" s="112"/>
      <c r="H211" s="88">
        <v>1204353401.6600499</v>
      </c>
      <c r="I211" s="88"/>
      <c r="J211" s="13">
        <v>862925418.96226501</v>
      </c>
      <c r="K211" s="13">
        <v>523344149.72275501</v>
      </c>
      <c r="L211" s="13">
        <v>227389937.914276</v>
      </c>
    </row>
    <row r="212" spans="2:12" s="1" customFormat="1" ht="10.199999999999999" x14ac:dyDescent="0.15">
      <c r="B212" s="56">
        <v>45200</v>
      </c>
      <c r="C212" s="57">
        <v>51318</v>
      </c>
      <c r="D212" s="13">
        <v>201</v>
      </c>
      <c r="E212" s="58">
        <v>6118</v>
      </c>
      <c r="F212" s="112"/>
      <c r="G212" s="112"/>
      <c r="H212" s="88">
        <v>1175997844.1821599</v>
      </c>
      <c r="I212" s="88"/>
      <c r="J212" s="13">
        <v>841225452.49584794</v>
      </c>
      <c r="K212" s="13">
        <v>508927927.33148301</v>
      </c>
      <c r="L212" s="13">
        <v>220219735.255835</v>
      </c>
    </row>
    <row r="213" spans="2:12" s="1" customFormat="1" ht="10.199999999999999" x14ac:dyDescent="0.15">
      <c r="B213" s="56">
        <v>45200</v>
      </c>
      <c r="C213" s="57">
        <v>51349</v>
      </c>
      <c r="D213" s="13">
        <v>202</v>
      </c>
      <c r="E213" s="58">
        <v>6149</v>
      </c>
      <c r="F213" s="112"/>
      <c r="G213" s="112"/>
      <c r="H213" s="88">
        <v>1148153320.0410399</v>
      </c>
      <c r="I213" s="88"/>
      <c r="J213" s="13">
        <v>819914456.51941395</v>
      </c>
      <c r="K213" s="13">
        <v>494773596.65475202</v>
      </c>
      <c r="L213" s="13">
        <v>213188163.343808</v>
      </c>
    </row>
    <row r="214" spans="2:12" s="1" customFormat="1" ht="10.199999999999999" x14ac:dyDescent="0.15">
      <c r="B214" s="56">
        <v>45200</v>
      </c>
      <c r="C214" s="57">
        <v>51380</v>
      </c>
      <c r="D214" s="13">
        <v>203</v>
      </c>
      <c r="E214" s="58">
        <v>6180</v>
      </c>
      <c r="F214" s="112"/>
      <c r="G214" s="112"/>
      <c r="H214" s="88">
        <v>1120435127.22434</v>
      </c>
      <c r="I214" s="88"/>
      <c r="J214" s="13">
        <v>798763392.85636199</v>
      </c>
      <c r="K214" s="13">
        <v>480784234.00802702</v>
      </c>
      <c r="L214" s="13">
        <v>206282986.197456</v>
      </c>
    </row>
    <row r="215" spans="2:12" s="1" customFormat="1" ht="10.199999999999999" x14ac:dyDescent="0.15">
      <c r="B215" s="56">
        <v>45200</v>
      </c>
      <c r="C215" s="57">
        <v>51410</v>
      </c>
      <c r="D215" s="13">
        <v>204</v>
      </c>
      <c r="E215" s="58">
        <v>6210</v>
      </c>
      <c r="F215" s="112"/>
      <c r="G215" s="112"/>
      <c r="H215" s="88">
        <v>1093454174.4263501</v>
      </c>
      <c r="I215" s="88"/>
      <c r="J215" s="13">
        <v>778249023.10392296</v>
      </c>
      <c r="K215" s="13">
        <v>467283467.78604901</v>
      </c>
      <c r="L215" s="13">
        <v>199668562.67431399</v>
      </c>
    </row>
    <row r="216" spans="2:12" s="1" customFormat="1" ht="10.199999999999999" x14ac:dyDescent="0.15">
      <c r="B216" s="56">
        <v>45200</v>
      </c>
      <c r="C216" s="57">
        <v>51441</v>
      </c>
      <c r="D216" s="13">
        <v>205</v>
      </c>
      <c r="E216" s="58">
        <v>6241</v>
      </c>
      <c r="F216" s="112"/>
      <c r="G216" s="112"/>
      <c r="H216" s="88">
        <v>1066892460.6420799</v>
      </c>
      <c r="I216" s="88"/>
      <c r="J216" s="13">
        <v>758056232.07597899</v>
      </c>
      <c r="K216" s="13">
        <v>454001562.329045</v>
      </c>
      <c r="L216" s="13">
        <v>193171584.603383</v>
      </c>
    </row>
    <row r="217" spans="2:12" s="1" customFormat="1" ht="10.199999999999999" x14ac:dyDescent="0.15">
      <c r="B217" s="56">
        <v>45200</v>
      </c>
      <c r="C217" s="57">
        <v>51471</v>
      </c>
      <c r="D217" s="13">
        <v>206</v>
      </c>
      <c r="E217" s="58">
        <v>6271</v>
      </c>
      <c r="F217" s="112"/>
      <c r="G217" s="112"/>
      <c r="H217" s="88">
        <v>1040708406.2868299</v>
      </c>
      <c r="I217" s="88"/>
      <c r="J217" s="13">
        <v>738238005.14948797</v>
      </c>
      <c r="K217" s="13">
        <v>441044175.90990102</v>
      </c>
      <c r="L217" s="13">
        <v>186889141.894398</v>
      </c>
    </row>
    <row r="218" spans="2:12" s="1" customFormat="1" ht="10.199999999999999" x14ac:dyDescent="0.15">
      <c r="B218" s="56">
        <v>45200</v>
      </c>
      <c r="C218" s="57">
        <v>51502</v>
      </c>
      <c r="D218" s="13">
        <v>207</v>
      </c>
      <c r="E218" s="58">
        <v>6302</v>
      </c>
      <c r="F218" s="112"/>
      <c r="G218" s="112"/>
      <c r="H218" s="88">
        <v>1014909328.80348</v>
      </c>
      <c r="I218" s="88"/>
      <c r="J218" s="13">
        <v>718716077.84941697</v>
      </c>
      <c r="K218" s="13">
        <v>428289221.89976901</v>
      </c>
      <c r="L218" s="13">
        <v>180715641.34290501</v>
      </c>
    </row>
    <row r="219" spans="2:12" s="1" customFormat="1" ht="10.199999999999999" x14ac:dyDescent="0.15">
      <c r="B219" s="56">
        <v>45200</v>
      </c>
      <c r="C219" s="57">
        <v>51533</v>
      </c>
      <c r="D219" s="13">
        <v>208</v>
      </c>
      <c r="E219" s="58">
        <v>6333</v>
      </c>
      <c r="F219" s="112"/>
      <c r="G219" s="112"/>
      <c r="H219" s="88">
        <v>989187492.64159906</v>
      </c>
      <c r="I219" s="88"/>
      <c r="J219" s="13">
        <v>699312854.43094003</v>
      </c>
      <c r="K219" s="13">
        <v>415666848.99547303</v>
      </c>
      <c r="L219" s="13">
        <v>174646789.65151101</v>
      </c>
    </row>
    <row r="220" spans="2:12" s="1" customFormat="1" ht="10.199999999999999" x14ac:dyDescent="0.15">
      <c r="B220" s="56">
        <v>45200</v>
      </c>
      <c r="C220" s="57">
        <v>51561</v>
      </c>
      <c r="D220" s="13">
        <v>209</v>
      </c>
      <c r="E220" s="58">
        <v>6361</v>
      </c>
      <c r="F220" s="112"/>
      <c r="G220" s="112"/>
      <c r="H220" s="88">
        <v>963593739.83725095</v>
      </c>
      <c r="I220" s="88"/>
      <c r="J220" s="13">
        <v>680175504.961622</v>
      </c>
      <c r="K220" s="13">
        <v>403362928.87160999</v>
      </c>
      <c r="L220" s="13">
        <v>168828674.45270401</v>
      </c>
    </row>
    <row r="221" spans="2:12" s="1" customFormat="1" ht="10.199999999999999" x14ac:dyDescent="0.15">
      <c r="B221" s="56">
        <v>45200</v>
      </c>
      <c r="C221" s="57">
        <v>51592</v>
      </c>
      <c r="D221" s="13">
        <v>210</v>
      </c>
      <c r="E221" s="58">
        <v>6392</v>
      </c>
      <c r="F221" s="112"/>
      <c r="G221" s="112"/>
      <c r="H221" s="88">
        <v>938572893.84868896</v>
      </c>
      <c r="I221" s="88"/>
      <c r="J221" s="13">
        <v>661390274.45612299</v>
      </c>
      <c r="K221" s="13">
        <v>391225263.23989999</v>
      </c>
      <c r="L221" s="13">
        <v>163054856.98385501</v>
      </c>
    </row>
    <row r="222" spans="2:12" s="1" customFormat="1" ht="10.199999999999999" x14ac:dyDescent="0.15">
      <c r="B222" s="56">
        <v>45200</v>
      </c>
      <c r="C222" s="57">
        <v>51622</v>
      </c>
      <c r="D222" s="13">
        <v>211</v>
      </c>
      <c r="E222" s="58">
        <v>6422</v>
      </c>
      <c r="F222" s="112"/>
      <c r="G222" s="112"/>
      <c r="H222" s="88">
        <v>913790456.08907199</v>
      </c>
      <c r="I222" s="88"/>
      <c r="J222" s="13">
        <v>642869726.96006596</v>
      </c>
      <c r="K222" s="13">
        <v>379334051.36074603</v>
      </c>
      <c r="L222" s="13">
        <v>157450759.995132</v>
      </c>
    </row>
    <row r="223" spans="2:12" s="1" customFormat="1" ht="10.199999999999999" x14ac:dyDescent="0.15">
      <c r="B223" s="56">
        <v>45200</v>
      </c>
      <c r="C223" s="57">
        <v>51653</v>
      </c>
      <c r="D223" s="13">
        <v>212</v>
      </c>
      <c r="E223" s="58">
        <v>6453</v>
      </c>
      <c r="F223" s="112"/>
      <c r="G223" s="112"/>
      <c r="H223" s="88">
        <v>889498934.26786602</v>
      </c>
      <c r="I223" s="88"/>
      <c r="J223" s="13">
        <v>624718789.650599</v>
      </c>
      <c r="K223" s="13">
        <v>367686356.91838402</v>
      </c>
      <c r="L223" s="13">
        <v>151969721.30086201</v>
      </c>
    </row>
    <row r="224" spans="2:12" s="1" customFormat="1" ht="10.199999999999999" x14ac:dyDescent="0.15">
      <c r="B224" s="56">
        <v>45200</v>
      </c>
      <c r="C224" s="57">
        <v>51683</v>
      </c>
      <c r="D224" s="13">
        <v>213</v>
      </c>
      <c r="E224" s="58">
        <v>6483</v>
      </c>
      <c r="F224" s="112"/>
      <c r="G224" s="112"/>
      <c r="H224" s="88">
        <v>865824746.59778094</v>
      </c>
      <c r="I224" s="88"/>
      <c r="J224" s="13">
        <v>607093651.16866505</v>
      </c>
      <c r="K224" s="13">
        <v>356433410.09256297</v>
      </c>
      <c r="L224" s="13">
        <v>146714838.70922399</v>
      </c>
    </row>
    <row r="225" spans="2:12" s="1" customFormat="1" ht="10.199999999999999" x14ac:dyDescent="0.15">
      <c r="B225" s="56">
        <v>45200</v>
      </c>
      <c r="C225" s="57">
        <v>51714</v>
      </c>
      <c r="D225" s="13">
        <v>214</v>
      </c>
      <c r="E225" s="58">
        <v>6514</v>
      </c>
      <c r="F225" s="112"/>
      <c r="G225" s="112"/>
      <c r="H225" s="88">
        <v>842602159.46594203</v>
      </c>
      <c r="I225" s="88"/>
      <c r="J225" s="13">
        <v>589808522.40802395</v>
      </c>
      <c r="K225" s="13">
        <v>345404388.32764</v>
      </c>
      <c r="L225" s="13">
        <v>141572892.531719</v>
      </c>
    </row>
    <row r="226" spans="2:12" s="1" customFormat="1" ht="10.199999999999999" x14ac:dyDescent="0.15">
      <c r="B226" s="56">
        <v>45200</v>
      </c>
      <c r="C226" s="57">
        <v>51745</v>
      </c>
      <c r="D226" s="13">
        <v>215</v>
      </c>
      <c r="E226" s="58">
        <v>6545</v>
      </c>
      <c r="F226" s="112"/>
      <c r="G226" s="112"/>
      <c r="H226" s="88">
        <v>819911076.04793</v>
      </c>
      <c r="I226" s="88"/>
      <c r="J226" s="13">
        <v>572951694.34750497</v>
      </c>
      <c r="K226" s="13">
        <v>334679343.42088997</v>
      </c>
      <c r="L226" s="13">
        <v>136595937.23496699</v>
      </c>
    </row>
    <row r="227" spans="2:12" s="1" customFormat="1" ht="10.199999999999999" x14ac:dyDescent="0.15">
      <c r="B227" s="56">
        <v>45200</v>
      </c>
      <c r="C227" s="57">
        <v>51775</v>
      </c>
      <c r="D227" s="13">
        <v>216</v>
      </c>
      <c r="E227" s="58">
        <v>6575</v>
      </c>
      <c r="F227" s="112"/>
      <c r="G227" s="112"/>
      <c r="H227" s="88">
        <v>797485131.85290301</v>
      </c>
      <c r="I227" s="88"/>
      <c r="J227" s="13">
        <v>556365779.73220098</v>
      </c>
      <c r="K227" s="13">
        <v>324191092.247284</v>
      </c>
      <c r="L227" s="13">
        <v>131772879.15929499</v>
      </c>
    </row>
    <row r="228" spans="2:12" s="1" customFormat="1" ht="10.199999999999999" x14ac:dyDescent="0.15">
      <c r="B228" s="56">
        <v>45200</v>
      </c>
      <c r="C228" s="57">
        <v>51806</v>
      </c>
      <c r="D228" s="13">
        <v>217</v>
      </c>
      <c r="E228" s="58">
        <v>6606</v>
      </c>
      <c r="F228" s="112"/>
      <c r="G228" s="112"/>
      <c r="H228" s="88">
        <v>775369314.04777205</v>
      </c>
      <c r="I228" s="88"/>
      <c r="J228" s="13">
        <v>540019203.11934304</v>
      </c>
      <c r="K228" s="13">
        <v>313865776.97974098</v>
      </c>
      <c r="L228" s="13">
        <v>127035628.661892</v>
      </c>
    </row>
    <row r="229" spans="2:12" s="1" customFormat="1" ht="10.199999999999999" x14ac:dyDescent="0.15">
      <c r="B229" s="56">
        <v>45200</v>
      </c>
      <c r="C229" s="57">
        <v>51836</v>
      </c>
      <c r="D229" s="13">
        <v>218</v>
      </c>
      <c r="E229" s="58">
        <v>6636</v>
      </c>
      <c r="F229" s="112"/>
      <c r="G229" s="112"/>
      <c r="H229" s="88">
        <v>753851177.46759498</v>
      </c>
      <c r="I229" s="88"/>
      <c r="J229" s="13">
        <v>524170737.341506</v>
      </c>
      <c r="K229" s="13">
        <v>303904618.25454903</v>
      </c>
      <c r="L229" s="13">
        <v>122499681.732448</v>
      </c>
    </row>
    <row r="230" spans="2:12" s="1" customFormat="1" ht="10.199999999999999" x14ac:dyDescent="0.15">
      <c r="B230" s="56">
        <v>45200</v>
      </c>
      <c r="C230" s="57">
        <v>51867</v>
      </c>
      <c r="D230" s="13">
        <v>219</v>
      </c>
      <c r="E230" s="58">
        <v>6667</v>
      </c>
      <c r="F230" s="112"/>
      <c r="G230" s="112"/>
      <c r="H230" s="88">
        <v>732963543.61147702</v>
      </c>
      <c r="I230" s="88"/>
      <c r="J230" s="13">
        <v>508782667.26148701</v>
      </c>
      <c r="K230" s="13">
        <v>294232694.108576</v>
      </c>
      <c r="L230" s="13">
        <v>118098724.856758</v>
      </c>
    </row>
    <row r="231" spans="2:12" s="1" customFormat="1" ht="10.199999999999999" x14ac:dyDescent="0.15">
      <c r="B231" s="56">
        <v>45200</v>
      </c>
      <c r="C231" s="57">
        <v>51898</v>
      </c>
      <c r="D231" s="13">
        <v>220</v>
      </c>
      <c r="E231" s="58">
        <v>6698</v>
      </c>
      <c r="F231" s="112"/>
      <c r="G231" s="112"/>
      <c r="H231" s="88">
        <v>712535382.17060494</v>
      </c>
      <c r="I231" s="88"/>
      <c r="J231" s="13">
        <v>493763687.265948</v>
      </c>
      <c r="K231" s="13">
        <v>284820904.349388</v>
      </c>
      <c r="L231" s="13">
        <v>113836821.406248</v>
      </c>
    </row>
    <row r="232" spans="2:12" s="1" customFormat="1" ht="10.199999999999999" x14ac:dyDescent="0.15">
      <c r="B232" s="56">
        <v>45200</v>
      </c>
      <c r="C232" s="57">
        <v>51926</v>
      </c>
      <c r="D232" s="13">
        <v>221</v>
      </c>
      <c r="E232" s="58">
        <v>6726</v>
      </c>
      <c r="F232" s="112"/>
      <c r="G232" s="112"/>
      <c r="H232" s="88">
        <v>692433894.59197199</v>
      </c>
      <c r="I232" s="88"/>
      <c r="J232" s="13">
        <v>479098878.38193899</v>
      </c>
      <c r="K232" s="13">
        <v>275726802.037135</v>
      </c>
      <c r="L232" s="13">
        <v>109780421.688247</v>
      </c>
    </row>
    <row r="233" spans="2:12" s="1" customFormat="1" ht="10.199999999999999" x14ac:dyDescent="0.15">
      <c r="B233" s="56">
        <v>45200</v>
      </c>
      <c r="C233" s="57">
        <v>51957</v>
      </c>
      <c r="D233" s="13">
        <v>222</v>
      </c>
      <c r="E233" s="58">
        <v>6757</v>
      </c>
      <c r="F233" s="112"/>
      <c r="G233" s="112"/>
      <c r="H233" s="88">
        <v>672269242.12350094</v>
      </c>
      <c r="I233" s="88"/>
      <c r="J233" s="13">
        <v>464357919.26780403</v>
      </c>
      <c r="K233" s="13">
        <v>266563559.50222501</v>
      </c>
      <c r="L233" s="13">
        <v>105682556.258691</v>
      </c>
    </row>
    <row r="234" spans="2:12" s="1" customFormat="1" ht="10.199999999999999" x14ac:dyDescent="0.15">
      <c r="B234" s="56">
        <v>45200</v>
      </c>
      <c r="C234" s="57">
        <v>51987</v>
      </c>
      <c r="D234" s="13">
        <v>223</v>
      </c>
      <c r="E234" s="58">
        <v>6787</v>
      </c>
      <c r="F234" s="112"/>
      <c r="G234" s="112"/>
      <c r="H234" s="88">
        <v>652497109.52309704</v>
      </c>
      <c r="I234" s="88"/>
      <c r="J234" s="13">
        <v>449960890.18396801</v>
      </c>
      <c r="K234" s="13">
        <v>257663236.18743899</v>
      </c>
      <c r="L234" s="13">
        <v>101735159.670939</v>
      </c>
    </row>
    <row r="235" spans="2:12" s="1" customFormat="1" ht="10.199999999999999" x14ac:dyDescent="0.15">
      <c r="B235" s="56">
        <v>45200</v>
      </c>
      <c r="C235" s="57">
        <v>52018</v>
      </c>
      <c r="D235" s="13">
        <v>224</v>
      </c>
      <c r="E235" s="58">
        <v>6818</v>
      </c>
      <c r="F235" s="112"/>
      <c r="G235" s="112"/>
      <c r="H235" s="88">
        <v>633223290.77328801</v>
      </c>
      <c r="I235" s="88"/>
      <c r="J235" s="13">
        <v>435929073.63337803</v>
      </c>
      <c r="K235" s="13">
        <v>248993274.89111701</v>
      </c>
      <c r="L235" s="13">
        <v>97895527.480518505</v>
      </c>
    </row>
    <row r="236" spans="2:12" s="1" customFormat="1" ht="10.199999999999999" x14ac:dyDescent="0.15">
      <c r="B236" s="56">
        <v>45200</v>
      </c>
      <c r="C236" s="57">
        <v>52048</v>
      </c>
      <c r="D236" s="13">
        <v>225</v>
      </c>
      <c r="E236" s="58">
        <v>6848</v>
      </c>
      <c r="F236" s="112"/>
      <c r="G236" s="112"/>
      <c r="H236" s="88">
        <v>614323557.65545702</v>
      </c>
      <c r="I236" s="88"/>
      <c r="J236" s="13">
        <v>422223774.89291</v>
      </c>
      <c r="K236" s="13">
        <v>240571532.21416199</v>
      </c>
      <c r="L236" s="13">
        <v>94196670.242792696</v>
      </c>
    </row>
    <row r="237" spans="2:12" s="1" customFormat="1" ht="10.199999999999999" x14ac:dyDescent="0.15">
      <c r="B237" s="56">
        <v>45200</v>
      </c>
      <c r="C237" s="57">
        <v>52079</v>
      </c>
      <c r="D237" s="13">
        <v>226</v>
      </c>
      <c r="E237" s="58">
        <v>6879</v>
      </c>
      <c r="F237" s="112"/>
      <c r="G237" s="112"/>
      <c r="H237" s="88">
        <v>595499784.04388106</v>
      </c>
      <c r="I237" s="88"/>
      <c r="J237" s="13">
        <v>408592040.27830899</v>
      </c>
      <c r="K237" s="13">
        <v>232212473.66073999</v>
      </c>
      <c r="L237" s="13">
        <v>90538538.844445705</v>
      </c>
    </row>
    <row r="238" spans="2:12" s="1" customFormat="1" ht="10.199999999999999" x14ac:dyDescent="0.15">
      <c r="B238" s="56">
        <v>45200</v>
      </c>
      <c r="C238" s="57">
        <v>52110</v>
      </c>
      <c r="D238" s="13">
        <v>227</v>
      </c>
      <c r="E238" s="58">
        <v>6910</v>
      </c>
      <c r="F238" s="112"/>
      <c r="G238" s="112"/>
      <c r="H238" s="88">
        <v>577121092.35818696</v>
      </c>
      <c r="I238" s="88"/>
      <c r="J238" s="13">
        <v>395310199.35894603</v>
      </c>
      <c r="K238" s="13">
        <v>224092723.82710901</v>
      </c>
      <c r="L238" s="13">
        <v>87002616.065381706</v>
      </c>
    </row>
    <row r="239" spans="2:12" s="1" customFormat="1" ht="10.199999999999999" x14ac:dyDescent="0.15">
      <c r="B239" s="56">
        <v>45200</v>
      </c>
      <c r="C239" s="57">
        <v>52140</v>
      </c>
      <c r="D239" s="13">
        <v>228</v>
      </c>
      <c r="E239" s="58">
        <v>6940</v>
      </c>
      <c r="F239" s="112"/>
      <c r="G239" s="112"/>
      <c r="H239" s="88">
        <v>558700296.13546801</v>
      </c>
      <c r="I239" s="88"/>
      <c r="J239" s="13">
        <v>382064366.33335501</v>
      </c>
      <c r="K239" s="13">
        <v>216050879.05795601</v>
      </c>
      <c r="L239" s="13">
        <v>83536577.310198694</v>
      </c>
    </row>
    <row r="240" spans="2:12" s="1" customFormat="1" ht="10.199999999999999" x14ac:dyDescent="0.15">
      <c r="B240" s="56">
        <v>45200</v>
      </c>
      <c r="C240" s="57">
        <v>52171</v>
      </c>
      <c r="D240" s="13">
        <v>229</v>
      </c>
      <c r="E240" s="58">
        <v>6971</v>
      </c>
      <c r="F240" s="112"/>
      <c r="G240" s="112"/>
      <c r="H240" s="88">
        <v>540842748.82181299</v>
      </c>
      <c r="I240" s="88"/>
      <c r="J240" s="13">
        <v>369225275.76115</v>
      </c>
      <c r="K240" s="13">
        <v>208259594.997693</v>
      </c>
      <c r="L240" s="13">
        <v>80182995.846413895</v>
      </c>
    </row>
    <row r="241" spans="2:12" s="1" customFormat="1" ht="10.199999999999999" x14ac:dyDescent="0.15">
      <c r="B241" s="56">
        <v>45200</v>
      </c>
      <c r="C241" s="57">
        <v>52201</v>
      </c>
      <c r="D241" s="13">
        <v>230</v>
      </c>
      <c r="E241" s="58">
        <v>7001</v>
      </c>
      <c r="F241" s="112"/>
      <c r="G241" s="112"/>
      <c r="H241" s="88">
        <v>523189784.09791499</v>
      </c>
      <c r="I241" s="88"/>
      <c r="J241" s="13">
        <v>356587592.483711</v>
      </c>
      <c r="K241" s="13">
        <v>200636337.314751</v>
      </c>
      <c r="L241" s="13">
        <v>76931275.608390495</v>
      </c>
    </row>
    <row r="242" spans="2:12" s="1" customFormat="1" ht="10.199999999999999" x14ac:dyDescent="0.15">
      <c r="B242" s="56">
        <v>45200</v>
      </c>
      <c r="C242" s="57">
        <v>52232</v>
      </c>
      <c r="D242" s="13">
        <v>231</v>
      </c>
      <c r="E242" s="58">
        <v>7032</v>
      </c>
      <c r="F242" s="112"/>
      <c r="G242" s="112"/>
      <c r="H242" s="88">
        <v>505679680.13553298</v>
      </c>
      <c r="I242" s="88"/>
      <c r="J242" s="13">
        <v>344068769.38696098</v>
      </c>
      <c r="K242" s="13">
        <v>193100194.08459401</v>
      </c>
      <c r="L242" s="13">
        <v>73728037.239014804</v>
      </c>
    </row>
    <row r="243" spans="2:12" s="1" customFormat="1" ht="10.199999999999999" x14ac:dyDescent="0.15">
      <c r="B243" s="56">
        <v>45200</v>
      </c>
      <c r="C243" s="57">
        <v>52263</v>
      </c>
      <c r="D243" s="13">
        <v>232</v>
      </c>
      <c r="E243" s="58">
        <v>7063</v>
      </c>
      <c r="F243" s="112"/>
      <c r="G243" s="112"/>
      <c r="H243" s="88">
        <v>488303119.92072201</v>
      </c>
      <c r="I243" s="88"/>
      <c r="J243" s="13">
        <v>331682096.400029</v>
      </c>
      <c r="K243" s="13">
        <v>185675062.48828501</v>
      </c>
      <c r="L243" s="13">
        <v>70592759.740758404</v>
      </c>
    </row>
    <row r="244" spans="2:12" s="1" customFormat="1" ht="10.199999999999999" x14ac:dyDescent="0.15">
      <c r="B244" s="56">
        <v>45200</v>
      </c>
      <c r="C244" s="57">
        <v>52291</v>
      </c>
      <c r="D244" s="13">
        <v>233</v>
      </c>
      <c r="E244" s="58">
        <v>7091</v>
      </c>
      <c r="F244" s="112"/>
      <c r="G244" s="112"/>
      <c r="H244" s="88">
        <v>471280562.93917203</v>
      </c>
      <c r="I244" s="88"/>
      <c r="J244" s="13">
        <v>319629004.44378698</v>
      </c>
      <c r="K244" s="13">
        <v>178516698.86796001</v>
      </c>
      <c r="L244" s="13">
        <v>67611479.619281799</v>
      </c>
    </row>
    <row r="245" spans="2:12" s="1" customFormat="1" ht="10.199999999999999" x14ac:dyDescent="0.15">
      <c r="B245" s="56">
        <v>45200</v>
      </c>
      <c r="C245" s="57">
        <v>52322</v>
      </c>
      <c r="D245" s="13">
        <v>234</v>
      </c>
      <c r="E245" s="58">
        <v>7122</v>
      </c>
      <c r="F245" s="112"/>
      <c r="G245" s="112"/>
      <c r="H245" s="88">
        <v>454431248.39621502</v>
      </c>
      <c r="I245" s="88"/>
      <c r="J245" s="13">
        <v>307678833.31498301</v>
      </c>
      <c r="K245" s="13">
        <v>171405351.94041201</v>
      </c>
      <c r="L245" s="13">
        <v>64643161.851413503</v>
      </c>
    </row>
    <row r="246" spans="2:12" s="1" customFormat="1" ht="10.199999999999999" x14ac:dyDescent="0.15">
      <c r="B246" s="56">
        <v>45200</v>
      </c>
      <c r="C246" s="57">
        <v>52352</v>
      </c>
      <c r="D246" s="13">
        <v>235</v>
      </c>
      <c r="E246" s="58">
        <v>7152</v>
      </c>
      <c r="F246" s="112"/>
      <c r="G246" s="112"/>
      <c r="H246" s="88">
        <v>437800526.26725101</v>
      </c>
      <c r="I246" s="88"/>
      <c r="J246" s="13">
        <v>295932233.76987499</v>
      </c>
      <c r="K246" s="13">
        <v>164455649.651494</v>
      </c>
      <c r="L246" s="13">
        <v>61767936.594570003</v>
      </c>
    </row>
    <row r="247" spans="2:12" s="1" customFormat="1" ht="10.199999999999999" x14ac:dyDescent="0.15">
      <c r="B247" s="56">
        <v>45200</v>
      </c>
      <c r="C247" s="57">
        <v>52383</v>
      </c>
      <c r="D247" s="13">
        <v>236</v>
      </c>
      <c r="E247" s="58">
        <v>7183</v>
      </c>
      <c r="F247" s="112"/>
      <c r="G247" s="112"/>
      <c r="H247" s="88">
        <v>421379184.794631</v>
      </c>
      <c r="I247" s="88"/>
      <c r="J247" s="13">
        <v>284349095.21628797</v>
      </c>
      <c r="K247" s="13">
        <v>157616786.53387901</v>
      </c>
      <c r="L247" s="13">
        <v>58948584.959728204</v>
      </c>
    </row>
    <row r="248" spans="2:12" s="1" customFormat="1" ht="10.199999999999999" x14ac:dyDescent="0.15">
      <c r="B248" s="56">
        <v>45200</v>
      </c>
      <c r="C248" s="57">
        <v>52413</v>
      </c>
      <c r="D248" s="13">
        <v>237</v>
      </c>
      <c r="E248" s="58">
        <v>7213</v>
      </c>
      <c r="F248" s="112"/>
      <c r="G248" s="112"/>
      <c r="H248" s="88">
        <v>405240442.88627201</v>
      </c>
      <c r="I248" s="88"/>
      <c r="J248" s="13">
        <v>273009722.65104699</v>
      </c>
      <c r="K248" s="13">
        <v>150958822.39980501</v>
      </c>
      <c r="L248" s="13">
        <v>56227075.872539997</v>
      </c>
    </row>
    <row r="249" spans="2:12" s="1" customFormat="1" ht="10.199999999999999" x14ac:dyDescent="0.15">
      <c r="B249" s="56">
        <v>45200</v>
      </c>
      <c r="C249" s="57">
        <v>52444</v>
      </c>
      <c r="D249" s="13">
        <v>238</v>
      </c>
      <c r="E249" s="58">
        <v>7244</v>
      </c>
      <c r="F249" s="112"/>
      <c r="G249" s="112"/>
      <c r="H249" s="88">
        <v>389340071.84980202</v>
      </c>
      <c r="I249" s="88"/>
      <c r="J249" s="13">
        <v>261852796.38647899</v>
      </c>
      <c r="K249" s="13">
        <v>144421447.87175</v>
      </c>
      <c r="L249" s="13">
        <v>53564285.130241998</v>
      </c>
    </row>
    <row r="250" spans="2:12" s="1" customFormat="1" ht="10.199999999999999" x14ac:dyDescent="0.15">
      <c r="B250" s="56">
        <v>45200</v>
      </c>
      <c r="C250" s="57">
        <v>52475</v>
      </c>
      <c r="D250" s="13">
        <v>239</v>
      </c>
      <c r="E250" s="58">
        <v>7275</v>
      </c>
      <c r="F250" s="112"/>
      <c r="G250" s="112"/>
      <c r="H250" s="88">
        <v>373690717.3592</v>
      </c>
      <c r="I250" s="88"/>
      <c r="J250" s="13">
        <v>250901466.92533201</v>
      </c>
      <c r="K250" s="13">
        <v>138029454.54939201</v>
      </c>
      <c r="L250" s="13">
        <v>50976734.289820701</v>
      </c>
    </row>
    <row r="251" spans="2:12" s="1" customFormat="1" ht="10.199999999999999" x14ac:dyDescent="0.15">
      <c r="B251" s="56">
        <v>45200</v>
      </c>
      <c r="C251" s="57">
        <v>52505</v>
      </c>
      <c r="D251" s="13">
        <v>240</v>
      </c>
      <c r="E251" s="58">
        <v>7305</v>
      </c>
      <c r="F251" s="112"/>
      <c r="G251" s="112"/>
      <c r="H251" s="88">
        <v>357946755.90980399</v>
      </c>
      <c r="I251" s="88"/>
      <c r="J251" s="13">
        <v>239936258.150754</v>
      </c>
      <c r="K251" s="13">
        <v>131672238.92862201</v>
      </c>
      <c r="L251" s="13">
        <v>48429562.066656403</v>
      </c>
    </row>
    <row r="252" spans="2:12" s="1" customFormat="1" ht="10.199999999999999" x14ac:dyDescent="0.15">
      <c r="B252" s="56">
        <v>45200</v>
      </c>
      <c r="C252" s="57">
        <v>52536</v>
      </c>
      <c r="D252" s="13">
        <v>241</v>
      </c>
      <c r="E252" s="58">
        <v>7336</v>
      </c>
      <c r="F252" s="112"/>
      <c r="G252" s="112"/>
      <c r="H252" s="88">
        <v>342692489.58712798</v>
      </c>
      <c r="I252" s="88"/>
      <c r="J252" s="13">
        <v>229321522.55638501</v>
      </c>
      <c r="K252" s="13">
        <v>125527028.44739801</v>
      </c>
      <c r="L252" s="13">
        <v>45973777.456774198</v>
      </c>
    </row>
    <row r="253" spans="2:12" s="1" customFormat="1" ht="10.199999999999999" x14ac:dyDescent="0.15">
      <c r="B253" s="56">
        <v>45200</v>
      </c>
      <c r="C253" s="57">
        <v>52566</v>
      </c>
      <c r="D253" s="13">
        <v>242</v>
      </c>
      <c r="E253" s="58">
        <v>7366</v>
      </c>
      <c r="F253" s="112"/>
      <c r="G253" s="112"/>
      <c r="H253" s="88">
        <v>327771264.65057999</v>
      </c>
      <c r="I253" s="88"/>
      <c r="J253" s="13">
        <v>218976579.24853799</v>
      </c>
      <c r="K253" s="13">
        <v>119569349.335903</v>
      </c>
      <c r="L253" s="13">
        <v>43612289.928792298</v>
      </c>
    </row>
    <row r="254" spans="2:12" s="1" customFormat="1" ht="10.199999999999999" x14ac:dyDescent="0.15">
      <c r="B254" s="56">
        <v>45200</v>
      </c>
      <c r="C254" s="57">
        <v>52597</v>
      </c>
      <c r="D254" s="13">
        <v>243</v>
      </c>
      <c r="E254" s="58">
        <v>7397</v>
      </c>
      <c r="F254" s="112"/>
      <c r="G254" s="112"/>
      <c r="H254" s="88">
        <v>313031595.42620498</v>
      </c>
      <c r="I254" s="88"/>
      <c r="J254" s="13">
        <v>208774640.297795</v>
      </c>
      <c r="K254" s="13">
        <v>113708789.384588</v>
      </c>
      <c r="L254" s="13">
        <v>41299013.698376097</v>
      </c>
    </row>
    <row r="255" spans="2:12" s="1" customFormat="1" ht="10.199999999999999" x14ac:dyDescent="0.15">
      <c r="B255" s="56">
        <v>45200</v>
      </c>
      <c r="C255" s="57">
        <v>52628</v>
      </c>
      <c r="D255" s="13">
        <v>244</v>
      </c>
      <c r="E255" s="58">
        <v>7428</v>
      </c>
      <c r="F255" s="112"/>
      <c r="G255" s="112"/>
      <c r="H255" s="88">
        <v>298423203.581191</v>
      </c>
      <c r="I255" s="88"/>
      <c r="J255" s="13">
        <v>198694084.11267</v>
      </c>
      <c r="K255" s="13">
        <v>107943208.095779</v>
      </c>
      <c r="L255" s="13">
        <v>39038901.1657186</v>
      </c>
    </row>
    <row r="256" spans="2:12" s="1" customFormat="1" ht="10.199999999999999" x14ac:dyDescent="0.15">
      <c r="B256" s="56">
        <v>45200</v>
      </c>
      <c r="C256" s="57">
        <v>52657</v>
      </c>
      <c r="D256" s="13">
        <v>245</v>
      </c>
      <c r="E256" s="58">
        <v>7457</v>
      </c>
      <c r="F256" s="112"/>
      <c r="G256" s="112"/>
      <c r="H256" s="88">
        <v>283968505.73080099</v>
      </c>
      <c r="I256" s="88"/>
      <c r="J256" s="13">
        <v>188769952.39973101</v>
      </c>
      <c r="K256" s="13">
        <v>102307787.46491</v>
      </c>
      <c r="L256" s="13">
        <v>36854158.873916604</v>
      </c>
    </row>
    <row r="257" spans="2:12" s="1" customFormat="1" ht="10.199999999999999" x14ac:dyDescent="0.15">
      <c r="B257" s="56">
        <v>45200</v>
      </c>
      <c r="C257" s="57">
        <v>52688</v>
      </c>
      <c r="D257" s="13">
        <v>246</v>
      </c>
      <c r="E257" s="58">
        <v>7488</v>
      </c>
      <c r="F257" s="112"/>
      <c r="G257" s="112"/>
      <c r="H257" s="88">
        <v>269686691.71876699</v>
      </c>
      <c r="I257" s="88"/>
      <c r="J257" s="13">
        <v>178971956.17063701</v>
      </c>
      <c r="K257" s="13">
        <v>96750875.612227902</v>
      </c>
      <c r="L257" s="13">
        <v>34704783.128405802</v>
      </c>
    </row>
    <row r="258" spans="2:12" s="1" customFormat="1" ht="10.199999999999999" x14ac:dyDescent="0.15">
      <c r="B258" s="56">
        <v>45200</v>
      </c>
      <c r="C258" s="57">
        <v>52718</v>
      </c>
      <c r="D258" s="13">
        <v>247</v>
      </c>
      <c r="E258" s="58">
        <v>7518</v>
      </c>
      <c r="F258" s="112"/>
      <c r="G258" s="112"/>
      <c r="H258" s="88">
        <v>255581671.88950801</v>
      </c>
      <c r="I258" s="88"/>
      <c r="J258" s="13">
        <v>169333052.12328699</v>
      </c>
      <c r="K258" s="13">
        <v>91314852.6834784</v>
      </c>
      <c r="L258" s="13">
        <v>32620599.403768599</v>
      </c>
    </row>
    <row r="259" spans="2:12" s="1" customFormat="1" ht="10.199999999999999" x14ac:dyDescent="0.15">
      <c r="B259" s="56">
        <v>45200</v>
      </c>
      <c r="C259" s="57">
        <v>52749</v>
      </c>
      <c r="D259" s="13">
        <v>248</v>
      </c>
      <c r="E259" s="58">
        <v>7549</v>
      </c>
      <c r="F259" s="112"/>
      <c r="G259" s="112"/>
      <c r="H259" s="88">
        <v>241668383.35069701</v>
      </c>
      <c r="I259" s="88"/>
      <c r="J259" s="13">
        <v>159843376.70798799</v>
      </c>
      <c r="K259" s="13">
        <v>85978215.078709096</v>
      </c>
      <c r="L259" s="13">
        <v>30584089.685927399</v>
      </c>
    </row>
    <row r="260" spans="2:12" s="1" customFormat="1" ht="10.199999999999999" x14ac:dyDescent="0.15">
      <c r="B260" s="56">
        <v>45200</v>
      </c>
      <c r="C260" s="57">
        <v>52779</v>
      </c>
      <c r="D260" s="13">
        <v>249</v>
      </c>
      <c r="E260" s="58">
        <v>7579</v>
      </c>
      <c r="F260" s="112"/>
      <c r="G260" s="112"/>
      <c r="H260" s="88">
        <v>228063808.43207401</v>
      </c>
      <c r="I260" s="88"/>
      <c r="J260" s="13">
        <v>150597492.69293699</v>
      </c>
      <c r="K260" s="13">
        <v>80805568.116808206</v>
      </c>
      <c r="L260" s="13">
        <v>28626252.991874199</v>
      </c>
    </row>
    <row r="261" spans="2:12" s="1" customFormat="1" ht="10.199999999999999" x14ac:dyDescent="0.15">
      <c r="B261" s="56">
        <v>45200</v>
      </c>
      <c r="C261" s="57">
        <v>52810</v>
      </c>
      <c r="D261" s="13">
        <v>250</v>
      </c>
      <c r="E261" s="58">
        <v>7610</v>
      </c>
      <c r="F261" s="112"/>
      <c r="G261" s="112"/>
      <c r="H261" s="88">
        <v>214803530.73520699</v>
      </c>
      <c r="I261" s="88"/>
      <c r="J261" s="13">
        <v>141600753.26984301</v>
      </c>
      <c r="K261" s="13">
        <v>75784990.971402705</v>
      </c>
      <c r="L261" s="13">
        <v>26733944.365890101</v>
      </c>
    </row>
    <row r="262" spans="2:12" s="1" customFormat="1" ht="10.199999999999999" x14ac:dyDescent="0.15">
      <c r="B262" s="56">
        <v>45200</v>
      </c>
      <c r="C262" s="57">
        <v>52841</v>
      </c>
      <c r="D262" s="13">
        <v>251</v>
      </c>
      <c r="E262" s="58">
        <v>7641</v>
      </c>
      <c r="F262" s="112"/>
      <c r="G262" s="112"/>
      <c r="H262" s="88">
        <v>201915001.548877</v>
      </c>
      <c r="I262" s="88"/>
      <c r="J262" s="13">
        <v>132878743.79822899</v>
      </c>
      <c r="K262" s="13">
        <v>70936089.952752396</v>
      </c>
      <c r="L262" s="13">
        <v>24917456.139718201</v>
      </c>
    </row>
    <row r="263" spans="2:12" s="1" customFormat="1" ht="10.199999999999999" x14ac:dyDescent="0.15">
      <c r="B263" s="56">
        <v>45200</v>
      </c>
      <c r="C263" s="57">
        <v>52871</v>
      </c>
      <c r="D263" s="13">
        <v>252</v>
      </c>
      <c r="E263" s="58">
        <v>7671</v>
      </c>
      <c r="F263" s="112"/>
      <c r="G263" s="112"/>
      <c r="H263" s="88">
        <v>189437675.844001</v>
      </c>
      <c r="I263" s="88"/>
      <c r="J263" s="13">
        <v>124462879.495065</v>
      </c>
      <c r="K263" s="13">
        <v>66279823.624331497</v>
      </c>
      <c r="L263" s="13">
        <v>23186429.8973349</v>
      </c>
    </row>
    <row r="264" spans="2:12" s="1" customFormat="1" ht="10.199999999999999" x14ac:dyDescent="0.15">
      <c r="B264" s="56">
        <v>45200</v>
      </c>
      <c r="C264" s="57">
        <v>52902</v>
      </c>
      <c r="D264" s="13">
        <v>253</v>
      </c>
      <c r="E264" s="58">
        <v>7702</v>
      </c>
      <c r="F264" s="112"/>
      <c r="G264" s="112"/>
      <c r="H264" s="88">
        <v>177541464.29022801</v>
      </c>
      <c r="I264" s="88"/>
      <c r="J264" s="13">
        <v>116449080.59552599</v>
      </c>
      <c r="K264" s="13">
        <v>61854550.697455898</v>
      </c>
      <c r="L264" s="13">
        <v>21546702.530734099</v>
      </c>
    </row>
    <row r="265" spans="2:12" s="1" customFormat="1" ht="10.199999999999999" x14ac:dyDescent="0.15">
      <c r="B265" s="56">
        <v>45200</v>
      </c>
      <c r="C265" s="57">
        <v>52932</v>
      </c>
      <c r="D265" s="13">
        <v>254</v>
      </c>
      <c r="E265" s="58">
        <v>7732</v>
      </c>
      <c r="F265" s="112"/>
      <c r="G265" s="112"/>
      <c r="H265" s="88">
        <v>166415689.19910201</v>
      </c>
      <c r="I265" s="88"/>
      <c r="J265" s="13">
        <v>108972545.27621999</v>
      </c>
      <c r="K265" s="13">
        <v>57740754.532508597</v>
      </c>
      <c r="L265" s="13">
        <v>20031233.688356198</v>
      </c>
    </row>
    <row r="266" spans="2:12" s="1" customFormat="1" ht="10.199999999999999" x14ac:dyDescent="0.15">
      <c r="B266" s="56">
        <v>45200</v>
      </c>
      <c r="C266" s="57">
        <v>52963</v>
      </c>
      <c r="D266" s="13">
        <v>255</v>
      </c>
      <c r="E266" s="58">
        <v>7763</v>
      </c>
      <c r="F266" s="112"/>
      <c r="G266" s="112"/>
      <c r="H266" s="88">
        <v>157135036.18334499</v>
      </c>
      <c r="I266" s="88"/>
      <c r="J266" s="13">
        <v>102720857.42310201</v>
      </c>
      <c r="K266" s="13">
        <v>54289780.860946298</v>
      </c>
      <c r="L266" s="13">
        <v>18754260.7961271</v>
      </c>
    </row>
    <row r="267" spans="2:12" s="1" customFormat="1" ht="10.199999999999999" x14ac:dyDescent="0.15">
      <c r="B267" s="56">
        <v>45200</v>
      </c>
      <c r="C267" s="57">
        <v>52994</v>
      </c>
      <c r="D267" s="13">
        <v>256</v>
      </c>
      <c r="E267" s="58">
        <v>7794</v>
      </c>
      <c r="F267" s="112"/>
      <c r="G267" s="112"/>
      <c r="H267" s="88">
        <v>148089458.843685</v>
      </c>
      <c r="I267" s="88"/>
      <c r="J267" s="13">
        <v>96643473.593660697</v>
      </c>
      <c r="K267" s="13">
        <v>50947875.257619701</v>
      </c>
      <c r="L267" s="13">
        <v>17525263.5900378</v>
      </c>
    </row>
    <row r="268" spans="2:12" s="1" customFormat="1" ht="10.199999999999999" x14ac:dyDescent="0.15">
      <c r="B268" s="56">
        <v>45200</v>
      </c>
      <c r="C268" s="57">
        <v>53022</v>
      </c>
      <c r="D268" s="13">
        <v>257</v>
      </c>
      <c r="E268" s="58">
        <v>7822</v>
      </c>
      <c r="F268" s="112"/>
      <c r="G268" s="112"/>
      <c r="H268" s="88">
        <v>139321121.96536499</v>
      </c>
      <c r="I268" s="88"/>
      <c r="J268" s="13">
        <v>90781942.490550607</v>
      </c>
      <c r="K268" s="13">
        <v>47747884.325934902</v>
      </c>
      <c r="L268" s="13">
        <v>16361669.892149599</v>
      </c>
    </row>
    <row r="269" spans="2:12" s="1" customFormat="1" ht="10.199999999999999" x14ac:dyDescent="0.15">
      <c r="B269" s="56">
        <v>45200</v>
      </c>
      <c r="C269" s="57">
        <v>53053</v>
      </c>
      <c r="D269" s="13">
        <v>258</v>
      </c>
      <c r="E269" s="58">
        <v>7853</v>
      </c>
      <c r="F269" s="112"/>
      <c r="G269" s="112"/>
      <c r="H269" s="88">
        <v>130819305.154393</v>
      </c>
      <c r="I269" s="88"/>
      <c r="J269" s="13">
        <v>85097563.406915098</v>
      </c>
      <c r="K269" s="13">
        <v>44644285.814855099</v>
      </c>
      <c r="L269" s="13">
        <v>15233370.065701701</v>
      </c>
    </row>
    <row r="270" spans="2:12" s="1" customFormat="1" ht="10.199999999999999" x14ac:dyDescent="0.15">
      <c r="B270" s="56">
        <v>45200</v>
      </c>
      <c r="C270" s="57">
        <v>53083</v>
      </c>
      <c r="D270" s="13">
        <v>259</v>
      </c>
      <c r="E270" s="58">
        <v>7883</v>
      </c>
      <c r="F270" s="112"/>
      <c r="G270" s="112"/>
      <c r="H270" s="88">
        <v>122483262.64661901</v>
      </c>
      <c r="I270" s="88"/>
      <c r="J270" s="13">
        <v>79544213.819687098</v>
      </c>
      <c r="K270" s="13">
        <v>41628150.482337199</v>
      </c>
      <c r="L270" s="13">
        <v>14145988.868908901</v>
      </c>
    </row>
    <row r="271" spans="2:12" s="1" customFormat="1" ht="10.199999999999999" x14ac:dyDescent="0.15">
      <c r="B271" s="56">
        <v>45200</v>
      </c>
      <c r="C271" s="57">
        <v>53114</v>
      </c>
      <c r="D271" s="13">
        <v>260</v>
      </c>
      <c r="E271" s="58">
        <v>7914</v>
      </c>
      <c r="F271" s="112"/>
      <c r="G271" s="112"/>
      <c r="H271" s="88">
        <v>114599138.292963</v>
      </c>
      <c r="I271" s="88"/>
      <c r="J271" s="13">
        <v>74297804.159456298</v>
      </c>
      <c r="K271" s="13">
        <v>38783642.368303299</v>
      </c>
      <c r="L271" s="13">
        <v>13123552.3865429</v>
      </c>
    </row>
    <row r="272" spans="2:12" s="1" customFormat="1" ht="10.199999999999999" x14ac:dyDescent="0.15">
      <c r="B272" s="56">
        <v>45200</v>
      </c>
      <c r="C272" s="57">
        <v>53144</v>
      </c>
      <c r="D272" s="13">
        <v>261</v>
      </c>
      <c r="E272" s="58">
        <v>7944</v>
      </c>
      <c r="F272" s="112"/>
      <c r="G272" s="112"/>
      <c r="H272" s="88">
        <v>107242985.792255</v>
      </c>
      <c r="I272" s="88"/>
      <c r="J272" s="13">
        <v>69414481.456619903</v>
      </c>
      <c r="K272" s="13">
        <v>36145352.620598897</v>
      </c>
      <c r="L272" s="13">
        <v>12180675.265140699</v>
      </c>
    </row>
    <row r="273" spans="2:12" s="1" customFormat="1" ht="10.199999999999999" x14ac:dyDescent="0.15">
      <c r="B273" s="56">
        <v>45200</v>
      </c>
      <c r="C273" s="57">
        <v>53175</v>
      </c>
      <c r="D273" s="13">
        <v>262</v>
      </c>
      <c r="E273" s="58">
        <v>7975</v>
      </c>
      <c r="F273" s="112"/>
      <c r="G273" s="112"/>
      <c r="H273" s="88">
        <v>100258988.01385801</v>
      </c>
      <c r="I273" s="88"/>
      <c r="J273" s="13">
        <v>64783928.870354101</v>
      </c>
      <c r="K273" s="13">
        <v>33648348.830375999</v>
      </c>
      <c r="L273" s="13">
        <v>11291178.586240301</v>
      </c>
    </row>
    <row r="274" spans="2:12" s="1" customFormat="1" ht="10.199999999999999" x14ac:dyDescent="0.15">
      <c r="B274" s="56">
        <v>45200</v>
      </c>
      <c r="C274" s="57">
        <v>53206</v>
      </c>
      <c r="D274" s="13">
        <v>263</v>
      </c>
      <c r="E274" s="58">
        <v>8006</v>
      </c>
      <c r="F274" s="112"/>
      <c r="G274" s="112"/>
      <c r="H274" s="88">
        <v>93647914.838963002</v>
      </c>
      <c r="I274" s="88"/>
      <c r="J274" s="13">
        <v>60409446.540139101</v>
      </c>
      <c r="K274" s="13">
        <v>31296475.011130702</v>
      </c>
      <c r="L274" s="13">
        <v>10457492.53263</v>
      </c>
    </row>
    <row r="275" spans="2:12" s="1" customFormat="1" ht="10.199999999999999" x14ac:dyDescent="0.15">
      <c r="B275" s="56">
        <v>45200</v>
      </c>
      <c r="C275" s="57">
        <v>53236</v>
      </c>
      <c r="D275" s="13">
        <v>264</v>
      </c>
      <c r="E275" s="58">
        <v>8036</v>
      </c>
      <c r="F275" s="112"/>
      <c r="G275" s="112"/>
      <c r="H275" s="88">
        <v>87392343.279808998</v>
      </c>
      <c r="I275" s="88"/>
      <c r="J275" s="13">
        <v>56281632.9790425</v>
      </c>
      <c r="K275" s="13">
        <v>29086202.609449498</v>
      </c>
      <c r="L275" s="13">
        <v>9679106.01769723</v>
      </c>
    </row>
    <row r="276" spans="2:12" s="1" customFormat="1" ht="10.199999999999999" x14ac:dyDescent="0.15">
      <c r="B276" s="56">
        <v>45200</v>
      </c>
      <c r="C276" s="57">
        <v>53267</v>
      </c>
      <c r="D276" s="13">
        <v>265</v>
      </c>
      <c r="E276" s="58">
        <v>8067</v>
      </c>
      <c r="F276" s="112"/>
      <c r="G276" s="112"/>
      <c r="H276" s="88">
        <v>81546040.117192</v>
      </c>
      <c r="I276" s="88"/>
      <c r="J276" s="13">
        <v>52427477.305777401</v>
      </c>
      <c r="K276" s="13">
        <v>27025478.311618499</v>
      </c>
      <c r="L276" s="13">
        <v>8955260.6416750103</v>
      </c>
    </row>
    <row r="277" spans="2:12" s="1" customFormat="1" ht="10.199999999999999" x14ac:dyDescent="0.15">
      <c r="B277" s="56">
        <v>45200</v>
      </c>
      <c r="C277" s="57">
        <v>53297</v>
      </c>
      <c r="D277" s="13">
        <v>266</v>
      </c>
      <c r="E277" s="58">
        <v>8097</v>
      </c>
      <c r="F277" s="112"/>
      <c r="G277" s="112"/>
      <c r="H277" s="88">
        <v>75990070.669550002</v>
      </c>
      <c r="I277" s="88"/>
      <c r="J277" s="13">
        <v>48775248.777691498</v>
      </c>
      <c r="K277" s="13">
        <v>25080933.0352019</v>
      </c>
      <c r="L277" s="13">
        <v>8276841.0207761899</v>
      </c>
    </row>
    <row r="278" spans="2:12" s="1" customFormat="1" ht="10.199999999999999" x14ac:dyDescent="0.15">
      <c r="B278" s="56">
        <v>45200</v>
      </c>
      <c r="C278" s="57">
        <v>53328</v>
      </c>
      <c r="D278" s="13">
        <v>267</v>
      </c>
      <c r="E278" s="58">
        <v>8128</v>
      </c>
      <c r="F278" s="112"/>
      <c r="G278" s="112"/>
      <c r="H278" s="88">
        <v>70731184.490755007</v>
      </c>
      <c r="I278" s="88"/>
      <c r="J278" s="13">
        <v>45322760.606098697</v>
      </c>
      <c r="K278" s="13">
        <v>23246343.087834299</v>
      </c>
      <c r="L278" s="13">
        <v>7638923.9709393699</v>
      </c>
    </row>
    <row r="279" spans="2:12" s="1" customFormat="1" ht="10.199999999999999" x14ac:dyDescent="0.15">
      <c r="B279" s="56">
        <v>45200</v>
      </c>
      <c r="C279" s="57">
        <v>53359</v>
      </c>
      <c r="D279" s="13">
        <v>268</v>
      </c>
      <c r="E279" s="58">
        <v>8159</v>
      </c>
      <c r="F279" s="112"/>
      <c r="G279" s="112"/>
      <c r="H279" s="88">
        <v>65799435.415287003</v>
      </c>
      <c r="I279" s="88"/>
      <c r="J279" s="13">
        <v>42091109.1541325</v>
      </c>
      <c r="K279" s="13">
        <v>21533902.945050001</v>
      </c>
      <c r="L279" s="13">
        <v>7046231.6252315603</v>
      </c>
    </row>
    <row r="280" spans="2:12" s="1" customFormat="1" ht="10.199999999999999" x14ac:dyDescent="0.15">
      <c r="B280" s="56">
        <v>45200</v>
      </c>
      <c r="C280" s="57">
        <v>53387</v>
      </c>
      <c r="D280" s="13">
        <v>269</v>
      </c>
      <c r="E280" s="58">
        <v>8187</v>
      </c>
      <c r="F280" s="112"/>
      <c r="G280" s="112"/>
      <c r="H280" s="88">
        <v>61083936.060783997</v>
      </c>
      <c r="I280" s="88"/>
      <c r="J280" s="13">
        <v>39014795.9434646</v>
      </c>
      <c r="K280" s="13">
        <v>19914198.747681901</v>
      </c>
      <c r="L280" s="13">
        <v>6491304.9555028398</v>
      </c>
    </row>
    <row r="281" spans="2:12" s="1" customFormat="1" ht="10.199999999999999" x14ac:dyDescent="0.15">
      <c r="B281" s="56">
        <v>45200</v>
      </c>
      <c r="C281" s="57">
        <v>53418</v>
      </c>
      <c r="D281" s="13">
        <v>270</v>
      </c>
      <c r="E281" s="58">
        <v>8218</v>
      </c>
      <c r="F281" s="112"/>
      <c r="G281" s="112"/>
      <c r="H281" s="88">
        <v>56633081.152230002</v>
      </c>
      <c r="I281" s="88"/>
      <c r="J281" s="13">
        <v>36110649.114587396</v>
      </c>
      <c r="K281" s="13">
        <v>18384968.304842699</v>
      </c>
      <c r="L281" s="13">
        <v>5967448.5082850903</v>
      </c>
    </row>
    <row r="282" spans="2:12" s="1" customFormat="1" ht="10.199999999999999" x14ac:dyDescent="0.15">
      <c r="B282" s="56">
        <v>45200</v>
      </c>
      <c r="C282" s="57">
        <v>53448</v>
      </c>
      <c r="D282" s="13">
        <v>271</v>
      </c>
      <c r="E282" s="58">
        <v>8248</v>
      </c>
      <c r="F282" s="112"/>
      <c r="G282" s="112"/>
      <c r="H282" s="88">
        <v>52438189.680013001</v>
      </c>
      <c r="I282" s="88"/>
      <c r="J282" s="13">
        <v>33381000.978203502</v>
      </c>
      <c r="K282" s="13">
        <v>16953396.257318001</v>
      </c>
      <c r="L282" s="13">
        <v>5480227.5454853298</v>
      </c>
    </row>
    <row r="283" spans="2:12" s="1" customFormat="1" ht="10.199999999999999" x14ac:dyDescent="0.15">
      <c r="B283" s="56">
        <v>45200</v>
      </c>
      <c r="C283" s="57">
        <v>53479</v>
      </c>
      <c r="D283" s="13">
        <v>272</v>
      </c>
      <c r="E283" s="58">
        <v>8279</v>
      </c>
      <c r="F283" s="112"/>
      <c r="G283" s="112"/>
      <c r="H283" s="88">
        <v>48464783.794757001</v>
      </c>
      <c r="I283" s="88"/>
      <c r="J283" s="13">
        <v>30799291.346937999</v>
      </c>
      <c r="K283" s="13">
        <v>15602427.545234101</v>
      </c>
      <c r="L283" s="13">
        <v>5022161.4753153902</v>
      </c>
    </row>
    <row r="284" spans="2:12" s="1" customFormat="1" ht="10.199999999999999" x14ac:dyDescent="0.15">
      <c r="B284" s="56">
        <v>45200</v>
      </c>
      <c r="C284" s="57">
        <v>53509</v>
      </c>
      <c r="D284" s="13">
        <v>273</v>
      </c>
      <c r="E284" s="58">
        <v>8309</v>
      </c>
      <c r="F284" s="112"/>
      <c r="G284" s="112"/>
      <c r="H284" s="88">
        <v>44791152.691923</v>
      </c>
      <c r="I284" s="88"/>
      <c r="J284" s="13">
        <v>28417982.5889089</v>
      </c>
      <c r="K284" s="13">
        <v>14360662.0341074</v>
      </c>
      <c r="L284" s="13">
        <v>4603509.4906179504</v>
      </c>
    </row>
    <row r="285" spans="2:12" s="1" customFormat="1" ht="10.199999999999999" x14ac:dyDescent="0.15">
      <c r="B285" s="56">
        <v>45200</v>
      </c>
      <c r="C285" s="57">
        <v>53540</v>
      </c>
      <c r="D285" s="13">
        <v>274</v>
      </c>
      <c r="E285" s="58">
        <v>8340</v>
      </c>
      <c r="F285" s="112"/>
      <c r="G285" s="112"/>
      <c r="H285" s="88">
        <v>41375337.811761998</v>
      </c>
      <c r="I285" s="88"/>
      <c r="J285" s="13">
        <v>26206277.557780098</v>
      </c>
      <c r="K285" s="13">
        <v>13209325.6520315</v>
      </c>
      <c r="L285" s="13">
        <v>4216497.5069972398</v>
      </c>
    </row>
    <row r="286" spans="2:12" s="1" customFormat="1" ht="10.199999999999999" x14ac:dyDescent="0.15">
      <c r="B286" s="56">
        <v>45200</v>
      </c>
      <c r="C286" s="57">
        <v>53571</v>
      </c>
      <c r="D286" s="13">
        <v>275</v>
      </c>
      <c r="E286" s="58">
        <v>8371</v>
      </c>
      <c r="F286" s="112"/>
      <c r="G286" s="112"/>
      <c r="H286" s="88">
        <v>38319022.422932997</v>
      </c>
      <c r="I286" s="88"/>
      <c r="J286" s="13">
        <v>24229306.506418198</v>
      </c>
      <c r="K286" s="13">
        <v>12181769.773431299</v>
      </c>
      <c r="L286" s="13">
        <v>3872025.4912339398</v>
      </c>
    </row>
    <row r="287" spans="2:12" s="1" customFormat="1" ht="10.199999999999999" x14ac:dyDescent="0.15">
      <c r="B287" s="56">
        <v>45200</v>
      </c>
      <c r="C287" s="57">
        <v>53601</v>
      </c>
      <c r="D287" s="13">
        <v>276</v>
      </c>
      <c r="E287" s="58">
        <v>8401</v>
      </c>
      <c r="F287" s="112"/>
      <c r="G287" s="112"/>
      <c r="H287" s="88">
        <v>35532702.476911999</v>
      </c>
      <c r="I287" s="88"/>
      <c r="J287" s="13">
        <v>22430624.3755241</v>
      </c>
      <c r="K287" s="13">
        <v>11249689.4418611</v>
      </c>
      <c r="L287" s="13">
        <v>3561102.19759297</v>
      </c>
    </row>
    <row r="288" spans="2:12" s="1" customFormat="1" ht="10.199999999999999" x14ac:dyDescent="0.15">
      <c r="B288" s="56">
        <v>45200</v>
      </c>
      <c r="C288" s="57">
        <v>53632</v>
      </c>
      <c r="D288" s="13">
        <v>277</v>
      </c>
      <c r="E288" s="58">
        <v>8432</v>
      </c>
      <c r="F288" s="112"/>
      <c r="G288" s="112"/>
      <c r="H288" s="88">
        <v>32988030.650628</v>
      </c>
      <c r="I288" s="88"/>
      <c r="J288" s="13">
        <v>20788937.4103292</v>
      </c>
      <c r="K288" s="13">
        <v>10399813.6012931</v>
      </c>
      <c r="L288" s="13">
        <v>3278129.29449696</v>
      </c>
    </row>
    <row r="289" spans="2:12" s="1" customFormat="1" ht="10.199999999999999" x14ac:dyDescent="0.15">
      <c r="B289" s="56">
        <v>45200</v>
      </c>
      <c r="C289" s="57">
        <v>53662</v>
      </c>
      <c r="D289" s="13">
        <v>278</v>
      </c>
      <c r="E289" s="58">
        <v>8462</v>
      </c>
      <c r="F289" s="112"/>
      <c r="G289" s="112"/>
      <c r="H289" s="88">
        <v>30593942.239590999</v>
      </c>
      <c r="I289" s="88"/>
      <c r="J289" s="13">
        <v>19248544.927963998</v>
      </c>
      <c r="K289" s="13">
        <v>9605521.2268958893</v>
      </c>
      <c r="L289" s="13">
        <v>3015348.70716633</v>
      </c>
    </row>
    <row r="290" spans="2:12" s="1" customFormat="1" ht="10.199999999999999" x14ac:dyDescent="0.15">
      <c r="B290" s="56">
        <v>45200</v>
      </c>
      <c r="C290" s="57">
        <v>53693</v>
      </c>
      <c r="D290" s="13">
        <v>279</v>
      </c>
      <c r="E290" s="58">
        <v>8493</v>
      </c>
      <c r="F290" s="112"/>
      <c r="G290" s="112"/>
      <c r="H290" s="88">
        <v>28381251.447303999</v>
      </c>
      <c r="I290" s="88"/>
      <c r="J290" s="13">
        <v>17826118.250445701</v>
      </c>
      <c r="K290" s="13">
        <v>8873069.9853087608</v>
      </c>
      <c r="L290" s="13">
        <v>2773621.1059486298</v>
      </c>
    </row>
    <row r="291" spans="2:12" s="1" customFormat="1" ht="10.199999999999999" x14ac:dyDescent="0.15">
      <c r="B291" s="56">
        <v>45200</v>
      </c>
      <c r="C291" s="57">
        <v>53724</v>
      </c>
      <c r="D291" s="13">
        <v>280</v>
      </c>
      <c r="E291" s="58">
        <v>8524</v>
      </c>
      <c r="F291" s="112"/>
      <c r="G291" s="112"/>
      <c r="H291" s="88">
        <v>26473403.668485999</v>
      </c>
      <c r="I291" s="88"/>
      <c r="J291" s="13">
        <v>16599606.8661355</v>
      </c>
      <c r="K291" s="13">
        <v>8241552.30790764</v>
      </c>
      <c r="L291" s="13">
        <v>2565304.1598817501</v>
      </c>
    </row>
    <row r="292" spans="2:12" s="1" customFormat="1" ht="10.199999999999999" x14ac:dyDescent="0.15">
      <c r="B292" s="56">
        <v>45200</v>
      </c>
      <c r="C292" s="57">
        <v>53752</v>
      </c>
      <c r="D292" s="13">
        <v>281</v>
      </c>
      <c r="E292" s="58">
        <v>8552</v>
      </c>
      <c r="F292" s="112"/>
      <c r="G292" s="112"/>
      <c r="H292" s="88">
        <v>24722495.046390999</v>
      </c>
      <c r="I292" s="88"/>
      <c r="J292" s="13">
        <v>15477985.7445169</v>
      </c>
      <c r="K292" s="13">
        <v>7667023.1615512501</v>
      </c>
      <c r="L292" s="13">
        <v>2377341.8328640899</v>
      </c>
    </row>
    <row r="293" spans="2:12" s="1" customFormat="1" ht="10.199999999999999" x14ac:dyDescent="0.15">
      <c r="B293" s="56">
        <v>45200</v>
      </c>
      <c r="C293" s="57">
        <v>53783</v>
      </c>
      <c r="D293" s="13">
        <v>282</v>
      </c>
      <c r="E293" s="58">
        <v>8583</v>
      </c>
      <c r="F293" s="112"/>
      <c r="G293" s="112"/>
      <c r="H293" s="88">
        <v>23096149.049437001</v>
      </c>
      <c r="I293" s="88"/>
      <c r="J293" s="13">
        <v>14435256.2058206</v>
      </c>
      <c r="K293" s="13">
        <v>7132321.6770170303</v>
      </c>
      <c r="L293" s="13">
        <v>2202177.8952669501</v>
      </c>
    </row>
    <row r="294" spans="2:12" s="1" customFormat="1" ht="10.199999999999999" x14ac:dyDescent="0.15">
      <c r="B294" s="56">
        <v>45200</v>
      </c>
      <c r="C294" s="57">
        <v>53813</v>
      </c>
      <c r="D294" s="13">
        <v>283</v>
      </c>
      <c r="E294" s="58">
        <v>8613</v>
      </c>
      <c r="F294" s="112"/>
      <c r="G294" s="112"/>
      <c r="H294" s="88">
        <v>21559383.907432999</v>
      </c>
      <c r="I294" s="88"/>
      <c r="J294" s="13">
        <v>13452649.5678085</v>
      </c>
      <c r="K294" s="13">
        <v>6630465.5412779097</v>
      </c>
      <c r="L294" s="13">
        <v>2038832.6633682901</v>
      </c>
    </row>
    <row r="295" spans="2:12" s="1" customFormat="1" ht="10.199999999999999" x14ac:dyDescent="0.15">
      <c r="B295" s="56">
        <v>45200</v>
      </c>
      <c r="C295" s="57">
        <v>53844</v>
      </c>
      <c r="D295" s="13">
        <v>284</v>
      </c>
      <c r="E295" s="58">
        <v>8644</v>
      </c>
      <c r="F295" s="112"/>
      <c r="G295" s="112"/>
      <c r="H295" s="88">
        <v>20119855.760582998</v>
      </c>
      <c r="I295" s="88"/>
      <c r="J295" s="13">
        <v>12533117.9020104</v>
      </c>
      <c r="K295" s="13">
        <v>6161541.9713710696</v>
      </c>
      <c r="L295" s="13">
        <v>1886616.33771311</v>
      </c>
    </row>
    <row r="296" spans="2:12" s="1" customFormat="1" ht="10.199999999999999" x14ac:dyDescent="0.15">
      <c r="B296" s="56">
        <v>45200</v>
      </c>
      <c r="C296" s="57">
        <v>53874</v>
      </c>
      <c r="D296" s="13">
        <v>285</v>
      </c>
      <c r="E296" s="58">
        <v>8674</v>
      </c>
      <c r="F296" s="112"/>
      <c r="G296" s="112"/>
      <c r="H296" s="88">
        <v>18839965.585432999</v>
      </c>
      <c r="I296" s="88"/>
      <c r="J296" s="13">
        <v>11716581.7691261</v>
      </c>
      <c r="K296" s="13">
        <v>5745938.6020983001</v>
      </c>
      <c r="L296" s="13">
        <v>1752149.8441660199</v>
      </c>
    </row>
    <row r="297" spans="2:12" s="1" customFormat="1" ht="10.199999999999999" x14ac:dyDescent="0.15">
      <c r="B297" s="56">
        <v>45200</v>
      </c>
      <c r="C297" s="57">
        <v>53905</v>
      </c>
      <c r="D297" s="13">
        <v>286</v>
      </c>
      <c r="E297" s="58">
        <v>8705</v>
      </c>
      <c r="F297" s="112"/>
      <c r="G297" s="112"/>
      <c r="H297" s="88">
        <v>17687709.717496999</v>
      </c>
      <c r="I297" s="88"/>
      <c r="J297" s="13">
        <v>10981336.603406001</v>
      </c>
      <c r="K297" s="13">
        <v>5371670.3142627301</v>
      </c>
      <c r="L297" s="13">
        <v>1631083.6445325499</v>
      </c>
    </row>
    <row r="298" spans="2:12" s="1" customFormat="1" ht="10.199999999999999" x14ac:dyDescent="0.15">
      <c r="B298" s="56">
        <v>45200</v>
      </c>
      <c r="C298" s="57">
        <v>53936</v>
      </c>
      <c r="D298" s="13">
        <v>287</v>
      </c>
      <c r="E298" s="58">
        <v>8736</v>
      </c>
      <c r="F298" s="112"/>
      <c r="G298" s="112"/>
      <c r="H298" s="88">
        <v>16689515.965356</v>
      </c>
      <c r="I298" s="88"/>
      <c r="J298" s="13">
        <v>10344038.351406701</v>
      </c>
      <c r="K298" s="13">
        <v>5047058.7610416496</v>
      </c>
      <c r="L298" s="13">
        <v>1526025.7557119301</v>
      </c>
    </row>
    <row r="299" spans="2:12" s="1" customFormat="1" ht="10.199999999999999" x14ac:dyDescent="0.15">
      <c r="B299" s="56">
        <v>45200</v>
      </c>
      <c r="C299" s="57">
        <v>53966</v>
      </c>
      <c r="D299" s="13">
        <v>288</v>
      </c>
      <c r="E299" s="58">
        <v>8766</v>
      </c>
      <c r="F299" s="112"/>
      <c r="G299" s="112"/>
      <c r="H299" s="88">
        <v>15817527.511244001</v>
      </c>
      <c r="I299" s="88"/>
      <c r="J299" s="13">
        <v>9787494.6936931293</v>
      </c>
      <c r="K299" s="13">
        <v>4763756.4077396505</v>
      </c>
      <c r="L299" s="13">
        <v>1434462.2771856999</v>
      </c>
    </row>
    <row r="300" spans="2:12" s="1" customFormat="1" ht="10.199999999999999" x14ac:dyDescent="0.15">
      <c r="B300" s="56">
        <v>45200</v>
      </c>
      <c r="C300" s="57">
        <v>53997</v>
      </c>
      <c r="D300" s="13">
        <v>289</v>
      </c>
      <c r="E300" s="58">
        <v>8797</v>
      </c>
      <c r="F300" s="112"/>
      <c r="G300" s="112"/>
      <c r="H300" s="88">
        <v>15040544.828829</v>
      </c>
      <c r="I300" s="88"/>
      <c r="J300" s="13">
        <v>9290932.1517917402</v>
      </c>
      <c r="K300" s="13">
        <v>4510569.5923306402</v>
      </c>
      <c r="L300" s="13">
        <v>1352469.85293409</v>
      </c>
    </row>
    <row r="301" spans="2:12" s="1" customFormat="1" ht="10.199999999999999" x14ac:dyDescent="0.15">
      <c r="B301" s="56">
        <v>45200</v>
      </c>
      <c r="C301" s="57">
        <v>54027</v>
      </c>
      <c r="D301" s="13">
        <v>290</v>
      </c>
      <c r="E301" s="58">
        <v>8827</v>
      </c>
      <c r="F301" s="112"/>
      <c r="G301" s="112"/>
      <c r="H301" s="88">
        <v>14324745.832385</v>
      </c>
      <c r="I301" s="88"/>
      <c r="J301" s="13">
        <v>8834240.2417129092</v>
      </c>
      <c r="K301" s="13">
        <v>4278298.39797037</v>
      </c>
      <c r="L301" s="13">
        <v>1277566.0457591901</v>
      </c>
    </row>
    <row r="302" spans="2:12" s="1" customFormat="1" ht="10.199999999999999" x14ac:dyDescent="0.15">
      <c r="B302" s="56">
        <v>45200</v>
      </c>
      <c r="C302" s="57">
        <v>54058</v>
      </c>
      <c r="D302" s="13">
        <v>291</v>
      </c>
      <c r="E302" s="58">
        <v>8858</v>
      </c>
      <c r="F302" s="112"/>
      <c r="G302" s="112"/>
      <c r="H302" s="88">
        <v>13679793.038342999</v>
      </c>
      <c r="I302" s="88"/>
      <c r="J302" s="13">
        <v>8422181.3109696899</v>
      </c>
      <c r="K302" s="13">
        <v>4068370.9630995202</v>
      </c>
      <c r="L302" s="13">
        <v>1209732.7957686</v>
      </c>
    </row>
    <row r="303" spans="2:12" s="1" customFormat="1" ht="10.199999999999999" x14ac:dyDescent="0.15">
      <c r="B303" s="56">
        <v>45200</v>
      </c>
      <c r="C303" s="57">
        <v>54089</v>
      </c>
      <c r="D303" s="13">
        <v>292</v>
      </c>
      <c r="E303" s="58">
        <v>8889</v>
      </c>
      <c r="F303" s="112"/>
      <c r="G303" s="112"/>
      <c r="H303" s="88">
        <v>13067566.193691</v>
      </c>
      <c r="I303" s="88"/>
      <c r="J303" s="13">
        <v>8031608.8082309105</v>
      </c>
      <c r="K303" s="13">
        <v>3869836.3493716898</v>
      </c>
      <c r="L303" s="13">
        <v>1145824.56230806</v>
      </c>
    </row>
    <row r="304" spans="2:12" s="1" customFormat="1" ht="10.199999999999999" x14ac:dyDescent="0.15">
      <c r="B304" s="56">
        <v>45200</v>
      </c>
      <c r="C304" s="57">
        <v>54118</v>
      </c>
      <c r="D304" s="13">
        <v>293</v>
      </c>
      <c r="E304" s="58">
        <v>8918</v>
      </c>
      <c r="F304" s="112"/>
      <c r="G304" s="112"/>
      <c r="H304" s="88">
        <v>12501632.044968</v>
      </c>
      <c r="I304" s="88"/>
      <c r="J304" s="13">
        <v>7671581.3148172796</v>
      </c>
      <c r="K304" s="13">
        <v>3687570.9643265698</v>
      </c>
      <c r="L304" s="13">
        <v>1087530.5412306001</v>
      </c>
    </row>
    <row r="305" spans="2:12" s="1" customFormat="1" ht="10.199999999999999" x14ac:dyDescent="0.15">
      <c r="B305" s="56">
        <v>45200</v>
      </c>
      <c r="C305" s="57">
        <v>54149</v>
      </c>
      <c r="D305" s="13">
        <v>294</v>
      </c>
      <c r="E305" s="58">
        <v>8949</v>
      </c>
      <c r="F305" s="112"/>
      <c r="G305" s="112"/>
      <c r="H305" s="88">
        <v>11967171.042362999</v>
      </c>
      <c r="I305" s="88"/>
      <c r="J305" s="13">
        <v>7331155.9443562999</v>
      </c>
      <c r="K305" s="13">
        <v>3514973.4144444</v>
      </c>
      <c r="L305" s="13">
        <v>1032237.75462392</v>
      </c>
    </row>
    <row r="306" spans="2:12" s="1" customFormat="1" ht="10.199999999999999" x14ac:dyDescent="0.15">
      <c r="B306" s="56">
        <v>45200</v>
      </c>
      <c r="C306" s="57">
        <v>54179</v>
      </c>
      <c r="D306" s="13">
        <v>295</v>
      </c>
      <c r="E306" s="58">
        <v>8979</v>
      </c>
      <c r="F306" s="112"/>
      <c r="G306" s="112"/>
      <c r="H306" s="88">
        <v>11461946.504789</v>
      </c>
      <c r="I306" s="88"/>
      <c r="J306" s="13">
        <v>7010127.1768684704</v>
      </c>
      <c r="K306" s="13">
        <v>3352781.4974956298</v>
      </c>
      <c r="L306" s="13">
        <v>980570.96520868398</v>
      </c>
    </row>
    <row r="307" spans="2:12" s="1" customFormat="1" ht="10.199999999999999" x14ac:dyDescent="0.15">
      <c r="B307" s="56">
        <v>45200</v>
      </c>
      <c r="C307" s="57">
        <v>54210</v>
      </c>
      <c r="D307" s="13">
        <v>296</v>
      </c>
      <c r="E307" s="58">
        <v>9010</v>
      </c>
      <c r="F307" s="112"/>
      <c r="G307" s="112"/>
      <c r="H307" s="88">
        <v>10995982.849847</v>
      </c>
      <c r="I307" s="88"/>
      <c r="J307" s="13">
        <v>6713737.4357509697</v>
      </c>
      <c r="K307" s="13">
        <v>3202858.8499241602</v>
      </c>
      <c r="L307" s="13">
        <v>932756.31441496697</v>
      </c>
    </row>
    <row r="308" spans="2:12" s="1" customFormat="1" ht="10.199999999999999" x14ac:dyDescent="0.15">
      <c r="B308" s="56">
        <v>45200</v>
      </c>
      <c r="C308" s="57">
        <v>54240</v>
      </c>
      <c r="D308" s="13">
        <v>297</v>
      </c>
      <c r="E308" s="58">
        <v>9040</v>
      </c>
      <c r="F308" s="112"/>
      <c r="G308" s="112"/>
      <c r="H308" s="88">
        <v>10578583.129782001</v>
      </c>
      <c r="I308" s="88"/>
      <c r="J308" s="13">
        <v>6448287.0540306102</v>
      </c>
      <c r="K308" s="13">
        <v>3068651.5525885401</v>
      </c>
      <c r="L308" s="13">
        <v>890008.30306151102</v>
      </c>
    </row>
    <row r="309" spans="2:12" s="1" customFormat="1" ht="10.199999999999999" x14ac:dyDescent="0.15">
      <c r="B309" s="56">
        <v>45200</v>
      </c>
      <c r="C309" s="57">
        <v>54271</v>
      </c>
      <c r="D309" s="13">
        <v>298</v>
      </c>
      <c r="E309" s="58">
        <v>9071</v>
      </c>
      <c r="F309" s="112"/>
      <c r="G309" s="112"/>
      <c r="H309" s="88">
        <v>10182922.180973999</v>
      </c>
      <c r="I309" s="88"/>
      <c r="J309" s="13">
        <v>6196580.03052832</v>
      </c>
      <c r="K309" s="13">
        <v>2941368.0479065799</v>
      </c>
      <c r="L309" s="13">
        <v>849478.65630319703</v>
      </c>
    </row>
    <row r="310" spans="2:12" s="1" customFormat="1" ht="10.199999999999999" x14ac:dyDescent="0.15">
      <c r="B310" s="56">
        <v>45200</v>
      </c>
      <c r="C310" s="57">
        <v>54302</v>
      </c>
      <c r="D310" s="13">
        <v>299</v>
      </c>
      <c r="E310" s="58">
        <v>9102</v>
      </c>
      <c r="F310" s="112"/>
      <c r="G310" s="112"/>
      <c r="H310" s="88">
        <v>9796722.5237709992</v>
      </c>
      <c r="I310" s="88"/>
      <c r="J310" s="13">
        <v>5951455.9684274001</v>
      </c>
      <c r="K310" s="13">
        <v>2817828.9388842001</v>
      </c>
      <c r="L310" s="13">
        <v>810353.18910539302</v>
      </c>
    </row>
    <row r="311" spans="2:12" s="1" customFormat="1" ht="10.199999999999999" x14ac:dyDescent="0.15">
      <c r="B311" s="56">
        <v>45200</v>
      </c>
      <c r="C311" s="57">
        <v>54332</v>
      </c>
      <c r="D311" s="13">
        <v>300</v>
      </c>
      <c r="E311" s="58">
        <v>9132</v>
      </c>
      <c r="F311" s="112"/>
      <c r="G311" s="112"/>
      <c r="H311" s="88">
        <v>9419125.5991999991</v>
      </c>
      <c r="I311" s="88"/>
      <c r="J311" s="13">
        <v>5712675.63668577</v>
      </c>
      <c r="K311" s="13">
        <v>2698116.71949411</v>
      </c>
      <c r="L311" s="13">
        <v>772745.59351041797</v>
      </c>
    </row>
    <row r="312" spans="2:12" s="1" customFormat="1" ht="10.199999999999999" x14ac:dyDescent="0.15">
      <c r="B312" s="56">
        <v>45200</v>
      </c>
      <c r="C312" s="57">
        <v>54363</v>
      </c>
      <c r="D312" s="13">
        <v>301</v>
      </c>
      <c r="E312" s="58">
        <v>9163</v>
      </c>
      <c r="F312" s="112"/>
      <c r="G312" s="112"/>
      <c r="H312" s="88">
        <v>9052759.4168970007</v>
      </c>
      <c r="I312" s="88"/>
      <c r="J312" s="13">
        <v>5481163.2294250904</v>
      </c>
      <c r="K312" s="13">
        <v>2582188.8168641101</v>
      </c>
      <c r="L312" s="13">
        <v>736411.25857351697</v>
      </c>
    </row>
    <row r="313" spans="2:12" s="1" customFormat="1" ht="10.199999999999999" x14ac:dyDescent="0.15">
      <c r="B313" s="56">
        <v>45200</v>
      </c>
      <c r="C313" s="57">
        <v>54393</v>
      </c>
      <c r="D313" s="13">
        <v>302</v>
      </c>
      <c r="E313" s="58">
        <v>9193</v>
      </c>
      <c r="F313" s="112"/>
      <c r="G313" s="112"/>
      <c r="H313" s="88">
        <v>8695738.7177859992</v>
      </c>
      <c r="I313" s="88"/>
      <c r="J313" s="13">
        <v>5256356.3367106998</v>
      </c>
      <c r="K313" s="13">
        <v>2470186.9709771201</v>
      </c>
      <c r="L313" s="13">
        <v>701581.83149127394</v>
      </c>
    </row>
    <row r="314" spans="2:12" s="1" customFormat="1" ht="10.199999999999999" x14ac:dyDescent="0.15">
      <c r="B314" s="56">
        <v>45200</v>
      </c>
      <c r="C314" s="57">
        <v>54424</v>
      </c>
      <c r="D314" s="13">
        <v>303</v>
      </c>
      <c r="E314" s="58">
        <v>9224</v>
      </c>
      <c r="F314" s="112"/>
      <c r="G314" s="112"/>
      <c r="H314" s="88">
        <v>8349580.2825880004</v>
      </c>
      <c r="I314" s="88"/>
      <c r="J314" s="13">
        <v>5038551.9536836604</v>
      </c>
      <c r="K314" s="13">
        <v>2361809.4804219999</v>
      </c>
      <c r="L314" s="13">
        <v>667959.28048547497</v>
      </c>
    </row>
    <row r="315" spans="2:12" s="1" customFormat="1" ht="10.199999999999999" x14ac:dyDescent="0.15">
      <c r="B315" s="56">
        <v>45200</v>
      </c>
      <c r="C315" s="57">
        <v>54455</v>
      </c>
      <c r="D315" s="13">
        <v>304</v>
      </c>
      <c r="E315" s="58">
        <v>9255</v>
      </c>
      <c r="F315" s="112"/>
      <c r="G315" s="112"/>
      <c r="H315" s="88">
        <v>8010735.421569</v>
      </c>
      <c r="I315" s="88"/>
      <c r="J315" s="13">
        <v>4825877.1635151701</v>
      </c>
      <c r="K315" s="13">
        <v>2256365.6350740502</v>
      </c>
      <c r="L315" s="13">
        <v>635435.13270451</v>
      </c>
    </row>
    <row r="316" spans="2:12" s="1" customFormat="1" ht="10.199999999999999" x14ac:dyDescent="0.15">
      <c r="B316" s="56">
        <v>45200</v>
      </c>
      <c r="C316" s="57">
        <v>54483</v>
      </c>
      <c r="D316" s="13">
        <v>305</v>
      </c>
      <c r="E316" s="58">
        <v>9283</v>
      </c>
      <c r="F316" s="112"/>
      <c r="G316" s="112"/>
      <c r="H316" s="88">
        <v>7682339.5154860001</v>
      </c>
      <c r="I316" s="88"/>
      <c r="J316" s="13">
        <v>4620952.3988425899</v>
      </c>
      <c r="K316" s="13">
        <v>2155588.3331021899</v>
      </c>
      <c r="L316" s="13">
        <v>604731.48686412605</v>
      </c>
    </row>
    <row r="317" spans="2:12" s="1" customFormat="1" ht="10.199999999999999" x14ac:dyDescent="0.15">
      <c r="B317" s="56">
        <v>45200</v>
      </c>
      <c r="C317" s="57">
        <v>54514</v>
      </c>
      <c r="D317" s="13">
        <v>306</v>
      </c>
      <c r="E317" s="58">
        <v>9314</v>
      </c>
      <c r="F317" s="112"/>
      <c r="G317" s="112"/>
      <c r="H317" s="88">
        <v>7362861.1368110003</v>
      </c>
      <c r="I317" s="88"/>
      <c r="J317" s="13">
        <v>4421273.5596406301</v>
      </c>
      <c r="K317" s="13">
        <v>2057196.6549935399</v>
      </c>
      <c r="L317" s="13">
        <v>574684.10663820698</v>
      </c>
    </row>
    <row r="318" spans="2:12" s="1" customFormat="1" ht="10.199999999999999" x14ac:dyDescent="0.15">
      <c r="B318" s="56">
        <v>45200</v>
      </c>
      <c r="C318" s="57">
        <v>54544</v>
      </c>
      <c r="D318" s="13">
        <v>307</v>
      </c>
      <c r="E318" s="58">
        <v>9344</v>
      </c>
      <c r="F318" s="112"/>
      <c r="G318" s="112"/>
      <c r="H318" s="88">
        <v>7047836.7537139999</v>
      </c>
      <c r="I318" s="88"/>
      <c r="J318" s="13">
        <v>4225160.1375993304</v>
      </c>
      <c r="K318" s="13">
        <v>1961107.33254986</v>
      </c>
      <c r="L318" s="13">
        <v>545595.55571420596</v>
      </c>
    </row>
    <row r="319" spans="2:12" s="1" customFormat="1" ht="10.199999999999999" x14ac:dyDescent="0.15">
      <c r="B319" s="56">
        <v>45200</v>
      </c>
      <c r="C319" s="57">
        <v>54575</v>
      </c>
      <c r="D319" s="13">
        <v>308</v>
      </c>
      <c r="E319" s="58">
        <v>9375</v>
      </c>
      <c r="F319" s="112"/>
      <c r="G319" s="112"/>
      <c r="H319" s="88">
        <v>6740627.996448</v>
      </c>
      <c r="I319" s="88"/>
      <c r="J319" s="13">
        <v>4034135.4552121698</v>
      </c>
      <c r="K319" s="13">
        <v>1867681.25134917</v>
      </c>
      <c r="L319" s="13">
        <v>517402.876954454</v>
      </c>
    </row>
    <row r="320" spans="2:12" s="1" customFormat="1" ht="10.199999999999999" x14ac:dyDescent="0.15">
      <c r="B320" s="56">
        <v>45200</v>
      </c>
      <c r="C320" s="57">
        <v>54605</v>
      </c>
      <c r="D320" s="13">
        <v>309</v>
      </c>
      <c r="E320" s="58">
        <v>9405</v>
      </c>
      <c r="F320" s="112"/>
      <c r="G320" s="112"/>
      <c r="H320" s="88">
        <v>6438017.1560129998</v>
      </c>
      <c r="I320" s="88"/>
      <c r="J320" s="13">
        <v>3846704.33356959</v>
      </c>
      <c r="K320" s="13">
        <v>1776523.0905499</v>
      </c>
      <c r="L320" s="13">
        <v>490131.95744086499</v>
      </c>
    </row>
    <row r="321" spans="2:12" s="1" customFormat="1" ht="10.199999999999999" x14ac:dyDescent="0.15">
      <c r="B321" s="56">
        <v>45200</v>
      </c>
      <c r="C321" s="57">
        <v>54636</v>
      </c>
      <c r="D321" s="13">
        <v>310</v>
      </c>
      <c r="E321" s="58">
        <v>9436</v>
      </c>
      <c r="F321" s="112"/>
      <c r="G321" s="112"/>
      <c r="H321" s="88">
        <v>6141869.6156289997</v>
      </c>
      <c r="I321" s="88"/>
      <c r="J321" s="13">
        <v>3663532.5014779</v>
      </c>
      <c r="K321" s="13">
        <v>1687625.93774004</v>
      </c>
      <c r="L321" s="13">
        <v>463633.67739099398</v>
      </c>
    </row>
    <row r="322" spans="2:12" s="1" customFormat="1" ht="10.199999999999999" x14ac:dyDescent="0.15">
      <c r="B322" s="56">
        <v>45200</v>
      </c>
      <c r="C322" s="57">
        <v>54667</v>
      </c>
      <c r="D322" s="13">
        <v>311</v>
      </c>
      <c r="E322" s="58">
        <v>9467</v>
      </c>
      <c r="F322" s="112"/>
      <c r="G322" s="112"/>
      <c r="H322" s="88">
        <v>5852925.0084180003</v>
      </c>
      <c r="I322" s="88"/>
      <c r="J322" s="13">
        <v>3485260.1034761001</v>
      </c>
      <c r="K322" s="13">
        <v>1601420.67283132</v>
      </c>
      <c r="L322" s="13">
        <v>438087.47137985303</v>
      </c>
    </row>
    <row r="323" spans="2:12" s="1" customFormat="1" ht="10.199999999999999" x14ac:dyDescent="0.15">
      <c r="B323" s="56">
        <v>45200</v>
      </c>
      <c r="C323" s="57">
        <v>54697</v>
      </c>
      <c r="D323" s="13">
        <v>312</v>
      </c>
      <c r="E323" s="58">
        <v>9497</v>
      </c>
      <c r="F323" s="112"/>
      <c r="G323" s="112"/>
      <c r="H323" s="88">
        <v>5566297.118086</v>
      </c>
      <c r="I323" s="88"/>
      <c r="J323" s="13">
        <v>3309140.2947713099</v>
      </c>
      <c r="K323" s="13">
        <v>1516754.1187578901</v>
      </c>
      <c r="L323" s="13">
        <v>413225.07681649801</v>
      </c>
    </row>
    <row r="324" spans="2:12" s="1" customFormat="1" ht="10.199999999999999" x14ac:dyDescent="0.15">
      <c r="B324" s="56">
        <v>45200</v>
      </c>
      <c r="C324" s="57">
        <v>54728</v>
      </c>
      <c r="D324" s="13">
        <v>313</v>
      </c>
      <c r="E324" s="58">
        <v>9528</v>
      </c>
      <c r="F324" s="112"/>
      <c r="G324" s="112"/>
      <c r="H324" s="88">
        <v>5286031.0647160001</v>
      </c>
      <c r="I324" s="88"/>
      <c r="J324" s="13">
        <v>3137193.3492498202</v>
      </c>
      <c r="K324" s="13">
        <v>1434284.75232641</v>
      </c>
      <c r="L324" s="13">
        <v>389102.02160535398</v>
      </c>
    </row>
    <row r="325" spans="2:12" s="1" customFormat="1" ht="10.199999999999999" x14ac:dyDescent="0.15">
      <c r="B325" s="56">
        <v>45200</v>
      </c>
      <c r="C325" s="57">
        <v>54758</v>
      </c>
      <c r="D325" s="13">
        <v>314</v>
      </c>
      <c r="E325" s="58">
        <v>9558</v>
      </c>
      <c r="F325" s="112"/>
      <c r="G325" s="112"/>
      <c r="H325" s="88">
        <v>5012446.6812310005</v>
      </c>
      <c r="I325" s="88"/>
      <c r="J325" s="13">
        <v>2969941.5408373498</v>
      </c>
      <c r="K325" s="13">
        <v>1354477.40324924</v>
      </c>
      <c r="L325" s="13">
        <v>365945.11424953199</v>
      </c>
    </row>
    <row r="326" spans="2:12" s="1" customFormat="1" ht="10.199999999999999" x14ac:dyDescent="0.15">
      <c r="B326" s="56">
        <v>45200</v>
      </c>
      <c r="C326" s="57">
        <v>54789</v>
      </c>
      <c r="D326" s="13">
        <v>315</v>
      </c>
      <c r="E326" s="58">
        <v>9589</v>
      </c>
      <c r="F326" s="112"/>
      <c r="G326" s="112"/>
      <c r="H326" s="88">
        <v>4748660.6257330002</v>
      </c>
      <c r="I326" s="88"/>
      <c r="J326" s="13">
        <v>2808872.6334304698</v>
      </c>
      <c r="K326" s="13">
        <v>1277762.10180946</v>
      </c>
      <c r="L326" s="13">
        <v>343756.41510258702</v>
      </c>
    </row>
    <row r="327" spans="2:12" s="1" customFormat="1" ht="10.199999999999999" x14ac:dyDescent="0.15">
      <c r="B327" s="56">
        <v>45200</v>
      </c>
      <c r="C327" s="57">
        <v>54820</v>
      </c>
      <c r="D327" s="13">
        <v>316</v>
      </c>
      <c r="E327" s="58">
        <v>9620</v>
      </c>
      <c r="F327" s="112"/>
      <c r="G327" s="112"/>
      <c r="H327" s="88">
        <v>4488582.7115789996</v>
      </c>
      <c r="I327" s="88"/>
      <c r="J327" s="13">
        <v>2650531.2286415598</v>
      </c>
      <c r="K327" s="13">
        <v>1202665.8365863101</v>
      </c>
      <c r="L327" s="13">
        <v>322182.83796127798</v>
      </c>
    </row>
    <row r="328" spans="2:12" s="1" customFormat="1" ht="10.199999999999999" x14ac:dyDescent="0.15">
      <c r="B328" s="56">
        <v>45200</v>
      </c>
      <c r="C328" s="57">
        <v>54848</v>
      </c>
      <c r="D328" s="13">
        <v>317</v>
      </c>
      <c r="E328" s="58">
        <v>9648</v>
      </c>
      <c r="F328" s="112"/>
      <c r="G328" s="112"/>
      <c r="H328" s="88">
        <v>4231846.1659749998</v>
      </c>
      <c r="I328" s="88"/>
      <c r="J328" s="13">
        <v>2495098.45997245</v>
      </c>
      <c r="K328" s="13">
        <v>1129538.0186369801</v>
      </c>
      <c r="L328" s="13">
        <v>301434.73303441302</v>
      </c>
    </row>
    <row r="329" spans="2:12" s="1" customFormat="1" ht="10.199999999999999" x14ac:dyDescent="0.15">
      <c r="B329" s="56">
        <v>45200</v>
      </c>
      <c r="C329" s="57">
        <v>54879</v>
      </c>
      <c r="D329" s="13">
        <v>318</v>
      </c>
      <c r="E329" s="58">
        <v>9679</v>
      </c>
      <c r="F329" s="112"/>
      <c r="G329" s="112"/>
      <c r="H329" s="88">
        <v>3863204.7921199999</v>
      </c>
      <c r="I329" s="88"/>
      <c r="J329" s="13">
        <v>2273884.1071266602</v>
      </c>
      <c r="K329" s="13">
        <v>1026775.70534663</v>
      </c>
      <c r="L329" s="13">
        <v>272850.43048784602</v>
      </c>
    </row>
    <row r="330" spans="2:12" s="1" customFormat="1" ht="10.199999999999999" x14ac:dyDescent="0.15">
      <c r="B330" s="56">
        <v>45200</v>
      </c>
      <c r="C330" s="57">
        <v>54909</v>
      </c>
      <c r="D330" s="13">
        <v>319</v>
      </c>
      <c r="E330" s="58">
        <v>9709</v>
      </c>
      <c r="F330" s="112"/>
      <c r="G330" s="112"/>
      <c r="H330" s="88">
        <v>3613405.7756759999</v>
      </c>
      <c r="I330" s="88"/>
      <c r="J330" s="13">
        <v>2123361.2618728601</v>
      </c>
      <c r="K330" s="13">
        <v>956447.013010578</v>
      </c>
      <c r="L330" s="13">
        <v>253119.76449416199</v>
      </c>
    </row>
    <row r="331" spans="2:12" s="1" customFormat="1" ht="10.199999999999999" x14ac:dyDescent="0.15">
      <c r="B331" s="56">
        <v>45200</v>
      </c>
      <c r="C331" s="57">
        <v>54940</v>
      </c>
      <c r="D331" s="13">
        <v>320</v>
      </c>
      <c r="E331" s="58">
        <v>9740</v>
      </c>
      <c r="F331" s="112"/>
      <c r="G331" s="112"/>
      <c r="H331" s="88">
        <v>3365795.1747880001</v>
      </c>
      <c r="I331" s="88"/>
      <c r="J331" s="13">
        <v>1974502.1822454899</v>
      </c>
      <c r="K331" s="13">
        <v>887133.00321399502</v>
      </c>
      <c r="L331" s="13">
        <v>233781.69243686</v>
      </c>
    </row>
    <row r="332" spans="2:12" s="1" customFormat="1" ht="10.199999999999999" x14ac:dyDescent="0.15">
      <c r="B332" s="56">
        <v>45200</v>
      </c>
      <c r="C332" s="57">
        <v>54970</v>
      </c>
      <c r="D332" s="13">
        <v>321</v>
      </c>
      <c r="E332" s="58">
        <v>9770</v>
      </c>
      <c r="F332" s="112"/>
      <c r="G332" s="112"/>
      <c r="H332" s="88">
        <v>3121650.9864889998</v>
      </c>
      <c r="I332" s="88"/>
      <c r="J332" s="13">
        <v>1828272.1363025301</v>
      </c>
      <c r="K332" s="13">
        <v>819410.87958587601</v>
      </c>
      <c r="L332" s="13">
        <v>215050.06170442401</v>
      </c>
    </row>
    <row r="333" spans="2:12" s="1" customFormat="1" ht="10.199999999999999" x14ac:dyDescent="0.15">
      <c r="B333" s="56">
        <v>45200</v>
      </c>
      <c r="C333" s="57">
        <v>55001</v>
      </c>
      <c r="D333" s="13">
        <v>322</v>
      </c>
      <c r="E333" s="58">
        <v>9801</v>
      </c>
      <c r="F333" s="112"/>
      <c r="G333" s="112"/>
      <c r="H333" s="88">
        <v>2879132.2315409998</v>
      </c>
      <c r="I333" s="88"/>
      <c r="J333" s="13">
        <v>1683375.0476639799</v>
      </c>
      <c r="K333" s="13">
        <v>752550.87278641795</v>
      </c>
      <c r="L333" s="13">
        <v>196666.47284690099</v>
      </c>
    </row>
    <row r="334" spans="2:12" s="1" customFormat="1" ht="10.199999999999999" x14ac:dyDescent="0.15">
      <c r="B334" s="56">
        <v>45200</v>
      </c>
      <c r="C334" s="57">
        <v>55032</v>
      </c>
      <c r="D334" s="13">
        <v>323</v>
      </c>
      <c r="E334" s="58">
        <v>9832</v>
      </c>
      <c r="F334" s="112"/>
      <c r="G334" s="112"/>
      <c r="H334" s="88">
        <v>2638557.6572779999</v>
      </c>
      <c r="I334" s="88"/>
      <c r="J334" s="13">
        <v>1540099.01036715</v>
      </c>
      <c r="K334" s="13">
        <v>686748.48973592604</v>
      </c>
      <c r="L334" s="13">
        <v>178709.97651020699</v>
      </c>
    </row>
    <row r="335" spans="2:12" s="1" customFormat="1" ht="10.199999999999999" x14ac:dyDescent="0.15">
      <c r="B335" s="56">
        <v>45200</v>
      </c>
      <c r="C335" s="57">
        <v>55062</v>
      </c>
      <c r="D335" s="13">
        <v>324</v>
      </c>
      <c r="E335" s="58">
        <v>9862</v>
      </c>
      <c r="F335" s="112"/>
      <c r="G335" s="112"/>
      <c r="H335" s="88">
        <v>2400368.8073649998</v>
      </c>
      <c r="I335" s="88"/>
      <c r="J335" s="13">
        <v>1398770.89758823</v>
      </c>
      <c r="K335" s="13">
        <v>622193.43795697705</v>
      </c>
      <c r="L335" s="13">
        <v>161247.35320224901</v>
      </c>
    </row>
    <row r="336" spans="2:12" s="1" customFormat="1" ht="10.199999999999999" x14ac:dyDescent="0.15">
      <c r="B336" s="56">
        <v>45200</v>
      </c>
      <c r="C336" s="57">
        <v>55093</v>
      </c>
      <c r="D336" s="13">
        <v>325</v>
      </c>
      <c r="E336" s="58">
        <v>9893</v>
      </c>
      <c r="F336" s="112"/>
      <c r="G336" s="112"/>
      <c r="H336" s="88">
        <v>2163618.8724710001</v>
      </c>
      <c r="I336" s="88"/>
      <c r="J336" s="13">
        <v>1258670.7895022701</v>
      </c>
      <c r="K336" s="13">
        <v>558451.01532165206</v>
      </c>
      <c r="L336" s="13">
        <v>144114.89598218401</v>
      </c>
    </row>
    <row r="337" spans="2:12" s="1" customFormat="1" ht="10.199999999999999" x14ac:dyDescent="0.15">
      <c r="B337" s="56">
        <v>45200</v>
      </c>
      <c r="C337" s="57">
        <v>55123</v>
      </c>
      <c r="D337" s="13">
        <v>326</v>
      </c>
      <c r="E337" s="58">
        <v>9923</v>
      </c>
      <c r="F337" s="112"/>
      <c r="G337" s="112"/>
      <c r="H337" s="88">
        <v>1928878.152463</v>
      </c>
      <c r="I337" s="88"/>
      <c r="J337" s="13">
        <v>1120270.10542086</v>
      </c>
      <c r="K337" s="13">
        <v>495821.60359598702</v>
      </c>
      <c r="L337" s="13">
        <v>127428.13202993901</v>
      </c>
    </row>
    <row r="338" spans="2:12" s="1" customFormat="1" ht="10.199999999999999" x14ac:dyDescent="0.15">
      <c r="B338" s="56">
        <v>45200</v>
      </c>
      <c r="C338" s="57">
        <v>55154</v>
      </c>
      <c r="D338" s="13">
        <v>327</v>
      </c>
      <c r="E338" s="58">
        <v>9954</v>
      </c>
      <c r="F338" s="112"/>
      <c r="G338" s="112"/>
      <c r="H338" s="88">
        <v>1697785.8459970001</v>
      </c>
      <c r="I338" s="88"/>
      <c r="J338" s="13">
        <v>984381.94739188603</v>
      </c>
      <c r="K338" s="13">
        <v>434570.69055594702</v>
      </c>
      <c r="L338" s="13">
        <v>111213.35001151499</v>
      </c>
    </row>
    <row r="339" spans="2:12" s="1" customFormat="1" ht="10.199999999999999" x14ac:dyDescent="0.15">
      <c r="B339" s="56">
        <v>45200</v>
      </c>
      <c r="C339" s="57">
        <v>55185</v>
      </c>
      <c r="D339" s="13">
        <v>328</v>
      </c>
      <c r="E339" s="58">
        <v>9985</v>
      </c>
      <c r="F339" s="112"/>
      <c r="G339" s="112"/>
      <c r="H339" s="88">
        <v>1469532.6139450001</v>
      </c>
      <c r="I339" s="88"/>
      <c r="J339" s="13">
        <v>850594.83244724094</v>
      </c>
      <c r="K339" s="13">
        <v>374553.29711099499</v>
      </c>
      <c r="L339" s="13">
        <v>95447.978477860393</v>
      </c>
    </row>
    <row r="340" spans="2:12" s="1" customFormat="1" ht="10.199999999999999" x14ac:dyDescent="0.15">
      <c r="B340" s="56">
        <v>45200</v>
      </c>
      <c r="C340" s="57">
        <v>55213</v>
      </c>
      <c r="D340" s="13">
        <v>329</v>
      </c>
      <c r="E340" s="58">
        <v>10013</v>
      </c>
      <c r="F340" s="112"/>
      <c r="G340" s="112"/>
      <c r="H340" s="88">
        <v>1248158.789504</v>
      </c>
      <c r="I340" s="88"/>
      <c r="J340" s="13">
        <v>721352.38716840104</v>
      </c>
      <c r="K340" s="13">
        <v>316912.57627842401</v>
      </c>
      <c r="L340" s="13">
        <v>80450.286590331598</v>
      </c>
    </row>
    <row r="341" spans="2:12" s="1" customFormat="1" ht="10.199999999999999" x14ac:dyDescent="0.15">
      <c r="B341" s="56">
        <v>45200</v>
      </c>
      <c r="C341" s="57">
        <v>55244</v>
      </c>
      <c r="D341" s="13">
        <v>330</v>
      </c>
      <c r="E341" s="58">
        <v>10044</v>
      </c>
      <c r="F341" s="112"/>
      <c r="G341" s="112"/>
      <c r="H341" s="88">
        <v>1037263.376146</v>
      </c>
      <c r="I341" s="88"/>
      <c r="J341" s="13">
        <v>598452.18512611103</v>
      </c>
      <c r="K341" s="13">
        <v>262250.032423998</v>
      </c>
      <c r="L341" s="13">
        <v>66291.873309431394</v>
      </c>
    </row>
    <row r="342" spans="2:12" s="1" customFormat="1" ht="10.199999999999999" x14ac:dyDescent="0.15">
      <c r="B342" s="56">
        <v>45200</v>
      </c>
      <c r="C342" s="57">
        <v>55274</v>
      </c>
      <c r="D342" s="13">
        <v>331</v>
      </c>
      <c r="E342" s="58">
        <v>10074</v>
      </c>
      <c r="F342" s="112"/>
      <c r="G342" s="112"/>
      <c r="H342" s="88">
        <v>838974.97748300002</v>
      </c>
      <c r="I342" s="88"/>
      <c r="J342" s="13">
        <v>483254.58315672399</v>
      </c>
      <c r="K342" s="13">
        <v>211247.628579037</v>
      </c>
      <c r="L342" s="13">
        <v>53180.530702014803</v>
      </c>
    </row>
    <row r="343" spans="2:12" s="1" customFormat="1" ht="10.199999999999999" x14ac:dyDescent="0.15">
      <c r="B343" s="56">
        <v>45200</v>
      </c>
      <c r="C343" s="57">
        <v>55305</v>
      </c>
      <c r="D343" s="13">
        <v>332</v>
      </c>
      <c r="E343" s="58">
        <v>10105</v>
      </c>
      <c r="F343" s="112"/>
      <c r="G343" s="112"/>
      <c r="H343" s="88">
        <v>669105.42456800002</v>
      </c>
      <c r="I343" s="88"/>
      <c r="J343" s="13">
        <v>384755.02740670199</v>
      </c>
      <c r="K343" s="13">
        <v>167762.25570254901</v>
      </c>
      <c r="L343" s="13">
        <v>42054.425171308299</v>
      </c>
    </row>
    <row r="344" spans="2:12" s="1" customFormat="1" ht="10.199999999999999" x14ac:dyDescent="0.15">
      <c r="B344" s="56">
        <v>45200</v>
      </c>
      <c r="C344" s="57">
        <v>55335</v>
      </c>
      <c r="D344" s="13">
        <v>333</v>
      </c>
      <c r="E344" s="58">
        <v>10135</v>
      </c>
      <c r="F344" s="112"/>
      <c r="G344" s="112"/>
      <c r="H344" s="88">
        <v>521014.91932500002</v>
      </c>
      <c r="I344" s="88"/>
      <c r="J344" s="13">
        <v>299106.92798409797</v>
      </c>
      <c r="K344" s="13">
        <v>130096.67390095801</v>
      </c>
      <c r="L344" s="13">
        <v>32478.781011320199</v>
      </c>
    </row>
    <row r="345" spans="2:12" s="1" customFormat="1" ht="10.199999999999999" x14ac:dyDescent="0.15">
      <c r="B345" s="56">
        <v>45200</v>
      </c>
      <c r="C345" s="57">
        <v>55366</v>
      </c>
      <c r="D345" s="13">
        <v>334</v>
      </c>
      <c r="E345" s="58">
        <v>10166</v>
      </c>
      <c r="F345" s="112"/>
      <c r="G345" s="112"/>
      <c r="H345" s="88">
        <v>399082.23212300002</v>
      </c>
      <c r="I345" s="88"/>
      <c r="J345" s="13">
        <v>228718.60025526001</v>
      </c>
      <c r="K345" s="13">
        <v>99228.242281338506</v>
      </c>
      <c r="L345" s="13">
        <v>24667.5175339751</v>
      </c>
    </row>
    <row r="346" spans="2:12" s="1" customFormat="1" ht="10.199999999999999" x14ac:dyDescent="0.15">
      <c r="B346" s="56">
        <v>45200</v>
      </c>
      <c r="C346" s="57">
        <v>55397</v>
      </c>
      <c r="D346" s="13">
        <v>335</v>
      </c>
      <c r="E346" s="58">
        <v>10197</v>
      </c>
      <c r="F346" s="112"/>
      <c r="G346" s="112"/>
      <c r="H346" s="88">
        <v>300920.467557</v>
      </c>
      <c r="I346" s="88"/>
      <c r="J346" s="13">
        <v>172168.46159658101</v>
      </c>
      <c r="K346" s="13">
        <v>74504.328638366904</v>
      </c>
      <c r="L346" s="13">
        <v>18442.860121506001</v>
      </c>
    </row>
    <row r="347" spans="2:12" s="1" customFormat="1" ht="10.199999999999999" x14ac:dyDescent="0.15">
      <c r="B347" s="56">
        <v>45200</v>
      </c>
      <c r="C347" s="57">
        <v>55427</v>
      </c>
      <c r="D347" s="13">
        <v>336</v>
      </c>
      <c r="E347" s="58">
        <v>10227</v>
      </c>
      <c r="F347" s="112"/>
      <c r="G347" s="112"/>
      <c r="H347" s="88">
        <v>225010.564594</v>
      </c>
      <c r="I347" s="88"/>
      <c r="J347" s="13">
        <v>128526.10331314099</v>
      </c>
      <c r="K347" s="13">
        <v>55481.604831227</v>
      </c>
      <c r="L347" s="13">
        <v>13677.661926303899</v>
      </c>
    </row>
    <row r="348" spans="2:12" s="1" customFormat="1" ht="10.199999999999999" x14ac:dyDescent="0.15">
      <c r="B348" s="56">
        <v>45200</v>
      </c>
      <c r="C348" s="57">
        <v>55458</v>
      </c>
      <c r="D348" s="13">
        <v>337</v>
      </c>
      <c r="E348" s="58">
        <v>10258</v>
      </c>
      <c r="F348" s="112"/>
      <c r="G348" s="112"/>
      <c r="H348" s="88">
        <v>166990.654049</v>
      </c>
      <c r="I348" s="88"/>
      <c r="J348" s="13">
        <v>95223.332455313299</v>
      </c>
      <c r="K348" s="13">
        <v>41001.065506880303</v>
      </c>
      <c r="L348" s="13">
        <v>10065.019318672101</v>
      </c>
    </row>
    <row r="349" spans="2:12" s="1" customFormat="1" ht="10.199999999999999" x14ac:dyDescent="0.15">
      <c r="B349" s="56">
        <v>45200</v>
      </c>
      <c r="C349" s="57">
        <v>55488</v>
      </c>
      <c r="D349" s="13">
        <v>338</v>
      </c>
      <c r="E349" s="58">
        <v>10288</v>
      </c>
      <c r="F349" s="112"/>
      <c r="G349" s="112"/>
      <c r="H349" s="88">
        <v>123803.197329</v>
      </c>
      <c r="I349" s="88"/>
      <c r="J349" s="13">
        <v>70480.606336355399</v>
      </c>
      <c r="K349" s="13">
        <v>30272.7006106138</v>
      </c>
      <c r="L349" s="13">
        <v>7400.9372008335004</v>
      </c>
    </row>
    <row r="350" spans="2:12" s="1" customFormat="1" ht="10.199999999999999" x14ac:dyDescent="0.15">
      <c r="B350" s="56">
        <v>45200</v>
      </c>
      <c r="C350" s="57">
        <v>55519</v>
      </c>
      <c r="D350" s="13">
        <v>339</v>
      </c>
      <c r="E350" s="58">
        <v>10319</v>
      </c>
      <c r="F350" s="112"/>
      <c r="G350" s="112"/>
      <c r="H350" s="88">
        <v>89683.614522000003</v>
      </c>
      <c r="I350" s="88"/>
      <c r="J350" s="13">
        <v>50969.884928220497</v>
      </c>
      <c r="K350" s="13">
        <v>21836.8142676231</v>
      </c>
      <c r="L350" s="13">
        <v>5315.9569231614896</v>
      </c>
    </row>
    <row r="351" spans="2:12" s="1" customFormat="1" ht="10.199999999999999" x14ac:dyDescent="0.15">
      <c r="B351" s="56">
        <v>45200</v>
      </c>
      <c r="C351" s="57">
        <v>55550</v>
      </c>
      <c r="D351" s="13">
        <v>340</v>
      </c>
      <c r="E351" s="58">
        <v>10350</v>
      </c>
      <c r="F351" s="112"/>
      <c r="G351" s="112"/>
      <c r="H351" s="88">
        <v>69109.11</v>
      </c>
      <c r="I351" s="88"/>
      <c r="J351" s="13">
        <v>39210.161303645902</v>
      </c>
      <c r="K351" s="13">
        <v>16755.922729255799</v>
      </c>
      <c r="L351" s="13">
        <v>4061.7869630250102</v>
      </c>
    </row>
    <row r="352" spans="2:12" s="1" customFormat="1" ht="10.199999999999999" x14ac:dyDescent="0.15">
      <c r="B352" s="56">
        <v>45200</v>
      </c>
      <c r="C352" s="57">
        <v>55579</v>
      </c>
      <c r="D352" s="13">
        <v>341</v>
      </c>
      <c r="E352" s="58">
        <v>10379</v>
      </c>
      <c r="F352" s="112"/>
      <c r="G352" s="112"/>
      <c r="H352" s="88">
        <v>54886.39</v>
      </c>
      <c r="I352" s="88"/>
      <c r="J352" s="13">
        <v>31091.261086664799</v>
      </c>
      <c r="K352" s="13">
        <v>13254.8097777487</v>
      </c>
      <c r="L352" s="13">
        <v>3200.3526715130502</v>
      </c>
    </row>
    <row r="353" spans="2:12" s="1" customFormat="1" ht="10.199999999999999" x14ac:dyDescent="0.15">
      <c r="B353" s="56">
        <v>45200</v>
      </c>
      <c r="C353" s="57">
        <v>55610</v>
      </c>
      <c r="D353" s="13">
        <v>342</v>
      </c>
      <c r="E353" s="58">
        <v>10410</v>
      </c>
      <c r="F353" s="112"/>
      <c r="G353" s="112"/>
      <c r="H353" s="88">
        <v>45217.45</v>
      </c>
      <c r="I353" s="88"/>
      <c r="J353" s="13">
        <v>25570.694087046599</v>
      </c>
      <c r="K353" s="13">
        <v>10873.560400320101</v>
      </c>
      <c r="L353" s="13">
        <v>2614.2837929594498</v>
      </c>
    </row>
    <row r="354" spans="2:12" s="1" customFormat="1" ht="10.199999999999999" x14ac:dyDescent="0.15">
      <c r="B354" s="56">
        <v>45200</v>
      </c>
      <c r="C354" s="57">
        <v>55640</v>
      </c>
      <c r="D354" s="13">
        <v>343</v>
      </c>
      <c r="E354" s="58">
        <v>10440</v>
      </c>
      <c r="F354" s="112"/>
      <c r="G354" s="112"/>
      <c r="H354" s="88">
        <v>38487.39</v>
      </c>
      <c r="I354" s="88"/>
      <c r="J354" s="13">
        <v>21729.086592045602</v>
      </c>
      <c r="K354" s="13">
        <v>9217.2314400435807</v>
      </c>
      <c r="L354" s="13">
        <v>2206.9756183823501</v>
      </c>
    </row>
    <row r="355" spans="2:12" s="1" customFormat="1" ht="10.199999999999999" x14ac:dyDescent="0.15">
      <c r="B355" s="56">
        <v>45200</v>
      </c>
      <c r="C355" s="57">
        <v>55671</v>
      </c>
      <c r="D355" s="13">
        <v>344</v>
      </c>
      <c r="E355" s="58">
        <v>10471</v>
      </c>
      <c r="F355" s="112"/>
      <c r="G355" s="112"/>
      <c r="H355" s="88">
        <v>32048.91</v>
      </c>
      <c r="I355" s="88"/>
      <c r="J355" s="13">
        <v>18063.381424186198</v>
      </c>
      <c r="K355" s="13">
        <v>7642.7942349066898</v>
      </c>
      <c r="L355" s="13">
        <v>1822.2410660359899</v>
      </c>
    </row>
    <row r="356" spans="2:12" s="1" customFormat="1" ht="10.199999999999999" x14ac:dyDescent="0.15">
      <c r="B356" s="56">
        <v>45200</v>
      </c>
      <c r="C356" s="57">
        <v>55701</v>
      </c>
      <c r="D356" s="13">
        <v>345</v>
      </c>
      <c r="E356" s="58">
        <v>10501</v>
      </c>
      <c r="F356" s="112"/>
      <c r="G356" s="112"/>
      <c r="H356" s="88">
        <v>26748.55</v>
      </c>
      <c r="I356" s="88"/>
      <c r="J356" s="13">
        <v>15051.2508491481</v>
      </c>
      <c r="K356" s="13">
        <v>6352.6580089130002</v>
      </c>
      <c r="L356" s="13">
        <v>1508.43021061676</v>
      </c>
    </row>
    <row r="357" spans="2:12" s="1" customFormat="1" ht="10.199999999999999" x14ac:dyDescent="0.15">
      <c r="B357" s="56">
        <v>45200</v>
      </c>
      <c r="C357" s="57">
        <v>55732</v>
      </c>
      <c r="D357" s="13">
        <v>346</v>
      </c>
      <c r="E357" s="58">
        <v>10532</v>
      </c>
      <c r="F357" s="112"/>
      <c r="G357" s="112"/>
      <c r="H357" s="88">
        <v>21779.88</v>
      </c>
      <c r="I357" s="88"/>
      <c r="J357" s="13">
        <v>12234.623551546199</v>
      </c>
      <c r="K357" s="13">
        <v>5150.7157818045898</v>
      </c>
      <c r="L357" s="13">
        <v>1217.85042324806</v>
      </c>
    </row>
    <row r="358" spans="2:12" s="1" customFormat="1" ht="10.199999999999999" x14ac:dyDescent="0.15">
      <c r="B358" s="56">
        <v>45200</v>
      </c>
      <c r="C358" s="57">
        <v>55763</v>
      </c>
      <c r="D358" s="13">
        <v>347</v>
      </c>
      <c r="E358" s="58">
        <v>10563</v>
      </c>
      <c r="F358" s="112"/>
      <c r="G358" s="112"/>
      <c r="H358" s="88">
        <v>17298.080000000002</v>
      </c>
      <c r="I358" s="88"/>
      <c r="J358" s="13">
        <v>9700.5377210639508</v>
      </c>
      <c r="K358" s="13">
        <v>4073.4920837128798</v>
      </c>
      <c r="L358" s="13">
        <v>959.069017841716</v>
      </c>
    </row>
    <row r="359" spans="2:12" s="1" customFormat="1" ht="10.199999999999999" x14ac:dyDescent="0.15">
      <c r="B359" s="56">
        <v>45200</v>
      </c>
      <c r="C359" s="57">
        <v>55793</v>
      </c>
      <c r="D359" s="13">
        <v>348</v>
      </c>
      <c r="E359" s="58">
        <v>10593</v>
      </c>
      <c r="F359" s="112"/>
      <c r="G359" s="112"/>
      <c r="H359" s="88">
        <v>13150.79</v>
      </c>
      <c r="I359" s="88"/>
      <c r="J359" s="13">
        <v>7362.6865304659896</v>
      </c>
      <c r="K359" s="13">
        <v>3084.1617433333499</v>
      </c>
      <c r="L359" s="13">
        <v>723.16302734995497</v>
      </c>
    </row>
    <row r="360" spans="2:12" s="1" customFormat="1" ht="10.199999999999999" x14ac:dyDescent="0.15">
      <c r="B360" s="56">
        <v>45200</v>
      </c>
      <c r="C360" s="57">
        <v>55824</v>
      </c>
      <c r="D360" s="13">
        <v>349</v>
      </c>
      <c r="E360" s="58">
        <v>10624</v>
      </c>
      <c r="F360" s="112"/>
      <c r="G360" s="112"/>
      <c r="H360" s="88">
        <v>9871.57</v>
      </c>
      <c r="I360" s="88"/>
      <c r="J360" s="13">
        <v>5517.3873700207596</v>
      </c>
      <c r="K360" s="13">
        <v>2305.3050648953799</v>
      </c>
      <c r="L360" s="13">
        <v>538.25006682255002</v>
      </c>
    </row>
    <row r="361" spans="2:12" s="1" customFormat="1" ht="10.199999999999999" x14ac:dyDescent="0.15">
      <c r="B361" s="56">
        <v>45200</v>
      </c>
      <c r="C361" s="57">
        <v>55854</v>
      </c>
      <c r="D361" s="13">
        <v>350</v>
      </c>
      <c r="E361" s="58">
        <v>10654</v>
      </c>
      <c r="F361" s="112"/>
      <c r="G361" s="112"/>
      <c r="H361" s="88">
        <v>7417.62</v>
      </c>
      <c r="I361" s="88"/>
      <c r="J361" s="13">
        <v>4139.0282273712101</v>
      </c>
      <c r="K361" s="13">
        <v>1725.13498900691</v>
      </c>
      <c r="L361" s="13">
        <v>401.13896996416202</v>
      </c>
    </row>
    <row r="362" spans="2:12" s="1" customFormat="1" ht="10.199999999999999" x14ac:dyDescent="0.15">
      <c r="B362" s="56">
        <v>45200</v>
      </c>
      <c r="C362" s="57">
        <v>55885</v>
      </c>
      <c r="D362" s="13">
        <v>351</v>
      </c>
      <c r="E362" s="58">
        <v>10685</v>
      </c>
      <c r="F362" s="112"/>
      <c r="G362" s="112"/>
      <c r="H362" s="88">
        <v>5916.86</v>
      </c>
      <c r="I362" s="88"/>
      <c r="J362" s="13">
        <v>3296.0051363304601</v>
      </c>
      <c r="K362" s="13">
        <v>1370.2716357752599</v>
      </c>
      <c r="L362" s="13">
        <v>317.274420132187</v>
      </c>
    </row>
    <row r="363" spans="2:12" s="1" customFormat="1" ht="10.199999999999999" x14ac:dyDescent="0.15">
      <c r="B363" s="56">
        <v>45200</v>
      </c>
      <c r="C363" s="57">
        <v>55916</v>
      </c>
      <c r="D363" s="13">
        <v>352</v>
      </c>
      <c r="E363" s="58">
        <v>10716</v>
      </c>
      <c r="F363" s="112"/>
      <c r="G363" s="112"/>
      <c r="H363" s="88">
        <v>4411.42</v>
      </c>
      <c r="I363" s="88"/>
      <c r="J363" s="13">
        <v>2453.2272110049698</v>
      </c>
      <c r="K363" s="13">
        <v>1017.3037708998</v>
      </c>
      <c r="L363" s="13">
        <v>234.550122923603</v>
      </c>
    </row>
    <row r="364" spans="2:12" s="1" customFormat="1" ht="10.199999999999999" x14ac:dyDescent="0.15">
      <c r="B364" s="56">
        <v>45200</v>
      </c>
      <c r="C364" s="57">
        <v>55944</v>
      </c>
      <c r="D364" s="13">
        <v>353</v>
      </c>
      <c r="E364" s="58">
        <v>10744</v>
      </c>
      <c r="F364" s="112"/>
      <c r="G364" s="112"/>
      <c r="H364" s="88">
        <v>2901.32</v>
      </c>
      <c r="I364" s="88"/>
      <c r="J364" s="13">
        <v>1610.97618458895</v>
      </c>
      <c r="K364" s="13">
        <v>666.50454835769494</v>
      </c>
      <c r="L364" s="13">
        <v>153.081651625879</v>
      </c>
    </row>
    <row r="365" spans="2:12" s="1" customFormat="1" ht="10.199999999999999" x14ac:dyDescent="0.15">
      <c r="B365" s="56">
        <v>45200</v>
      </c>
      <c r="C365" s="57">
        <v>55975</v>
      </c>
      <c r="D365" s="13">
        <v>354</v>
      </c>
      <c r="E365" s="58">
        <v>10775</v>
      </c>
      <c r="F365" s="112"/>
      <c r="G365" s="112"/>
      <c r="H365" s="88">
        <v>1386.81</v>
      </c>
      <c r="I365" s="88"/>
      <c r="J365" s="13">
        <v>0</v>
      </c>
      <c r="K365" s="13">
        <v>0</v>
      </c>
      <c r="L365" s="13">
        <v>0</v>
      </c>
    </row>
    <row r="366" spans="2:12" s="1" customFormat="1" ht="10.199999999999999" x14ac:dyDescent="0.15">
      <c r="B366" s="56">
        <v>45200</v>
      </c>
      <c r="C366" s="57">
        <v>56005</v>
      </c>
      <c r="D366" s="13">
        <v>355</v>
      </c>
      <c r="E366" s="58">
        <v>10805</v>
      </c>
      <c r="F366" s="112"/>
      <c r="G366" s="112"/>
      <c r="H366" s="88">
        <v>0</v>
      </c>
      <c r="I366" s="88"/>
      <c r="J366" s="13">
        <v>0</v>
      </c>
      <c r="K366" s="13">
        <v>0</v>
      </c>
      <c r="L366" s="13">
        <v>0</v>
      </c>
    </row>
    <row r="367" spans="2:12" s="1" customFormat="1" ht="10.199999999999999" x14ac:dyDescent="0.15">
      <c r="B367" s="56">
        <v>45200</v>
      </c>
      <c r="C367" s="57">
        <v>56036</v>
      </c>
      <c r="D367" s="13">
        <v>356</v>
      </c>
      <c r="E367" s="58">
        <v>10836</v>
      </c>
      <c r="F367" s="112"/>
      <c r="G367" s="112"/>
      <c r="H367" s="88">
        <v>0</v>
      </c>
      <c r="I367" s="88"/>
      <c r="J367" s="13">
        <v>0</v>
      </c>
      <c r="K367" s="13">
        <v>0</v>
      </c>
      <c r="L367" s="13">
        <v>0</v>
      </c>
    </row>
    <row r="368" spans="2:12" s="1" customFormat="1" ht="10.199999999999999" x14ac:dyDescent="0.15">
      <c r="B368" s="56">
        <v>45200</v>
      </c>
      <c r="C368" s="57">
        <v>56066</v>
      </c>
      <c r="D368" s="13">
        <v>357</v>
      </c>
      <c r="E368" s="58">
        <v>10866</v>
      </c>
      <c r="F368" s="112"/>
      <c r="G368" s="112"/>
      <c r="H368" s="88">
        <v>0</v>
      </c>
      <c r="I368" s="88"/>
      <c r="J368" s="13">
        <v>0</v>
      </c>
      <c r="K368" s="13">
        <v>0</v>
      </c>
      <c r="L368" s="13">
        <v>0</v>
      </c>
    </row>
    <row r="369" spans="2:12" s="1" customFormat="1" ht="10.199999999999999" x14ac:dyDescent="0.15">
      <c r="B369" s="56">
        <v>45200</v>
      </c>
      <c r="C369" s="57">
        <v>56097</v>
      </c>
      <c r="D369" s="13">
        <v>358</v>
      </c>
      <c r="E369" s="58">
        <v>10897</v>
      </c>
      <c r="F369" s="112"/>
      <c r="G369" s="112"/>
      <c r="H369" s="88">
        <v>0</v>
      </c>
      <c r="I369" s="88"/>
      <c r="J369" s="13">
        <v>0</v>
      </c>
      <c r="K369" s="13">
        <v>0</v>
      </c>
      <c r="L369" s="13">
        <v>0</v>
      </c>
    </row>
    <row r="370" spans="2:12" s="1" customFormat="1" ht="10.199999999999999" x14ac:dyDescent="0.15">
      <c r="B370" s="56">
        <v>45200</v>
      </c>
      <c r="C370" s="57">
        <v>56128</v>
      </c>
      <c r="D370" s="13">
        <v>359</v>
      </c>
      <c r="E370" s="58">
        <v>10928</v>
      </c>
      <c r="F370" s="112"/>
      <c r="G370" s="112"/>
      <c r="H370" s="88">
        <v>0</v>
      </c>
      <c r="I370" s="88"/>
      <c r="J370" s="13">
        <v>0</v>
      </c>
      <c r="K370" s="13">
        <v>0</v>
      </c>
      <c r="L370" s="13">
        <v>0</v>
      </c>
    </row>
    <row r="371" spans="2:12" s="1" customFormat="1" ht="10.199999999999999" x14ac:dyDescent="0.15">
      <c r="B371" s="56">
        <v>45200</v>
      </c>
      <c r="C371" s="57">
        <v>56158</v>
      </c>
      <c r="D371" s="13">
        <v>360</v>
      </c>
      <c r="E371" s="58">
        <v>10958</v>
      </c>
      <c r="F371" s="112"/>
      <c r="G371" s="112"/>
      <c r="H371" s="88">
        <v>0</v>
      </c>
      <c r="I371" s="88"/>
      <c r="J371" s="13">
        <v>0</v>
      </c>
      <c r="K371" s="13">
        <v>0</v>
      </c>
      <c r="L371" s="13">
        <v>0</v>
      </c>
    </row>
    <row r="372" spans="2:12" s="1" customFormat="1" ht="10.199999999999999" x14ac:dyDescent="0.15">
      <c r="B372" s="56">
        <v>45200</v>
      </c>
      <c r="C372" s="57">
        <v>56189</v>
      </c>
      <c r="D372" s="13">
        <v>361</v>
      </c>
      <c r="E372" s="58">
        <v>10989</v>
      </c>
      <c r="F372" s="112"/>
      <c r="G372" s="112"/>
      <c r="H372" s="88">
        <v>0</v>
      </c>
      <c r="I372" s="88"/>
      <c r="J372" s="13">
        <v>0</v>
      </c>
      <c r="K372" s="13">
        <v>0</v>
      </c>
      <c r="L372" s="13">
        <v>0</v>
      </c>
    </row>
    <row r="373" spans="2:12" s="1" customFormat="1" ht="10.199999999999999" x14ac:dyDescent="0.15">
      <c r="B373" s="56">
        <v>45200</v>
      </c>
      <c r="C373" s="57">
        <v>56219</v>
      </c>
      <c r="D373" s="13">
        <v>362</v>
      </c>
      <c r="E373" s="58">
        <v>11019</v>
      </c>
      <c r="F373" s="112"/>
      <c r="G373" s="112"/>
      <c r="H373" s="88">
        <v>0</v>
      </c>
      <c r="I373" s="88"/>
      <c r="J373" s="13">
        <v>0</v>
      </c>
      <c r="K373" s="13">
        <v>0</v>
      </c>
      <c r="L373" s="13">
        <v>0</v>
      </c>
    </row>
    <row r="374" spans="2:12" s="1" customFormat="1" ht="10.199999999999999" x14ac:dyDescent="0.15">
      <c r="B374" s="56">
        <v>45200</v>
      </c>
      <c r="C374" s="57">
        <v>56250</v>
      </c>
      <c r="D374" s="13">
        <v>363</v>
      </c>
      <c r="E374" s="58">
        <v>11050</v>
      </c>
      <c r="F374" s="112"/>
      <c r="G374" s="112"/>
      <c r="H374" s="88">
        <v>0</v>
      </c>
      <c r="I374" s="88"/>
      <c r="J374" s="13">
        <v>0</v>
      </c>
      <c r="K374" s="13">
        <v>0</v>
      </c>
      <c r="L374" s="13">
        <v>0</v>
      </c>
    </row>
    <row r="375" spans="2:12" s="1" customFormat="1" ht="10.199999999999999" x14ac:dyDescent="0.15">
      <c r="B375" s="56">
        <v>45200</v>
      </c>
      <c r="C375" s="57">
        <v>56281</v>
      </c>
      <c r="D375" s="13">
        <v>364</v>
      </c>
      <c r="E375" s="58">
        <v>11081</v>
      </c>
      <c r="F375" s="112"/>
      <c r="G375" s="112"/>
      <c r="H375" s="88">
        <v>0</v>
      </c>
      <c r="I375" s="88"/>
      <c r="J375" s="13">
        <v>0</v>
      </c>
      <c r="K375" s="13">
        <v>0</v>
      </c>
      <c r="L375" s="13">
        <v>0</v>
      </c>
    </row>
    <row r="376" spans="2:12" s="1" customFormat="1" ht="10.199999999999999" x14ac:dyDescent="0.15">
      <c r="B376" s="56">
        <v>45200</v>
      </c>
      <c r="C376" s="57">
        <v>56309</v>
      </c>
      <c r="D376" s="13">
        <v>365</v>
      </c>
      <c r="E376" s="58">
        <v>11109</v>
      </c>
      <c r="F376" s="112"/>
      <c r="G376" s="112"/>
      <c r="H376" s="88">
        <v>0</v>
      </c>
      <c r="I376" s="88"/>
      <c r="J376" s="13">
        <v>0</v>
      </c>
      <c r="K376" s="13">
        <v>0</v>
      </c>
      <c r="L376" s="13">
        <v>0</v>
      </c>
    </row>
    <row r="377" spans="2:12" s="1" customFormat="1" ht="10.199999999999999" x14ac:dyDescent="0.15">
      <c r="B377" s="56">
        <v>45200</v>
      </c>
      <c r="C377" s="57">
        <v>56340</v>
      </c>
      <c r="D377" s="13">
        <v>366</v>
      </c>
      <c r="E377" s="58">
        <v>11140</v>
      </c>
      <c r="F377" s="112"/>
      <c r="G377" s="112"/>
      <c r="H377" s="88">
        <v>0</v>
      </c>
      <c r="I377" s="88"/>
      <c r="J377" s="13">
        <v>0</v>
      </c>
      <c r="K377" s="13">
        <v>0</v>
      </c>
      <c r="L377" s="13">
        <v>0</v>
      </c>
    </row>
    <row r="378" spans="2:12" s="1" customFormat="1" ht="9.6" x14ac:dyDescent="0.15">
      <c r="B378" s="59"/>
      <c r="C378" s="60"/>
      <c r="D378" s="61"/>
      <c r="E378" s="62"/>
      <c r="F378" s="113"/>
      <c r="G378" s="113"/>
      <c r="H378" s="114">
        <v>1416198996589.98</v>
      </c>
      <c r="I378" s="114"/>
      <c r="J378" s="63">
        <v>1264392058104.3501</v>
      </c>
      <c r="K378" s="63">
        <v>1081731649250.28</v>
      </c>
      <c r="L378" s="63">
        <v>861453847333.20605</v>
      </c>
    </row>
    <row r="379" spans="2:12" s="1" customFormat="1" ht="7.8" x14ac:dyDescent="0.15"/>
  </sheetData>
  <mergeCells count="744">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 ref="F17:G17"/>
    <mergeCell ref="H17:I17"/>
    <mergeCell ref="F18:G18"/>
    <mergeCell ref="H18:I18"/>
    <mergeCell ref="F19:G19"/>
    <mergeCell ref="H19:I19"/>
    <mergeCell ref="F14:G14"/>
    <mergeCell ref="H14:I14"/>
    <mergeCell ref="F15:G15"/>
    <mergeCell ref="H15:I15"/>
    <mergeCell ref="F16:G16"/>
    <mergeCell ref="H16:I16"/>
    <mergeCell ref="F23:G23"/>
    <mergeCell ref="H23:I23"/>
    <mergeCell ref="F24:G24"/>
    <mergeCell ref="H24:I24"/>
    <mergeCell ref="F25:G25"/>
    <mergeCell ref="H25:I25"/>
    <mergeCell ref="F20:G20"/>
    <mergeCell ref="H20:I20"/>
    <mergeCell ref="F21:G21"/>
    <mergeCell ref="H21:I21"/>
    <mergeCell ref="F22:G22"/>
    <mergeCell ref="H22:I22"/>
    <mergeCell ref="F29:G29"/>
    <mergeCell ref="H29:I29"/>
    <mergeCell ref="F30:G30"/>
    <mergeCell ref="H30:I30"/>
    <mergeCell ref="F31:G31"/>
    <mergeCell ref="H31:I31"/>
    <mergeCell ref="F26:G26"/>
    <mergeCell ref="H26:I26"/>
    <mergeCell ref="F27:G27"/>
    <mergeCell ref="H27:I27"/>
    <mergeCell ref="F28:G28"/>
    <mergeCell ref="H28:I28"/>
    <mergeCell ref="F35:G35"/>
    <mergeCell ref="H35:I35"/>
    <mergeCell ref="F36:G36"/>
    <mergeCell ref="H36:I36"/>
    <mergeCell ref="F37:G37"/>
    <mergeCell ref="H37:I37"/>
    <mergeCell ref="F32:G32"/>
    <mergeCell ref="H32:I32"/>
    <mergeCell ref="F33:G33"/>
    <mergeCell ref="H33:I33"/>
    <mergeCell ref="F34:G34"/>
    <mergeCell ref="H34:I34"/>
    <mergeCell ref="F41:G41"/>
    <mergeCell ref="H41:I41"/>
    <mergeCell ref="F42:G42"/>
    <mergeCell ref="H42:I42"/>
    <mergeCell ref="F43:G43"/>
    <mergeCell ref="H43:I43"/>
    <mergeCell ref="F38:G38"/>
    <mergeCell ref="H38:I38"/>
    <mergeCell ref="F39:G39"/>
    <mergeCell ref="H39:I39"/>
    <mergeCell ref="F40:G40"/>
    <mergeCell ref="H40:I40"/>
    <mergeCell ref="F47:G47"/>
    <mergeCell ref="H47:I47"/>
    <mergeCell ref="F48:G48"/>
    <mergeCell ref="H48:I48"/>
    <mergeCell ref="F49:G49"/>
    <mergeCell ref="H49:I49"/>
    <mergeCell ref="F44:G44"/>
    <mergeCell ref="H44:I44"/>
    <mergeCell ref="F45:G45"/>
    <mergeCell ref="H45:I45"/>
    <mergeCell ref="F46:G46"/>
    <mergeCell ref="H46:I46"/>
    <mergeCell ref="F53:G53"/>
    <mergeCell ref="H53:I53"/>
    <mergeCell ref="F54:G54"/>
    <mergeCell ref="H54:I54"/>
    <mergeCell ref="F55:G55"/>
    <mergeCell ref="H55:I55"/>
    <mergeCell ref="F50:G50"/>
    <mergeCell ref="H50:I50"/>
    <mergeCell ref="F51:G51"/>
    <mergeCell ref="H51:I51"/>
    <mergeCell ref="F52:G52"/>
    <mergeCell ref="H52:I52"/>
    <mergeCell ref="F59:G59"/>
    <mergeCell ref="H59:I59"/>
    <mergeCell ref="F60:G60"/>
    <mergeCell ref="H60:I60"/>
    <mergeCell ref="F61:G61"/>
    <mergeCell ref="H61:I61"/>
    <mergeCell ref="F56:G56"/>
    <mergeCell ref="H56:I56"/>
    <mergeCell ref="F57:G57"/>
    <mergeCell ref="H57:I57"/>
    <mergeCell ref="F58:G58"/>
    <mergeCell ref="H58:I58"/>
    <mergeCell ref="F65:G65"/>
    <mergeCell ref="H65:I65"/>
    <mergeCell ref="F66:G66"/>
    <mergeCell ref="H66:I66"/>
    <mergeCell ref="F67:G67"/>
    <mergeCell ref="H67:I67"/>
    <mergeCell ref="F62:G62"/>
    <mergeCell ref="H62:I62"/>
    <mergeCell ref="F63:G63"/>
    <mergeCell ref="H63:I63"/>
    <mergeCell ref="F64:G64"/>
    <mergeCell ref="H64:I64"/>
    <mergeCell ref="F71:G71"/>
    <mergeCell ref="H71:I71"/>
    <mergeCell ref="F72:G72"/>
    <mergeCell ref="H72:I72"/>
    <mergeCell ref="F73:G73"/>
    <mergeCell ref="H73:I73"/>
    <mergeCell ref="F68:G68"/>
    <mergeCell ref="H68:I68"/>
    <mergeCell ref="F69:G69"/>
    <mergeCell ref="H69:I69"/>
    <mergeCell ref="F70:G70"/>
    <mergeCell ref="H70:I70"/>
    <mergeCell ref="F77:G77"/>
    <mergeCell ref="H77:I77"/>
    <mergeCell ref="F78:G78"/>
    <mergeCell ref="H78:I78"/>
    <mergeCell ref="F79:G79"/>
    <mergeCell ref="H79:I79"/>
    <mergeCell ref="F74:G74"/>
    <mergeCell ref="H74:I74"/>
    <mergeCell ref="F75:G75"/>
    <mergeCell ref="H75:I75"/>
    <mergeCell ref="F76:G76"/>
    <mergeCell ref="H76:I76"/>
    <mergeCell ref="F83:G83"/>
    <mergeCell ref="H83:I83"/>
    <mergeCell ref="F84:G84"/>
    <mergeCell ref="H84:I84"/>
    <mergeCell ref="F85:G85"/>
    <mergeCell ref="H85:I85"/>
    <mergeCell ref="F80:G80"/>
    <mergeCell ref="H80:I80"/>
    <mergeCell ref="F81:G81"/>
    <mergeCell ref="H81:I81"/>
    <mergeCell ref="F82:G82"/>
    <mergeCell ref="H82:I82"/>
    <mergeCell ref="F89:G89"/>
    <mergeCell ref="H89:I89"/>
    <mergeCell ref="F90:G90"/>
    <mergeCell ref="H90:I90"/>
    <mergeCell ref="F91:G91"/>
    <mergeCell ref="H91:I91"/>
    <mergeCell ref="F86:G86"/>
    <mergeCell ref="H86:I86"/>
    <mergeCell ref="F87:G87"/>
    <mergeCell ref="H87:I87"/>
    <mergeCell ref="F88:G88"/>
    <mergeCell ref="H88:I88"/>
    <mergeCell ref="F95:G95"/>
    <mergeCell ref="H95:I95"/>
    <mergeCell ref="F96:G96"/>
    <mergeCell ref="H96:I96"/>
    <mergeCell ref="F97:G97"/>
    <mergeCell ref="H97:I97"/>
    <mergeCell ref="F92:G92"/>
    <mergeCell ref="H92:I92"/>
    <mergeCell ref="F93:G93"/>
    <mergeCell ref="H93:I93"/>
    <mergeCell ref="F94:G94"/>
    <mergeCell ref="H94:I94"/>
    <mergeCell ref="F101:G101"/>
    <mergeCell ref="H101:I101"/>
    <mergeCell ref="F102:G102"/>
    <mergeCell ref="H102:I102"/>
    <mergeCell ref="F103:G103"/>
    <mergeCell ref="H103:I103"/>
    <mergeCell ref="F98:G98"/>
    <mergeCell ref="H98:I98"/>
    <mergeCell ref="F99:G99"/>
    <mergeCell ref="H99:I99"/>
    <mergeCell ref="F100:G100"/>
    <mergeCell ref="H100:I100"/>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97:G197"/>
    <mergeCell ref="H197:I197"/>
    <mergeCell ref="F198:G198"/>
    <mergeCell ref="H198:I198"/>
    <mergeCell ref="F199:G199"/>
    <mergeCell ref="H199:I199"/>
    <mergeCell ref="F194:G194"/>
    <mergeCell ref="H194:I194"/>
    <mergeCell ref="F195:G195"/>
    <mergeCell ref="H195:I195"/>
    <mergeCell ref="F196:G196"/>
    <mergeCell ref="H196:I196"/>
    <mergeCell ref="F203:G203"/>
    <mergeCell ref="H203:I203"/>
    <mergeCell ref="F204:G204"/>
    <mergeCell ref="H204:I204"/>
    <mergeCell ref="F205:G205"/>
    <mergeCell ref="H205:I205"/>
    <mergeCell ref="F200:G200"/>
    <mergeCell ref="H200:I200"/>
    <mergeCell ref="F201:G201"/>
    <mergeCell ref="H201:I201"/>
    <mergeCell ref="F202:G202"/>
    <mergeCell ref="H202:I202"/>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99:G299"/>
    <mergeCell ref="H299:I299"/>
    <mergeCell ref="F300:G300"/>
    <mergeCell ref="H300:I300"/>
    <mergeCell ref="F301:G301"/>
    <mergeCell ref="H301:I301"/>
    <mergeCell ref="F296:G296"/>
    <mergeCell ref="H296:I296"/>
    <mergeCell ref="F297:G297"/>
    <mergeCell ref="H297:I297"/>
    <mergeCell ref="F298:G298"/>
    <mergeCell ref="H298:I298"/>
    <mergeCell ref="F305:G305"/>
    <mergeCell ref="H305:I305"/>
    <mergeCell ref="F306:G306"/>
    <mergeCell ref="H306:I306"/>
    <mergeCell ref="F307:G307"/>
    <mergeCell ref="H307:I307"/>
    <mergeCell ref="F302:G302"/>
    <mergeCell ref="H302:I302"/>
    <mergeCell ref="F303:G303"/>
    <mergeCell ref="H303:I303"/>
    <mergeCell ref="F304:G304"/>
    <mergeCell ref="H304:I304"/>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71:G371"/>
    <mergeCell ref="H371:I371"/>
    <mergeCell ref="F372:G372"/>
    <mergeCell ref="H372:I372"/>
    <mergeCell ref="F373:G373"/>
    <mergeCell ref="H373:I373"/>
    <mergeCell ref="F368:G368"/>
    <mergeCell ref="H368:I368"/>
    <mergeCell ref="F369:G369"/>
    <mergeCell ref="H369:I369"/>
    <mergeCell ref="F370:G370"/>
    <mergeCell ref="H370:I370"/>
    <mergeCell ref="F377:G377"/>
    <mergeCell ref="H377:I377"/>
    <mergeCell ref="F378:G378"/>
    <mergeCell ref="H378:I378"/>
    <mergeCell ref="F374:G374"/>
    <mergeCell ref="H374:I374"/>
    <mergeCell ref="F375:G375"/>
    <mergeCell ref="H375:I375"/>
    <mergeCell ref="F376:G376"/>
    <mergeCell ref="H376:I37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95E86-8D66-4838-A715-E8604EC684D0}">
  <dimension ref="A1:A3"/>
  <sheetViews>
    <sheetView view="pageBreakPreview" zoomScale="60" zoomScaleNormal="100" workbookViewId="0">
      <selection activeCell="F3" sqref="F3"/>
    </sheetView>
  </sheetViews>
  <sheetFormatPr defaultRowHeight="13.2"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5A92C-C5EA-43A9-BA22-2543764C9874}">
  <sheetPr>
    <tabColor rgb="FF002060"/>
  </sheetPr>
  <dimension ref="A1:J112"/>
  <sheetViews>
    <sheetView view="pageBreakPreview" topLeftCell="B1" zoomScale="60" zoomScaleNormal="55" workbookViewId="0">
      <selection activeCell="C85" sqref="C85:C86"/>
    </sheetView>
  </sheetViews>
  <sheetFormatPr defaultRowHeight="14.4" x14ac:dyDescent="0.3"/>
  <cols>
    <col min="1" max="1" width="13.33203125" style="162" customWidth="1"/>
    <col min="2" max="2" width="60.5546875" style="162" bestFit="1" customWidth="1"/>
    <col min="3" max="3" width="44.88671875" style="162" customWidth="1"/>
    <col min="4" max="7" width="41" style="162" customWidth="1"/>
    <col min="8" max="8" width="7.33203125" style="162" customWidth="1"/>
    <col min="9" max="9" width="92" style="162" customWidth="1"/>
    <col min="10" max="10" width="47.6640625" style="162" customWidth="1"/>
    <col min="11" max="16384" width="8.88671875" style="157"/>
  </cols>
  <sheetData>
    <row r="1" spans="1:10" x14ac:dyDescent="0.3">
      <c r="A1" s="273" t="s">
        <v>2015</v>
      </c>
      <c r="B1" s="273"/>
    </row>
    <row r="2" spans="1:10" ht="31.2" x14ac:dyDescent="0.3">
      <c r="A2" s="154" t="s">
        <v>2016</v>
      </c>
      <c r="B2" s="154"/>
      <c r="C2" s="155"/>
      <c r="D2" s="155"/>
      <c r="E2" s="155"/>
      <c r="F2" s="156" t="s">
        <v>1395</v>
      </c>
      <c r="G2" s="203"/>
      <c r="H2" s="155"/>
      <c r="I2" s="154"/>
      <c r="J2" s="155"/>
    </row>
    <row r="3" spans="1:10" ht="15" thickBot="1" x14ac:dyDescent="0.35">
      <c r="A3" s="155"/>
      <c r="B3" s="158"/>
      <c r="C3" s="158"/>
      <c r="D3" s="155"/>
      <c r="E3" s="155"/>
      <c r="F3" s="155"/>
      <c r="G3" s="155"/>
      <c r="H3" s="155"/>
    </row>
    <row r="4" spans="1:10" ht="18.600000000000001" thickBot="1" x14ac:dyDescent="0.35">
      <c r="A4" s="159"/>
      <c r="B4" s="160" t="s">
        <v>0</v>
      </c>
      <c r="C4" s="161" t="s">
        <v>1</v>
      </c>
      <c r="D4" s="159"/>
      <c r="E4" s="159"/>
      <c r="F4" s="155"/>
      <c r="G4" s="155"/>
      <c r="H4" s="155"/>
      <c r="I4" s="170" t="s">
        <v>2017</v>
      </c>
      <c r="J4" s="265" t="s">
        <v>1995</v>
      </c>
    </row>
    <row r="5" spans="1:10" ht="15" thickBot="1" x14ac:dyDescent="0.35">
      <c r="H5" s="155"/>
      <c r="I5" s="274" t="s">
        <v>1997</v>
      </c>
      <c r="J5" s="162" t="s">
        <v>50</v>
      </c>
    </row>
    <row r="6" spans="1:10" ht="18" x14ac:dyDescent="0.3">
      <c r="A6" s="163"/>
      <c r="B6" s="164" t="s">
        <v>2018</v>
      </c>
      <c r="C6" s="163"/>
      <c r="E6" s="165"/>
      <c r="F6" s="165"/>
      <c r="G6" s="165"/>
      <c r="H6" s="155"/>
      <c r="I6" s="274" t="s">
        <v>1999</v>
      </c>
      <c r="J6" s="162" t="s">
        <v>2000</v>
      </c>
    </row>
    <row r="7" spans="1:10" x14ac:dyDescent="0.3">
      <c r="B7" s="166" t="s">
        <v>2019</v>
      </c>
      <c r="H7" s="155"/>
      <c r="I7" s="274" t="s">
        <v>2002</v>
      </c>
      <c r="J7" s="162" t="s">
        <v>2003</v>
      </c>
    </row>
    <row r="8" spans="1:10" x14ac:dyDescent="0.3">
      <c r="B8" s="166" t="s">
        <v>764</v>
      </c>
      <c r="H8" s="155"/>
      <c r="I8" s="274" t="s">
        <v>2020</v>
      </c>
      <c r="J8" s="162" t="s">
        <v>2021</v>
      </c>
    </row>
    <row r="9" spans="1:10" ht="15" thickBot="1" x14ac:dyDescent="0.35">
      <c r="B9" s="168" t="s">
        <v>765</v>
      </c>
      <c r="H9" s="155"/>
    </row>
    <row r="10" spans="1:10" x14ac:dyDescent="0.3">
      <c r="B10" s="169"/>
      <c r="H10" s="155"/>
      <c r="I10" s="275" t="s">
        <v>2022</v>
      </c>
    </row>
    <row r="11" spans="1:10" x14ac:dyDescent="0.3">
      <c r="B11" s="169"/>
      <c r="H11" s="155"/>
      <c r="I11" s="275" t="s">
        <v>2023</v>
      </c>
    </row>
    <row r="12" spans="1:10" ht="36" x14ac:dyDescent="0.3">
      <c r="A12" s="170" t="s">
        <v>5</v>
      </c>
      <c r="B12" s="170" t="s">
        <v>763</v>
      </c>
      <c r="C12" s="171"/>
      <c r="D12" s="171"/>
      <c r="E12" s="171"/>
      <c r="F12" s="171"/>
      <c r="G12" s="171"/>
      <c r="H12" s="155"/>
    </row>
    <row r="13" spans="1:10" x14ac:dyDescent="0.3">
      <c r="A13" s="180"/>
      <c r="B13" s="181" t="s">
        <v>766</v>
      </c>
      <c r="C13" s="180" t="s">
        <v>767</v>
      </c>
      <c r="D13" s="180" t="s">
        <v>768</v>
      </c>
      <c r="E13" s="182"/>
      <c r="F13" s="183"/>
      <c r="G13" s="183"/>
      <c r="H13" s="155"/>
    </row>
    <row r="14" spans="1:10" x14ac:dyDescent="0.3">
      <c r="A14" s="162" t="s">
        <v>769</v>
      </c>
      <c r="B14" s="177" t="s">
        <v>770</v>
      </c>
      <c r="C14" s="276"/>
      <c r="D14" s="276"/>
      <c r="E14" s="165"/>
      <c r="F14" s="165"/>
      <c r="G14" s="165"/>
      <c r="H14" s="155"/>
    </row>
    <row r="15" spans="1:10" x14ac:dyDescent="0.3">
      <c r="A15" s="162" t="s">
        <v>771</v>
      </c>
      <c r="B15" s="177" t="s">
        <v>772</v>
      </c>
      <c r="C15" s="162" t="s">
        <v>773</v>
      </c>
      <c r="D15" s="162" t="s">
        <v>774</v>
      </c>
      <c r="E15" s="165"/>
      <c r="F15" s="165"/>
      <c r="G15" s="165"/>
      <c r="H15" s="155"/>
    </row>
    <row r="16" spans="1:10" x14ac:dyDescent="0.3">
      <c r="A16" s="162" t="s">
        <v>775</v>
      </c>
      <c r="B16" s="177" t="s">
        <v>776</v>
      </c>
      <c r="E16" s="165"/>
      <c r="F16" s="165"/>
      <c r="G16" s="165"/>
      <c r="H16" s="155"/>
    </row>
    <row r="17" spans="1:8" x14ac:dyDescent="0.3">
      <c r="A17" s="162" t="s">
        <v>777</v>
      </c>
      <c r="B17" s="177" t="s">
        <v>778</v>
      </c>
      <c r="E17" s="165"/>
      <c r="F17" s="165"/>
      <c r="G17" s="165"/>
      <c r="H17" s="155"/>
    </row>
    <row r="18" spans="1:8" x14ac:dyDescent="0.3">
      <c r="A18" s="162" t="s">
        <v>779</v>
      </c>
      <c r="B18" s="177" t="s">
        <v>780</v>
      </c>
      <c r="E18" s="165"/>
      <c r="F18" s="165"/>
      <c r="G18" s="165"/>
      <c r="H18" s="155"/>
    </row>
    <row r="19" spans="1:8" x14ac:dyDescent="0.3">
      <c r="A19" s="162" t="s">
        <v>781</v>
      </c>
      <c r="B19" s="177" t="s">
        <v>782</v>
      </c>
      <c r="E19" s="165"/>
      <c r="F19" s="165"/>
      <c r="G19" s="165"/>
      <c r="H19" s="155"/>
    </row>
    <row r="20" spans="1:8" x14ac:dyDescent="0.3">
      <c r="A20" s="162" t="s">
        <v>783</v>
      </c>
      <c r="B20" s="177" t="s">
        <v>784</v>
      </c>
      <c r="E20" s="165"/>
      <c r="F20" s="165"/>
      <c r="G20" s="165"/>
      <c r="H20" s="155"/>
    </row>
    <row r="21" spans="1:8" x14ac:dyDescent="0.3">
      <c r="A21" s="162" t="s">
        <v>785</v>
      </c>
      <c r="B21" s="177" t="s">
        <v>786</v>
      </c>
      <c r="E21" s="165"/>
      <c r="F21" s="165"/>
      <c r="G21" s="165"/>
      <c r="H21" s="155"/>
    </row>
    <row r="22" spans="1:8" x14ac:dyDescent="0.3">
      <c r="A22" s="162" t="s">
        <v>787</v>
      </c>
      <c r="B22" s="177" t="s">
        <v>788</v>
      </c>
      <c r="E22" s="165"/>
      <c r="F22" s="165"/>
      <c r="G22" s="165"/>
      <c r="H22" s="155"/>
    </row>
    <row r="23" spans="1:8" x14ac:dyDescent="0.3">
      <c r="A23" s="162" t="s">
        <v>789</v>
      </c>
      <c r="B23" s="177" t="s">
        <v>790</v>
      </c>
      <c r="C23" s="162" t="s">
        <v>791</v>
      </c>
      <c r="E23" s="165"/>
      <c r="F23" s="165"/>
      <c r="G23" s="165"/>
      <c r="H23" s="155"/>
    </row>
    <row r="24" spans="1:8" x14ac:dyDescent="0.3">
      <c r="A24" s="162" t="s">
        <v>792</v>
      </c>
      <c r="B24" s="177" t="s">
        <v>793</v>
      </c>
      <c r="C24" s="162" t="s">
        <v>794</v>
      </c>
      <c r="E24" s="165"/>
      <c r="F24" s="165"/>
      <c r="G24" s="165"/>
      <c r="H24" s="155"/>
    </row>
    <row r="25" spans="1:8" x14ac:dyDescent="0.3">
      <c r="A25" s="162" t="s">
        <v>795</v>
      </c>
      <c r="B25" s="175" t="s">
        <v>2024</v>
      </c>
      <c r="E25" s="165"/>
      <c r="F25" s="165"/>
      <c r="G25" s="165"/>
      <c r="H25" s="155"/>
    </row>
    <row r="26" spans="1:8" x14ac:dyDescent="0.3">
      <c r="A26" s="162" t="s">
        <v>796</v>
      </c>
      <c r="B26" s="277"/>
      <c r="C26" s="222"/>
      <c r="D26" s="222"/>
      <c r="E26" s="165"/>
      <c r="F26" s="165"/>
      <c r="G26" s="165"/>
      <c r="H26" s="155"/>
    </row>
    <row r="27" spans="1:8" x14ac:dyDescent="0.3">
      <c r="A27" s="162" t="s">
        <v>797</v>
      </c>
      <c r="B27" s="277"/>
      <c r="C27" s="222"/>
      <c r="D27" s="222"/>
      <c r="E27" s="165"/>
      <c r="F27" s="165"/>
      <c r="G27" s="165"/>
      <c r="H27" s="155"/>
    </row>
    <row r="28" spans="1:8" x14ac:dyDescent="0.3">
      <c r="A28" s="162" t="s">
        <v>798</v>
      </c>
      <c r="B28" s="277"/>
      <c r="C28" s="222"/>
      <c r="D28" s="222"/>
      <c r="E28" s="165"/>
      <c r="F28" s="165"/>
      <c r="G28" s="165"/>
      <c r="H28" s="155"/>
    </row>
    <row r="29" spans="1:8" x14ac:dyDescent="0.3">
      <c r="A29" s="162" t="s">
        <v>799</v>
      </c>
      <c r="B29" s="277"/>
      <c r="C29" s="222"/>
      <c r="D29" s="222"/>
      <c r="E29" s="165"/>
      <c r="F29" s="165"/>
      <c r="G29" s="165"/>
      <c r="H29" s="155"/>
    </row>
    <row r="30" spans="1:8" x14ac:dyDescent="0.3">
      <c r="A30" s="162" t="s">
        <v>800</v>
      </c>
      <c r="B30" s="277"/>
      <c r="C30" s="222"/>
      <c r="D30" s="222"/>
      <c r="E30" s="165"/>
      <c r="F30" s="165"/>
      <c r="G30" s="165"/>
      <c r="H30" s="155"/>
    </row>
    <row r="31" spans="1:8" x14ac:dyDescent="0.3">
      <c r="A31" s="162" t="s">
        <v>801</v>
      </c>
      <c r="B31" s="277"/>
      <c r="C31" s="222"/>
      <c r="D31" s="222"/>
      <c r="E31" s="165"/>
      <c r="F31" s="165"/>
      <c r="G31" s="165"/>
      <c r="H31" s="155"/>
    </row>
    <row r="32" spans="1:8" x14ac:dyDescent="0.3">
      <c r="A32" s="162" t="s">
        <v>802</v>
      </c>
      <c r="B32" s="277"/>
      <c r="C32" s="222"/>
      <c r="D32" s="222"/>
      <c r="E32" s="165"/>
      <c r="F32" s="165"/>
      <c r="G32" s="165"/>
      <c r="H32" s="155"/>
    </row>
    <row r="33" spans="1:8" ht="18" x14ac:dyDescent="0.3">
      <c r="A33" s="171"/>
      <c r="B33" s="170" t="s">
        <v>764</v>
      </c>
      <c r="C33" s="171"/>
      <c r="D33" s="171"/>
      <c r="E33" s="171"/>
      <c r="F33" s="171"/>
      <c r="G33" s="171"/>
      <c r="H33" s="155"/>
    </row>
    <row r="34" spans="1:8" x14ac:dyDescent="0.3">
      <c r="A34" s="180"/>
      <c r="B34" s="181" t="s">
        <v>803</v>
      </c>
      <c r="C34" s="180" t="s">
        <v>804</v>
      </c>
      <c r="D34" s="180" t="s">
        <v>768</v>
      </c>
      <c r="E34" s="180" t="s">
        <v>805</v>
      </c>
      <c r="F34" s="183"/>
      <c r="G34" s="183"/>
      <c r="H34" s="155"/>
    </row>
    <row r="35" spans="1:8" x14ac:dyDescent="0.3">
      <c r="A35" s="162" t="s">
        <v>806</v>
      </c>
      <c r="B35" s="276" t="s">
        <v>2025</v>
      </c>
      <c r="C35" s="276"/>
      <c r="D35" s="276"/>
      <c r="E35" s="276"/>
      <c r="F35" s="278"/>
      <c r="G35" s="278"/>
      <c r="H35" s="155"/>
    </row>
    <row r="36" spans="1:8" x14ac:dyDescent="0.3">
      <c r="A36" s="162" t="s">
        <v>807</v>
      </c>
      <c r="B36" s="177" t="s">
        <v>2026</v>
      </c>
      <c r="H36" s="155"/>
    </row>
    <row r="37" spans="1:8" x14ac:dyDescent="0.3">
      <c r="A37" s="162" t="s">
        <v>808</v>
      </c>
      <c r="B37" s="177" t="s">
        <v>2027</v>
      </c>
      <c r="H37" s="155"/>
    </row>
    <row r="38" spans="1:8" x14ac:dyDescent="0.3">
      <c r="A38" s="162" t="s">
        <v>809</v>
      </c>
      <c r="B38" s="177" t="s">
        <v>2028</v>
      </c>
      <c r="H38" s="155"/>
    </row>
    <row r="39" spans="1:8" x14ac:dyDescent="0.3">
      <c r="A39" s="162" t="s">
        <v>810</v>
      </c>
      <c r="B39" s="177" t="s">
        <v>2029</v>
      </c>
      <c r="H39" s="155"/>
    </row>
    <row r="40" spans="1:8" x14ac:dyDescent="0.3">
      <c r="A40" s="162" t="s">
        <v>811</v>
      </c>
      <c r="B40" s="177" t="s">
        <v>2030</v>
      </c>
      <c r="H40" s="155"/>
    </row>
    <row r="41" spans="1:8" x14ac:dyDescent="0.3">
      <c r="A41" s="162" t="s">
        <v>812</v>
      </c>
      <c r="B41" s="177" t="s">
        <v>2031</v>
      </c>
      <c r="H41" s="155"/>
    </row>
    <row r="42" spans="1:8" x14ac:dyDescent="0.3">
      <c r="A42" s="162" t="s">
        <v>813</v>
      </c>
      <c r="B42" s="177" t="s">
        <v>2032</v>
      </c>
      <c r="H42" s="155"/>
    </row>
    <row r="43" spans="1:8" x14ac:dyDescent="0.3">
      <c r="A43" s="162" t="s">
        <v>814</v>
      </c>
      <c r="B43" s="177" t="s">
        <v>2033</v>
      </c>
      <c r="H43" s="155"/>
    </row>
    <row r="44" spans="1:8" x14ac:dyDescent="0.3">
      <c r="A44" s="162" t="s">
        <v>815</v>
      </c>
      <c r="B44" s="177" t="s">
        <v>2034</v>
      </c>
      <c r="H44" s="155"/>
    </row>
    <row r="45" spans="1:8" x14ac:dyDescent="0.3">
      <c r="A45" s="162" t="s">
        <v>816</v>
      </c>
      <c r="B45" s="177" t="s">
        <v>2035</v>
      </c>
      <c r="H45" s="155"/>
    </row>
    <row r="46" spans="1:8" x14ac:dyDescent="0.3">
      <c r="A46" s="162" t="s">
        <v>817</v>
      </c>
      <c r="B46" s="177" t="s">
        <v>2036</v>
      </c>
      <c r="H46" s="155"/>
    </row>
    <row r="47" spans="1:8" x14ac:dyDescent="0.3">
      <c r="A47" s="162" t="s">
        <v>818</v>
      </c>
      <c r="B47" s="177" t="s">
        <v>2037</v>
      </c>
      <c r="H47" s="155"/>
    </row>
    <row r="48" spans="1:8" x14ac:dyDescent="0.3">
      <c r="A48" s="162" t="s">
        <v>819</v>
      </c>
      <c r="B48" s="177" t="s">
        <v>2038</v>
      </c>
      <c r="H48" s="155"/>
    </row>
    <row r="49" spans="1:8" x14ac:dyDescent="0.3">
      <c r="A49" s="162" t="s">
        <v>820</v>
      </c>
      <c r="B49" s="177" t="s">
        <v>2039</v>
      </c>
      <c r="H49" s="155"/>
    </row>
    <row r="50" spans="1:8" x14ac:dyDescent="0.3">
      <c r="A50" s="162" t="s">
        <v>821</v>
      </c>
      <c r="B50" s="177" t="s">
        <v>2040</v>
      </c>
      <c r="H50" s="155"/>
    </row>
    <row r="51" spans="1:8" x14ac:dyDescent="0.3">
      <c r="A51" s="162" t="s">
        <v>822</v>
      </c>
      <c r="B51" s="177" t="s">
        <v>2041</v>
      </c>
      <c r="H51" s="155"/>
    </row>
    <row r="52" spans="1:8" x14ac:dyDescent="0.3">
      <c r="A52" s="162" t="s">
        <v>823</v>
      </c>
      <c r="B52" s="177" t="s">
        <v>2042</v>
      </c>
      <c r="H52" s="155"/>
    </row>
    <row r="53" spans="1:8" x14ac:dyDescent="0.3">
      <c r="A53" s="162" t="s">
        <v>824</v>
      </c>
      <c r="B53" s="177" t="s">
        <v>2043</v>
      </c>
      <c r="H53" s="155"/>
    </row>
    <row r="54" spans="1:8" x14ac:dyDescent="0.3">
      <c r="A54" s="162" t="s">
        <v>825</v>
      </c>
      <c r="B54" s="177" t="s">
        <v>2044</v>
      </c>
      <c r="H54" s="155"/>
    </row>
    <row r="55" spans="1:8" x14ac:dyDescent="0.3">
      <c r="A55" s="162" t="s">
        <v>826</v>
      </c>
      <c r="B55" s="177" t="s">
        <v>2045</v>
      </c>
      <c r="H55" s="155"/>
    </row>
    <row r="56" spans="1:8" x14ac:dyDescent="0.3">
      <c r="A56" s="162" t="s">
        <v>827</v>
      </c>
      <c r="B56" s="177" t="s">
        <v>2046</v>
      </c>
      <c r="H56" s="155"/>
    </row>
    <row r="57" spans="1:8" x14ac:dyDescent="0.3">
      <c r="A57" s="162" t="s">
        <v>828</v>
      </c>
      <c r="B57" s="177" t="s">
        <v>2047</v>
      </c>
      <c r="H57" s="155"/>
    </row>
    <row r="58" spans="1:8" x14ac:dyDescent="0.3">
      <c r="A58" s="162" t="s">
        <v>829</v>
      </c>
      <c r="B58" s="177" t="s">
        <v>2048</v>
      </c>
      <c r="H58" s="155"/>
    </row>
    <row r="59" spans="1:8" x14ac:dyDescent="0.3">
      <c r="A59" s="162" t="s">
        <v>830</v>
      </c>
      <c r="B59" s="177" t="s">
        <v>2049</v>
      </c>
      <c r="H59" s="155"/>
    </row>
    <row r="60" spans="1:8" x14ac:dyDescent="0.3">
      <c r="A60" s="162" t="s">
        <v>831</v>
      </c>
      <c r="B60" s="177"/>
      <c r="E60" s="177"/>
      <c r="F60" s="177"/>
      <c r="G60" s="177"/>
      <c r="H60" s="155"/>
    </row>
    <row r="61" spans="1:8" x14ac:dyDescent="0.3">
      <c r="A61" s="162" t="s">
        <v>832</v>
      </c>
      <c r="B61" s="177"/>
      <c r="E61" s="177"/>
      <c r="F61" s="177"/>
      <c r="G61" s="177"/>
      <c r="H61" s="155"/>
    </row>
    <row r="62" spans="1:8" x14ac:dyDescent="0.3">
      <c r="A62" s="162" t="s">
        <v>833</v>
      </c>
      <c r="B62" s="177"/>
      <c r="E62" s="177"/>
      <c r="F62" s="177"/>
      <c r="G62" s="177"/>
      <c r="H62" s="155"/>
    </row>
    <row r="63" spans="1:8" x14ac:dyDescent="0.3">
      <c r="A63" s="162" t="s">
        <v>834</v>
      </c>
      <c r="B63" s="177"/>
      <c r="E63" s="177"/>
      <c r="F63" s="177"/>
      <c r="G63" s="177"/>
      <c r="H63" s="155"/>
    </row>
    <row r="64" spans="1:8" x14ac:dyDescent="0.3">
      <c r="A64" s="162" t="s">
        <v>835</v>
      </c>
      <c r="B64" s="177"/>
      <c r="E64" s="177"/>
      <c r="F64" s="177"/>
      <c r="G64" s="177"/>
      <c r="H64" s="155"/>
    </row>
    <row r="65" spans="1:10" x14ac:dyDescent="0.3">
      <c r="A65" s="162" t="s">
        <v>836</v>
      </c>
      <c r="B65" s="177"/>
      <c r="E65" s="177"/>
      <c r="F65" s="177"/>
      <c r="G65" s="177"/>
      <c r="H65" s="155"/>
    </row>
    <row r="66" spans="1:10" x14ac:dyDescent="0.3">
      <c r="A66" s="162" t="s">
        <v>837</v>
      </c>
      <c r="B66" s="177"/>
      <c r="E66" s="177"/>
      <c r="F66" s="177"/>
      <c r="G66" s="177"/>
      <c r="H66" s="155"/>
    </row>
    <row r="67" spans="1:10" x14ac:dyDescent="0.3">
      <c r="A67" s="162" t="s">
        <v>838</v>
      </c>
      <c r="B67" s="177"/>
      <c r="E67" s="177"/>
      <c r="F67" s="177"/>
      <c r="G67" s="177"/>
      <c r="H67" s="155"/>
    </row>
    <row r="68" spans="1:10" x14ac:dyDescent="0.3">
      <c r="A68" s="162" t="s">
        <v>839</v>
      </c>
      <c r="B68" s="177"/>
      <c r="E68" s="177"/>
      <c r="F68" s="177"/>
      <c r="G68" s="177"/>
      <c r="H68" s="155"/>
    </row>
    <row r="69" spans="1:10" x14ac:dyDescent="0.3">
      <c r="A69" s="162" t="s">
        <v>840</v>
      </c>
      <c r="B69" s="177"/>
      <c r="E69" s="177"/>
      <c r="F69" s="177"/>
      <c r="G69" s="177"/>
      <c r="H69" s="155"/>
    </row>
    <row r="70" spans="1:10" x14ac:dyDescent="0.3">
      <c r="A70" s="162" t="s">
        <v>841</v>
      </c>
      <c r="B70" s="177"/>
      <c r="E70" s="177"/>
      <c r="F70" s="177"/>
      <c r="G70" s="177"/>
      <c r="H70" s="155"/>
    </row>
    <row r="71" spans="1:10" x14ac:dyDescent="0.3">
      <c r="A71" s="162" t="s">
        <v>842</v>
      </c>
      <c r="B71" s="177"/>
      <c r="E71" s="177"/>
      <c r="F71" s="177"/>
      <c r="G71" s="177"/>
      <c r="H71" s="155"/>
    </row>
    <row r="72" spans="1:10" x14ac:dyDescent="0.3">
      <c r="A72" s="162" t="s">
        <v>843</v>
      </c>
      <c r="B72" s="177"/>
      <c r="E72" s="177"/>
      <c r="F72" s="177"/>
      <c r="G72" s="177"/>
      <c r="H72" s="155"/>
    </row>
    <row r="73" spans="1:10" ht="18" x14ac:dyDescent="0.3">
      <c r="A73" s="171"/>
      <c r="B73" s="170" t="s">
        <v>765</v>
      </c>
      <c r="C73" s="171"/>
      <c r="D73" s="171"/>
      <c r="E73" s="171"/>
      <c r="F73" s="171"/>
      <c r="G73" s="171"/>
      <c r="H73" s="155"/>
    </row>
    <row r="74" spans="1:10" x14ac:dyDescent="0.3">
      <c r="A74" s="180"/>
      <c r="B74" s="181" t="s">
        <v>844</v>
      </c>
      <c r="C74" s="180" t="s">
        <v>845</v>
      </c>
      <c r="D74" s="180"/>
      <c r="E74" s="183"/>
      <c r="F74" s="183"/>
      <c r="G74" s="183"/>
      <c r="H74" s="187"/>
      <c r="I74" s="187"/>
      <c r="J74" s="187"/>
    </row>
    <row r="75" spans="1:10" x14ac:dyDescent="0.3">
      <c r="A75" s="162" t="s">
        <v>846</v>
      </c>
      <c r="B75" s="162" t="s">
        <v>847</v>
      </c>
      <c r="C75" s="229">
        <v>57.4274389921435</v>
      </c>
      <c r="H75" s="155"/>
    </row>
    <row r="76" spans="1:10" x14ac:dyDescent="0.3">
      <c r="A76" s="162" t="s">
        <v>848</v>
      </c>
      <c r="B76" s="162" t="s">
        <v>2050</v>
      </c>
      <c r="C76" s="229">
        <v>174.506593361412</v>
      </c>
      <c r="H76" s="155"/>
    </row>
    <row r="77" spans="1:10" x14ac:dyDescent="0.3">
      <c r="A77" s="162" t="s">
        <v>849</v>
      </c>
      <c r="H77" s="155"/>
    </row>
    <row r="78" spans="1:10" x14ac:dyDescent="0.3">
      <c r="A78" s="162" t="s">
        <v>850</v>
      </c>
      <c r="H78" s="155"/>
    </row>
    <row r="79" spans="1:10" x14ac:dyDescent="0.3">
      <c r="A79" s="162" t="s">
        <v>851</v>
      </c>
      <c r="H79" s="155"/>
    </row>
    <row r="80" spans="1:10" x14ac:dyDescent="0.3">
      <c r="A80" s="162" t="s">
        <v>852</v>
      </c>
      <c r="H80" s="155"/>
    </row>
    <row r="81" spans="1:8" x14ac:dyDescent="0.3">
      <c r="A81" s="180"/>
      <c r="B81" s="181" t="s">
        <v>853</v>
      </c>
      <c r="C81" s="180" t="s">
        <v>441</v>
      </c>
      <c r="D81" s="180" t="s">
        <v>442</v>
      </c>
      <c r="E81" s="183" t="s">
        <v>854</v>
      </c>
      <c r="F81" s="183" t="s">
        <v>855</v>
      </c>
      <c r="G81" s="183" t="s">
        <v>856</v>
      </c>
      <c r="H81" s="155"/>
    </row>
    <row r="82" spans="1:8" x14ac:dyDescent="0.3">
      <c r="A82" s="162" t="s">
        <v>857</v>
      </c>
      <c r="B82" s="162" t="s">
        <v>2051</v>
      </c>
      <c r="C82" s="279">
        <v>1.2481070997222799E-3</v>
      </c>
      <c r="G82" s="279">
        <v>1.2481070997222799E-3</v>
      </c>
      <c r="H82" s="155"/>
    </row>
    <row r="83" spans="1:8" x14ac:dyDescent="0.3">
      <c r="A83" s="162" t="s">
        <v>858</v>
      </c>
      <c r="B83" s="162" t="s">
        <v>859</v>
      </c>
      <c r="C83" s="279">
        <v>5.4441335819053198E-5</v>
      </c>
      <c r="G83" s="279">
        <v>5.4441335819053198E-5</v>
      </c>
      <c r="H83" s="155"/>
    </row>
    <row r="84" spans="1:8" x14ac:dyDescent="0.3">
      <c r="A84" s="162" t="s">
        <v>860</v>
      </c>
      <c r="B84" s="162" t="s">
        <v>861</v>
      </c>
      <c r="C84" s="279">
        <v>3.7113089173775699E-4</v>
      </c>
      <c r="G84" s="279">
        <v>3.7113089173775699E-4</v>
      </c>
      <c r="H84" s="155"/>
    </row>
    <row r="85" spans="1:8" x14ac:dyDescent="0.3">
      <c r="A85" s="162" t="s">
        <v>862</v>
      </c>
      <c r="B85" s="162" t="s">
        <v>863</v>
      </c>
      <c r="C85" s="279">
        <v>3.89746938780702E-4</v>
      </c>
      <c r="G85" s="279">
        <v>3.89746938780702E-4</v>
      </c>
      <c r="H85" s="155"/>
    </row>
    <row r="86" spans="1:8" x14ac:dyDescent="0.3">
      <c r="A86" s="162" t="s">
        <v>864</v>
      </c>
      <c r="B86" s="162" t="s">
        <v>865</v>
      </c>
      <c r="C86" s="279">
        <v>0</v>
      </c>
      <c r="G86" s="279">
        <v>0</v>
      </c>
      <c r="H86" s="155"/>
    </row>
    <row r="87" spans="1:8" x14ac:dyDescent="0.3">
      <c r="A87" s="162" t="s">
        <v>866</v>
      </c>
      <c r="H87" s="155"/>
    </row>
    <row r="88" spans="1:8" x14ac:dyDescent="0.3">
      <c r="A88" s="162" t="s">
        <v>867</v>
      </c>
      <c r="H88" s="155"/>
    </row>
    <row r="89" spans="1:8" x14ac:dyDescent="0.3">
      <c r="A89" s="162" t="s">
        <v>868</v>
      </c>
      <c r="H89" s="155"/>
    </row>
    <row r="90" spans="1:8" x14ac:dyDescent="0.3">
      <c r="A90" s="162" t="s">
        <v>869</v>
      </c>
      <c r="H90" s="155"/>
    </row>
    <row r="91" spans="1:8" x14ac:dyDescent="0.3">
      <c r="H91" s="155"/>
    </row>
    <row r="92" spans="1:8" x14ac:dyDescent="0.3">
      <c r="H92" s="155"/>
    </row>
    <row r="93" spans="1:8" x14ac:dyDescent="0.3">
      <c r="H93" s="155"/>
    </row>
    <row r="94" spans="1:8" x14ac:dyDescent="0.3">
      <c r="H94" s="155"/>
    </row>
    <row r="95" spans="1:8" x14ac:dyDescent="0.3">
      <c r="H95" s="155"/>
    </row>
    <row r="96" spans="1:8" x14ac:dyDescent="0.3">
      <c r="H96" s="155"/>
    </row>
    <row r="97" spans="8:8" x14ac:dyDescent="0.3">
      <c r="H97" s="155"/>
    </row>
    <row r="98" spans="8:8" x14ac:dyDescent="0.3">
      <c r="H98" s="155"/>
    </row>
    <row r="99" spans="8:8" x14ac:dyDescent="0.3">
      <c r="H99" s="155"/>
    </row>
    <row r="100" spans="8:8" x14ac:dyDescent="0.3">
      <c r="H100" s="155"/>
    </row>
    <row r="101" spans="8:8" x14ac:dyDescent="0.3">
      <c r="H101" s="155"/>
    </row>
    <row r="102" spans="8:8" x14ac:dyDescent="0.3">
      <c r="H102" s="155"/>
    </row>
    <row r="103" spans="8:8" x14ac:dyDescent="0.3">
      <c r="H103" s="155"/>
    </row>
    <row r="104" spans="8:8" x14ac:dyDescent="0.3">
      <c r="H104" s="155"/>
    </row>
    <row r="105" spans="8:8" x14ac:dyDescent="0.3">
      <c r="H105" s="155"/>
    </row>
    <row r="106" spans="8:8" x14ac:dyDescent="0.3">
      <c r="H106" s="155"/>
    </row>
    <row r="107" spans="8:8" x14ac:dyDescent="0.3">
      <c r="H107" s="155"/>
    </row>
    <row r="108" spans="8:8" x14ac:dyDescent="0.3">
      <c r="H108" s="155"/>
    </row>
    <row r="109" spans="8:8" x14ac:dyDescent="0.3">
      <c r="H109" s="155"/>
    </row>
    <row r="110" spans="8:8" x14ac:dyDescent="0.3">
      <c r="H110" s="155"/>
    </row>
    <row r="111" spans="8:8" x14ac:dyDescent="0.3">
      <c r="H111" s="155"/>
    </row>
    <row r="112" spans="8:8" x14ac:dyDescent="0.3">
      <c r="H112" s="155"/>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D462BB11-332E-4487-BFCB-AADDBD3F6F22}"/>
    <hyperlink ref="B7" location="'E. Optional ECB-ECAIs data'!B12" display="1. Additional information on the programme" xr:uid="{27689767-3AA7-48C3-AD0B-79EA8F9DD141}"/>
    <hyperlink ref="B9" location="'E. Optional ECB-ECAIs data'!B73" display="3.  Additional information on the asset distribution" xr:uid="{F5512805-EE1D-428B-B45E-D69FE4D174BD}"/>
  </hyperlinks>
  <pageMargins left="0.7" right="0.7" top="0.75" bottom="0.75" header="0.3" footer="0.3"/>
  <pageSetup paperSize="9" scale="20"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30AC-DC46-4569-AE08-418B529733AB}">
  <sheetPr>
    <tabColor rgb="FF847A75"/>
  </sheetPr>
  <dimension ref="B1:J43"/>
  <sheetViews>
    <sheetView topLeftCell="A3" zoomScale="80" zoomScaleNormal="80" workbookViewId="0">
      <selection activeCell="D9" sqref="D9"/>
    </sheetView>
  </sheetViews>
  <sheetFormatPr defaultColWidth="9.109375" defaultRowHeight="14.4" x14ac:dyDescent="0.3"/>
  <cols>
    <col min="1" max="1" width="9.109375" style="121"/>
    <col min="2" max="10" width="12.44140625" style="121" customWidth="1"/>
    <col min="11" max="16384" width="9.109375" style="121"/>
  </cols>
  <sheetData>
    <row r="1" spans="2:10" ht="15" thickBot="1" x14ac:dyDescent="0.35"/>
    <row r="2" spans="2:10" x14ac:dyDescent="0.3">
      <c r="B2" s="133"/>
      <c r="C2" s="134"/>
      <c r="D2" s="134"/>
      <c r="E2" s="134"/>
      <c r="F2" s="134"/>
      <c r="G2" s="134"/>
      <c r="H2" s="134"/>
      <c r="I2" s="134"/>
      <c r="J2" s="135"/>
    </row>
    <row r="3" spans="2:10" x14ac:dyDescent="0.3">
      <c r="B3" s="136"/>
      <c r="C3" s="137"/>
      <c r="D3" s="137"/>
      <c r="E3" s="137"/>
      <c r="F3" s="137"/>
      <c r="G3" s="137"/>
      <c r="H3" s="137"/>
      <c r="I3" s="137"/>
      <c r="J3" s="138"/>
    </row>
    <row r="4" spans="2:10" x14ac:dyDescent="0.3">
      <c r="B4" s="136"/>
      <c r="C4" s="137"/>
      <c r="D4" s="137"/>
      <c r="E4" s="137"/>
      <c r="F4" s="137"/>
      <c r="G4" s="137"/>
      <c r="H4" s="137"/>
      <c r="I4" s="137"/>
      <c r="J4" s="138"/>
    </row>
    <row r="5" spans="2:10" ht="31.2" x14ac:dyDescent="0.35">
      <c r="B5" s="136"/>
      <c r="C5" s="137"/>
      <c r="D5" s="137"/>
      <c r="E5" s="139"/>
      <c r="F5" s="140" t="s">
        <v>1380</v>
      </c>
      <c r="G5" s="137"/>
      <c r="H5" s="137"/>
      <c r="I5" s="137"/>
      <c r="J5" s="138"/>
    </row>
    <row r="6" spans="2:10" ht="41.25" customHeight="1" x14ac:dyDescent="0.3">
      <c r="B6" s="136"/>
      <c r="C6" s="137"/>
      <c r="D6" s="141" t="s">
        <v>1381</v>
      </c>
      <c r="E6" s="141"/>
      <c r="F6" s="141"/>
      <c r="G6" s="141"/>
      <c r="H6" s="141"/>
      <c r="I6" s="137"/>
      <c r="J6" s="138"/>
    </row>
    <row r="7" spans="2:10" ht="25.8" x14ac:dyDescent="0.3">
      <c r="B7" s="136"/>
      <c r="C7" s="137"/>
      <c r="D7" s="137"/>
      <c r="E7" s="137"/>
      <c r="F7" s="142" t="s">
        <v>8</v>
      </c>
      <c r="G7" s="137"/>
      <c r="H7" s="137"/>
      <c r="I7" s="137"/>
      <c r="J7" s="138"/>
    </row>
    <row r="8" spans="2:10" ht="25.8" x14ac:dyDescent="0.3">
      <c r="B8" s="136"/>
      <c r="C8" s="137"/>
      <c r="D8" s="137"/>
      <c r="E8" s="137"/>
      <c r="F8" s="142" t="s">
        <v>773</v>
      </c>
      <c r="G8" s="137"/>
      <c r="H8" s="137"/>
      <c r="I8" s="137"/>
      <c r="J8" s="138"/>
    </row>
    <row r="9" spans="2:10" ht="21" x14ac:dyDescent="0.3">
      <c r="B9" s="136"/>
      <c r="C9" s="137"/>
      <c r="D9" s="137"/>
      <c r="E9" s="137"/>
      <c r="F9" s="143" t="s">
        <v>2052</v>
      </c>
      <c r="G9" s="137"/>
      <c r="H9" s="137"/>
      <c r="I9" s="137"/>
      <c r="J9" s="138"/>
    </row>
    <row r="10" spans="2:10" ht="21" x14ac:dyDescent="0.3">
      <c r="B10" s="136"/>
      <c r="C10" s="137"/>
      <c r="D10" s="137"/>
      <c r="E10" s="137"/>
      <c r="F10" s="143" t="s">
        <v>2053</v>
      </c>
      <c r="G10" s="137"/>
      <c r="H10" s="137"/>
      <c r="I10" s="137"/>
      <c r="J10" s="138"/>
    </row>
    <row r="11" spans="2:10" ht="21" x14ac:dyDescent="0.3">
      <c r="B11" s="136"/>
      <c r="C11" s="137"/>
      <c r="D11" s="137"/>
      <c r="E11" s="137"/>
      <c r="F11" s="143"/>
      <c r="G11" s="137"/>
      <c r="H11" s="137"/>
      <c r="I11" s="137"/>
      <c r="J11" s="138"/>
    </row>
    <row r="12" spans="2:10" x14ac:dyDescent="0.3">
      <c r="B12" s="136"/>
      <c r="C12" s="137"/>
      <c r="D12" s="137"/>
      <c r="E12" s="137"/>
      <c r="F12" s="137"/>
      <c r="G12" s="137"/>
      <c r="H12" s="137"/>
      <c r="I12" s="137"/>
      <c r="J12" s="138"/>
    </row>
    <row r="13" spans="2:10" x14ac:dyDescent="0.3">
      <c r="B13" s="136"/>
      <c r="C13" s="137"/>
      <c r="D13" s="137"/>
      <c r="E13" s="137"/>
      <c r="F13" s="137"/>
      <c r="G13" s="137"/>
      <c r="H13" s="137"/>
      <c r="I13" s="137"/>
      <c r="J13" s="138"/>
    </row>
    <row r="14" spans="2:10" x14ac:dyDescent="0.3">
      <c r="B14" s="136"/>
      <c r="C14" s="137"/>
      <c r="D14" s="137"/>
      <c r="E14" s="137"/>
      <c r="F14" s="137"/>
      <c r="G14" s="137"/>
      <c r="H14" s="137"/>
      <c r="I14" s="137"/>
      <c r="J14" s="138"/>
    </row>
    <row r="15" spans="2:10" x14ac:dyDescent="0.3">
      <c r="B15" s="136"/>
      <c r="C15" s="137"/>
      <c r="D15" s="137"/>
      <c r="E15" s="137"/>
      <c r="F15" s="137"/>
      <c r="G15" s="137"/>
      <c r="H15" s="137"/>
      <c r="I15" s="137"/>
      <c r="J15" s="138"/>
    </row>
    <row r="16" spans="2:10" x14ac:dyDescent="0.3">
      <c r="B16" s="136"/>
      <c r="C16" s="137"/>
      <c r="D16" s="137"/>
      <c r="E16" s="137"/>
      <c r="F16" s="137"/>
      <c r="G16" s="137"/>
      <c r="H16" s="137"/>
      <c r="I16" s="137"/>
      <c r="J16" s="138"/>
    </row>
    <row r="17" spans="2:10" x14ac:dyDescent="0.3">
      <c r="B17" s="136"/>
      <c r="C17" s="137"/>
      <c r="D17" s="137"/>
      <c r="E17" s="137"/>
      <c r="F17" s="137"/>
      <c r="G17" s="137"/>
      <c r="H17" s="137"/>
      <c r="I17" s="137"/>
      <c r="J17" s="138"/>
    </row>
    <row r="18" spans="2:10" x14ac:dyDescent="0.3">
      <c r="B18" s="136"/>
      <c r="C18" s="137"/>
      <c r="D18" s="137"/>
      <c r="E18" s="137"/>
      <c r="F18" s="137"/>
      <c r="G18" s="137"/>
      <c r="H18" s="137"/>
      <c r="I18" s="137"/>
      <c r="J18" s="138"/>
    </row>
    <row r="19" spans="2:10" x14ac:dyDescent="0.3">
      <c r="B19" s="136"/>
      <c r="C19" s="137"/>
      <c r="D19" s="137"/>
      <c r="E19" s="137"/>
      <c r="F19" s="137"/>
      <c r="G19" s="137"/>
      <c r="H19" s="137"/>
      <c r="I19" s="137"/>
      <c r="J19" s="138"/>
    </row>
    <row r="20" spans="2:10" x14ac:dyDescent="0.3">
      <c r="B20" s="136"/>
      <c r="C20" s="137"/>
      <c r="D20" s="137"/>
      <c r="E20" s="137"/>
      <c r="F20" s="137"/>
      <c r="G20" s="137"/>
      <c r="H20" s="137"/>
      <c r="I20" s="137"/>
      <c r="J20" s="138"/>
    </row>
    <row r="21" spans="2:10" x14ac:dyDescent="0.3">
      <c r="B21" s="136"/>
      <c r="C21" s="137"/>
      <c r="D21" s="137"/>
      <c r="E21" s="137"/>
      <c r="F21" s="137"/>
      <c r="G21" s="137"/>
      <c r="H21" s="137"/>
      <c r="I21" s="137"/>
      <c r="J21" s="138"/>
    </row>
    <row r="22" spans="2:10" x14ac:dyDescent="0.3">
      <c r="B22" s="136"/>
      <c r="C22" s="137"/>
      <c r="D22" s="137"/>
      <c r="E22" s="137"/>
      <c r="F22" s="144" t="s">
        <v>1382</v>
      </c>
      <c r="G22" s="137"/>
      <c r="H22" s="137"/>
      <c r="I22" s="137"/>
      <c r="J22" s="138"/>
    </row>
    <row r="23" spans="2:10" x14ac:dyDescent="0.3">
      <c r="B23" s="136"/>
      <c r="C23" s="137"/>
      <c r="D23" s="137"/>
      <c r="E23" s="137"/>
      <c r="F23" s="145"/>
      <c r="G23" s="137"/>
      <c r="H23" s="137"/>
      <c r="I23" s="137"/>
      <c r="J23" s="138"/>
    </row>
    <row r="24" spans="2:10" x14ac:dyDescent="0.3">
      <c r="B24" s="136"/>
      <c r="C24" s="137"/>
      <c r="D24" s="146" t="s">
        <v>1383</v>
      </c>
      <c r="E24" s="147" t="s">
        <v>1384</v>
      </c>
      <c r="F24" s="147"/>
      <c r="G24" s="147"/>
      <c r="H24" s="147"/>
      <c r="I24" s="137"/>
      <c r="J24" s="138"/>
    </row>
    <row r="25" spans="2:10" x14ac:dyDescent="0.3">
      <c r="B25" s="136"/>
      <c r="C25" s="137"/>
      <c r="D25" s="137"/>
      <c r="H25" s="137"/>
      <c r="I25" s="137"/>
      <c r="J25" s="138"/>
    </row>
    <row r="26" spans="2:10" x14ac:dyDescent="0.3">
      <c r="B26" s="136"/>
      <c r="C26" s="137"/>
      <c r="D26" s="146" t="s">
        <v>1385</v>
      </c>
      <c r="E26" s="147"/>
      <c r="F26" s="147"/>
      <c r="G26" s="147"/>
      <c r="H26" s="147"/>
      <c r="I26" s="137"/>
      <c r="J26" s="138"/>
    </row>
    <row r="27" spans="2:10" x14ac:dyDescent="0.3">
      <c r="B27" s="136"/>
      <c r="C27" s="137"/>
      <c r="D27" s="148"/>
      <c r="E27" s="148"/>
      <c r="F27" s="148"/>
      <c r="G27" s="148"/>
      <c r="H27" s="148"/>
      <c r="I27" s="137"/>
      <c r="J27" s="138"/>
    </row>
    <row r="28" spans="2:10" x14ac:dyDescent="0.3">
      <c r="B28" s="136"/>
      <c r="C28" s="137"/>
      <c r="D28" s="146" t="s">
        <v>1386</v>
      </c>
      <c r="E28" s="147" t="s">
        <v>1384</v>
      </c>
      <c r="F28" s="147"/>
      <c r="G28" s="147"/>
      <c r="H28" s="147"/>
      <c r="I28" s="137"/>
      <c r="J28" s="138"/>
    </row>
    <row r="29" spans="2:10" x14ac:dyDescent="0.3">
      <c r="B29" s="136"/>
      <c r="C29" s="137"/>
      <c r="D29" s="148"/>
      <c r="E29" s="148"/>
      <c r="F29" s="148"/>
      <c r="G29" s="148"/>
      <c r="H29" s="148"/>
      <c r="I29" s="137"/>
      <c r="J29" s="138"/>
    </row>
    <row r="30" spans="2:10" x14ac:dyDescent="0.3">
      <c r="B30" s="136"/>
      <c r="C30" s="137"/>
      <c r="D30" s="146" t="s">
        <v>1387</v>
      </c>
      <c r="E30" s="147" t="s">
        <v>1384</v>
      </c>
      <c r="F30" s="147"/>
      <c r="G30" s="147"/>
      <c r="H30" s="147"/>
      <c r="I30" s="137"/>
      <c r="J30" s="138"/>
    </row>
    <row r="31" spans="2:10" x14ac:dyDescent="0.3">
      <c r="B31" s="136"/>
      <c r="C31" s="137"/>
      <c r="D31" s="148"/>
      <c r="E31" s="148"/>
      <c r="F31" s="148"/>
      <c r="G31" s="148"/>
      <c r="H31" s="148"/>
      <c r="I31" s="137"/>
      <c r="J31" s="138"/>
    </row>
    <row r="32" spans="2:10" x14ac:dyDescent="0.3">
      <c r="B32" s="136"/>
      <c r="C32" s="137"/>
      <c r="D32" s="146" t="s">
        <v>1388</v>
      </c>
      <c r="E32" s="147" t="s">
        <v>1384</v>
      </c>
      <c r="F32" s="147"/>
      <c r="G32" s="147"/>
      <c r="H32" s="147"/>
      <c r="I32" s="137"/>
      <c r="J32" s="138"/>
    </row>
    <row r="33" spans="2:10" x14ac:dyDescent="0.3">
      <c r="B33" s="136"/>
      <c r="C33" s="137"/>
      <c r="I33" s="137"/>
      <c r="J33" s="138"/>
    </row>
    <row r="34" spans="2:10" x14ac:dyDescent="0.3">
      <c r="B34" s="136"/>
      <c r="C34" s="137"/>
      <c r="D34" s="146" t="s">
        <v>1389</v>
      </c>
      <c r="E34" s="147" t="s">
        <v>1384</v>
      </c>
      <c r="F34" s="147"/>
      <c r="G34" s="147"/>
      <c r="H34" s="147"/>
      <c r="I34" s="137"/>
      <c r="J34" s="138"/>
    </row>
    <row r="35" spans="2:10" x14ac:dyDescent="0.3">
      <c r="B35" s="136"/>
      <c r="C35" s="137"/>
      <c r="D35" s="137"/>
      <c r="E35" s="137"/>
      <c r="F35" s="137"/>
      <c r="G35" s="137"/>
      <c r="H35" s="137"/>
      <c r="I35" s="137"/>
      <c r="J35" s="138"/>
    </row>
    <row r="36" spans="2:10" x14ac:dyDescent="0.3">
      <c r="B36" s="136"/>
      <c r="C36" s="137"/>
      <c r="D36" s="149" t="s">
        <v>1390</v>
      </c>
      <c r="E36" s="150"/>
      <c r="F36" s="150"/>
      <c r="G36" s="150"/>
      <c r="H36" s="150"/>
      <c r="I36" s="137"/>
      <c r="J36" s="138"/>
    </row>
    <row r="37" spans="2:10" x14ac:dyDescent="0.3">
      <c r="B37" s="136"/>
      <c r="C37" s="137"/>
      <c r="D37" s="137"/>
      <c r="E37" s="137"/>
      <c r="F37" s="145"/>
      <c r="G37" s="137"/>
      <c r="H37" s="137"/>
      <c r="I37" s="137"/>
      <c r="J37" s="138"/>
    </row>
    <row r="38" spans="2:10" x14ac:dyDescent="0.3">
      <c r="B38" s="136"/>
      <c r="C38" s="137"/>
      <c r="D38" s="149" t="s">
        <v>1391</v>
      </c>
      <c r="E38" s="150"/>
      <c r="F38" s="150"/>
      <c r="G38" s="150"/>
      <c r="H38" s="150"/>
      <c r="I38" s="137"/>
      <c r="J38" s="138"/>
    </row>
    <row r="39" spans="2:10" x14ac:dyDescent="0.3">
      <c r="B39" s="136"/>
      <c r="C39" s="137"/>
      <c r="I39" s="137"/>
      <c r="J39" s="138"/>
    </row>
    <row r="40" spans="2:10" x14ac:dyDescent="0.3">
      <c r="B40" s="136"/>
      <c r="C40" s="137"/>
      <c r="D40" s="149" t="s">
        <v>1392</v>
      </c>
      <c r="E40" s="150" t="s">
        <v>1384</v>
      </c>
      <c r="F40" s="150"/>
      <c r="G40" s="150"/>
      <c r="H40" s="150"/>
      <c r="I40" s="137"/>
      <c r="J40" s="138"/>
    </row>
    <row r="41" spans="2:10" x14ac:dyDescent="0.3">
      <c r="B41" s="136"/>
      <c r="C41" s="137"/>
      <c r="D41" s="137"/>
      <c r="E41" s="148"/>
      <c r="F41" s="148"/>
      <c r="G41" s="148"/>
      <c r="H41" s="148"/>
      <c r="I41" s="137"/>
      <c r="J41" s="138"/>
    </row>
    <row r="42" spans="2:10" x14ac:dyDescent="0.3">
      <c r="B42" s="136"/>
      <c r="C42" s="137"/>
      <c r="D42" s="149" t="s">
        <v>1393</v>
      </c>
      <c r="E42" s="150"/>
      <c r="F42" s="150"/>
      <c r="G42" s="150"/>
      <c r="H42" s="150"/>
      <c r="I42" s="137"/>
      <c r="J42" s="138"/>
    </row>
    <row r="43" spans="2:10" ht="15" thickBot="1" x14ac:dyDescent="0.35">
      <c r="B43" s="151"/>
      <c r="C43" s="152"/>
      <c r="D43" s="152"/>
      <c r="E43" s="152"/>
      <c r="F43" s="152"/>
      <c r="G43" s="152"/>
      <c r="H43" s="152"/>
      <c r="I43" s="152"/>
      <c r="J43" s="153"/>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3227191C-1980-4220-89F8-4EA8DFFEA81F}"/>
    <hyperlink ref="D26:H26" location="'B1. HTT Mortgage Assets'!A1" display="Worksheet B1: HTT Mortgage Assets" xr:uid="{BBAE6ABE-57FE-432B-AFEE-EA0ED7E7D112}"/>
    <hyperlink ref="D28:H28" location="'B2. HTT Public Sector Assets'!A1" display="Worksheet C: HTT Public Sector Assets" xr:uid="{39F2BE45-6EDA-4F65-A11B-0CDD4F326ECF}"/>
    <hyperlink ref="D32:H32" location="'C. HTT Harmonised Glossary'!A1" display="Worksheet C: HTT Harmonised Glossary" xr:uid="{24D0A115-93E9-4976-A11A-81C5A1DB4888}"/>
    <hyperlink ref="D30:H30" location="'B3. HTT Shipping Assets'!A1" display="Worksheet B3: HTT Shipping Assets" xr:uid="{8DA6BD32-80A2-4371-AB96-A3E092F02523}"/>
    <hyperlink ref="D34:H34" location="Disclaimer!A1" display="Disclaimer" xr:uid="{C052904F-D948-4744-B134-A35043ECB392}"/>
    <hyperlink ref="D40:H40" location="'F1. Sustainable M data'!A1" display="Worksheet F1: Sustainable M data" xr:uid="{B6DA2D41-7297-4E6B-9E51-492DBA32F99C}"/>
    <hyperlink ref="D42:H42" location="'G1. Crisis M Payment Holidays'!A1" display="Worksheet G1. Crisis M Payment Holidays" xr:uid="{07DC2BF4-999B-4410-B56F-57307FF8FB6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924A6-90E8-4D0A-BEA8-291DDF19D32D}">
  <sheetPr>
    <tabColor theme="9" tint="-0.249977111117893"/>
  </sheetPr>
  <dimension ref="A1:G413"/>
  <sheetViews>
    <sheetView view="pageBreakPreview" topLeftCell="A339" zoomScale="60" zoomScaleNormal="70" workbookViewId="0">
      <selection activeCell="A244" sqref="A244:XFD284"/>
    </sheetView>
  </sheetViews>
  <sheetFormatPr defaultRowHeight="14.4" x14ac:dyDescent="0.3"/>
  <cols>
    <col min="1" max="1" width="13.33203125" style="162" customWidth="1"/>
    <col min="2" max="2" width="60.6640625" style="162" customWidth="1"/>
    <col min="3" max="3" width="40.6640625" style="162" customWidth="1"/>
    <col min="4" max="4" width="35.109375" style="162" bestFit="1" customWidth="1"/>
    <col min="5" max="5" width="6.6640625" style="162" customWidth="1"/>
    <col min="6" max="6" width="41.6640625" style="162" customWidth="1"/>
    <col min="7" max="7" width="41.6640625" style="155" customWidth="1"/>
    <col min="8" max="16384" width="8.88671875" style="157"/>
  </cols>
  <sheetData>
    <row r="1" spans="1:7" ht="31.2" x14ac:dyDescent="0.3">
      <c r="A1" s="154" t="s">
        <v>1394</v>
      </c>
      <c r="B1" s="154"/>
      <c r="C1" s="155"/>
      <c r="D1" s="155"/>
      <c r="E1" s="155"/>
      <c r="F1" s="156" t="s">
        <v>1395</v>
      </c>
    </row>
    <row r="2" spans="1:7" thickBot="1" x14ac:dyDescent="0.35">
      <c r="A2" s="155"/>
      <c r="B2" s="158"/>
      <c r="C2" s="158"/>
      <c r="D2" s="155"/>
      <c r="E2" s="155"/>
      <c r="F2" s="155"/>
    </row>
    <row r="3" spans="1:7" ht="18.600000000000001" thickBot="1" x14ac:dyDescent="0.35">
      <c r="A3" s="159"/>
      <c r="B3" s="160" t="s">
        <v>0</v>
      </c>
      <c r="C3" s="161" t="s">
        <v>1</v>
      </c>
      <c r="D3" s="159"/>
      <c r="E3" s="159"/>
      <c r="F3" s="155"/>
      <c r="G3" s="159"/>
    </row>
    <row r="4" spans="1:7" ht="15" thickBot="1" x14ac:dyDescent="0.35"/>
    <row r="5" spans="1:7" ht="18" x14ac:dyDescent="0.3">
      <c r="A5" s="163"/>
      <c r="B5" s="164" t="s">
        <v>2</v>
      </c>
      <c r="C5" s="163"/>
      <c r="E5" s="165"/>
      <c r="F5" s="165"/>
    </row>
    <row r="6" spans="1:7" x14ac:dyDescent="0.3">
      <c r="B6" s="166" t="s">
        <v>3</v>
      </c>
      <c r="C6" s="165"/>
      <c r="D6" s="165"/>
    </row>
    <row r="7" spans="1:7" x14ac:dyDescent="0.3">
      <c r="B7" s="167" t="s">
        <v>1396</v>
      </c>
      <c r="C7" s="165"/>
      <c r="D7" s="165"/>
    </row>
    <row r="8" spans="1:7" x14ac:dyDescent="0.3">
      <c r="B8" s="167" t="s">
        <v>4</v>
      </c>
      <c r="C8" s="165"/>
      <c r="D8" s="165"/>
      <c r="F8" s="162" t="s">
        <v>1397</v>
      </c>
    </row>
    <row r="9" spans="1:7" x14ac:dyDescent="0.3">
      <c r="B9" s="166" t="s">
        <v>1398</v>
      </c>
    </row>
    <row r="10" spans="1:7" x14ac:dyDescent="0.3">
      <c r="B10" s="166" t="s">
        <v>338</v>
      </c>
    </row>
    <row r="11" spans="1:7" ht="15" thickBot="1" x14ac:dyDescent="0.35">
      <c r="B11" s="168" t="s">
        <v>349</v>
      </c>
    </row>
    <row r="12" spans="1:7" x14ac:dyDescent="0.3">
      <c r="B12" s="169"/>
    </row>
    <row r="13" spans="1:7" ht="36" x14ac:dyDescent="0.3">
      <c r="A13" s="170" t="s">
        <v>5</v>
      </c>
      <c r="B13" s="170" t="s">
        <v>3</v>
      </c>
      <c r="C13" s="171"/>
      <c r="D13" s="171"/>
      <c r="E13" s="171"/>
      <c r="F13" s="171"/>
      <c r="G13" s="172"/>
    </row>
    <row r="14" spans="1:7" x14ac:dyDescent="0.3">
      <c r="A14" s="162" t="s">
        <v>6</v>
      </c>
      <c r="B14" s="173" t="s">
        <v>7</v>
      </c>
      <c r="C14" s="162" t="s">
        <v>8</v>
      </c>
      <c r="E14" s="165"/>
      <c r="F14" s="165"/>
    </row>
    <row r="15" spans="1:7" x14ac:dyDescent="0.3">
      <c r="A15" s="162" t="s">
        <v>9</v>
      </c>
      <c r="B15" s="173" t="s">
        <v>10</v>
      </c>
      <c r="C15" s="162" t="s">
        <v>11</v>
      </c>
      <c r="E15" s="165"/>
      <c r="F15" s="165"/>
    </row>
    <row r="16" spans="1:7" ht="28.8" x14ac:dyDescent="0.3">
      <c r="A16" s="162" t="s">
        <v>12</v>
      </c>
      <c r="B16" s="173" t="s">
        <v>13</v>
      </c>
      <c r="C16" s="162" t="s">
        <v>14</v>
      </c>
      <c r="E16" s="165"/>
      <c r="F16" s="165"/>
    </row>
    <row r="17" spans="1:7" x14ac:dyDescent="0.3">
      <c r="A17" s="162" t="s">
        <v>15</v>
      </c>
      <c r="B17" s="173" t="s">
        <v>16</v>
      </c>
      <c r="C17" s="174">
        <v>45230</v>
      </c>
      <c r="E17" s="165"/>
      <c r="F17" s="165"/>
    </row>
    <row r="18" spans="1:7" x14ac:dyDescent="0.3">
      <c r="A18" s="162" t="s">
        <v>17</v>
      </c>
      <c r="B18" s="175" t="s">
        <v>1399</v>
      </c>
      <c r="E18" s="165"/>
      <c r="F18" s="165"/>
    </row>
    <row r="19" spans="1:7" x14ac:dyDescent="0.3">
      <c r="A19" s="162" t="s">
        <v>18</v>
      </c>
      <c r="B19" s="175" t="s">
        <v>1400</v>
      </c>
      <c r="E19" s="165"/>
      <c r="F19" s="165"/>
    </row>
    <row r="20" spans="1:7" x14ac:dyDescent="0.3">
      <c r="A20" s="162" t="s">
        <v>19</v>
      </c>
      <c r="B20" s="175"/>
      <c r="E20" s="165"/>
      <c r="F20" s="165"/>
    </row>
    <row r="21" spans="1:7" x14ac:dyDescent="0.3">
      <c r="A21" s="162" t="s">
        <v>20</v>
      </c>
      <c r="B21" s="175"/>
      <c r="E21" s="165"/>
      <c r="F21" s="165"/>
    </row>
    <row r="22" spans="1:7" x14ac:dyDescent="0.3">
      <c r="A22" s="162" t="s">
        <v>21</v>
      </c>
      <c r="B22" s="175"/>
      <c r="E22" s="165"/>
      <c r="F22" s="165"/>
    </row>
    <row r="23" spans="1:7" x14ac:dyDescent="0.3">
      <c r="A23" s="162" t="s">
        <v>22</v>
      </c>
      <c r="B23" s="175"/>
      <c r="E23" s="165"/>
      <c r="F23" s="165"/>
    </row>
    <row r="24" spans="1:7" x14ac:dyDescent="0.3">
      <c r="A24" s="162" t="s">
        <v>23</v>
      </c>
      <c r="B24" s="175"/>
      <c r="E24" s="165"/>
      <c r="F24" s="165"/>
    </row>
    <row r="25" spans="1:7" x14ac:dyDescent="0.3">
      <c r="A25" s="162" t="s">
        <v>24</v>
      </c>
      <c r="B25" s="175"/>
      <c r="E25" s="165"/>
      <c r="F25" s="165"/>
    </row>
    <row r="26" spans="1:7" ht="18" x14ac:dyDescent="0.3">
      <c r="A26" s="171"/>
      <c r="B26" s="170" t="s">
        <v>1396</v>
      </c>
      <c r="C26" s="171"/>
      <c r="D26" s="171"/>
      <c r="E26" s="171"/>
      <c r="F26" s="171"/>
      <c r="G26" s="172"/>
    </row>
    <row r="27" spans="1:7" x14ac:dyDescent="0.3">
      <c r="A27" s="162" t="s">
        <v>25</v>
      </c>
      <c r="B27" s="176" t="s">
        <v>1401</v>
      </c>
      <c r="C27" s="162" t="s">
        <v>26</v>
      </c>
      <c r="D27" s="177"/>
      <c r="E27" s="177"/>
      <c r="F27" s="177"/>
    </row>
    <row r="28" spans="1:7" x14ac:dyDescent="0.3">
      <c r="A28" s="162" t="s">
        <v>27</v>
      </c>
      <c r="B28" s="178" t="s">
        <v>1402</v>
      </c>
      <c r="C28" s="162" t="s">
        <v>26</v>
      </c>
      <c r="D28" s="177"/>
      <c r="E28" s="177"/>
      <c r="F28" s="177"/>
    </row>
    <row r="29" spans="1:7" x14ac:dyDescent="0.3">
      <c r="A29" s="162" t="s">
        <v>28</v>
      </c>
      <c r="B29" s="176" t="s">
        <v>29</v>
      </c>
      <c r="C29" s="162" t="s">
        <v>26</v>
      </c>
      <c r="E29" s="177"/>
      <c r="F29" s="177"/>
    </row>
    <row r="30" spans="1:7" x14ac:dyDescent="0.3">
      <c r="A30" s="162" t="s">
        <v>30</v>
      </c>
      <c r="B30" s="176" t="s">
        <v>31</v>
      </c>
      <c r="C30" s="162" t="s">
        <v>26</v>
      </c>
      <c r="E30" s="177"/>
      <c r="F30" s="177"/>
    </row>
    <row r="31" spans="1:7" x14ac:dyDescent="0.3">
      <c r="A31" s="162" t="s">
        <v>32</v>
      </c>
      <c r="B31" s="176"/>
      <c r="E31" s="177"/>
      <c r="F31" s="177"/>
    </row>
    <row r="32" spans="1:7" x14ac:dyDescent="0.3">
      <c r="A32" s="162" t="s">
        <v>33</v>
      </c>
      <c r="B32" s="176"/>
      <c r="E32" s="177"/>
      <c r="F32" s="177"/>
    </row>
    <row r="33" spans="1:7" x14ac:dyDescent="0.3">
      <c r="A33" s="162" t="s">
        <v>34</v>
      </c>
      <c r="B33" s="176"/>
      <c r="E33" s="177"/>
      <c r="F33" s="177"/>
    </row>
    <row r="34" spans="1:7" x14ac:dyDescent="0.3">
      <c r="A34" s="162" t="s">
        <v>35</v>
      </c>
      <c r="B34" s="176"/>
      <c r="E34" s="177"/>
      <c r="F34" s="177"/>
    </row>
    <row r="35" spans="1:7" x14ac:dyDescent="0.3">
      <c r="A35" s="162" t="s">
        <v>1403</v>
      </c>
      <c r="B35" s="179"/>
      <c r="E35" s="177"/>
      <c r="F35" s="177"/>
    </row>
    <row r="36" spans="1:7" ht="18" x14ac:dyDescent="0.3">
      <c r="A36" s="170"/>
      <c r="B36" s="170" t="s">
        <v>4</v>
      </c>
      <c r="C36" s="170"/>
      <c r="D36" s="171"/>
      <c r="E36" s="171"/>
      <c r="F36" s="171"/>
      <c r="G36" s="172"/>
    </row>
    <row r="37" spans="1:7" x14ac:dyDescent="0.3">
      <c r="A37" s="180"/>
      <c r="B37" s="181" t="s">
        <v>36</v>
      </c>
      <c r="C37" s="180" t="s">
        <v>55</v>
      </c>
      <c r="D37" s="182"/>
      <c r="E37" s="182"/>
      <c r="F37" s="182"/>
      <c r="G37" s="183"/>
    </row>
    <row r="38" spans="1:7" x14ac:dyDescent="0.3">
      <c r="A38" s="162" t="s">
        <v>37</v>
      </c>
      <c r="B38" s="177" t="s">
        <v>1404</v>
      </c>
      <c r="C38" s="184">
        <f>C58</f>
        <v>15994.935849470199</v>
      </c>
      <c r="F38" s="177"/>
    </row>
    <row r="39" spans="1:7" x14ac:dyDescent="0.3">
      <c r="A39" s="162" t="s">
        <v>38</v>
      </c>
      <c r="B39" s="177" t="s">
        <v>39</v>
      </c>
      <c r="C39" s="184">
        <v>11500</v>
      </c>
      <c r="F39" s="177"/>
    </row>
    <row r="40" spans="1:7" x14ac:dyDescent="0.3">
      <c r="A40" s="162" t="s">
        <v>40</v>
      </c>
      <c r="B40" s="185" t="s">
        <v>41</v>
      </c>
      <c r="C40" s="184">
        <v>13991.4371358438</v>
      </c>
      <c r="F40" s="177"/>
    </row>
    <row r="41" spans="1:7" x14ac:dyDescent="0.3">
      <c r="A41" s="162" t="s">
        <v>42</v>
      </c>
      <c r="B41" s="185" t="s">
        <v>43</v>
      </c>
      <c r="C41" s="184">
        <v>10235.748695</v>
      </c>
      <c r="F41" s="177"/>
    </row>
    <row r="42" spans="1:7" x14ac:dyDescent="0.3">
      <c r="A42" s="162" t="s">
        <v>44</v>
      </c>
      <c r="B42" s="185"/>
      <c r="C42" s="186"/>
      <c r="F42" s="177"/>
    </row>
    <row r="43" spans="1:7" x14ac:dyDescent="0.3">
      <c r="A43" s="187" t="s">
        <v>1405</v>
      </c>
      <c r="B43" s="177"/>
      <c r="F43" s="177"/>
    </row>
    <row r="44" spans="1:7" x14ac:dyDescent="0.3">
      <c r="A44" s="180"/>
      <c r="B44" s="180" t="s">
        <v>1406</v>
      </c>
      <c r="C44" s="180" t="s">
        <v>1407</v>
      </c>
      <c r="D44" s="180" t="s">
        <v>45</v>
      </c>
      <c r="E44" s="180"/>
      <c r="F44" s="180" t="s">
        <v>46</v>
      </c>
      <c r="G44" s="180" t="s">
        <v>47</v>
      </c>
    </row>
    <row r="45" spans="1:7" x14ac:dyDescent="0.3">
      <c r="A45" s="162" t="s">
        <v>48</v>
      </c>
      <c r="B45" s="177" t="s">
        <v>49</v>
      </c>
      <c r="C45" s="188">
        <v>0.05</v>
      </c>
      <c r="D45" s="188">
        <f>IF(OR(C38="[For completion]",C39="[For completion]"),"Please complete G.3.1.1 and G.3.1.2",(C38/C39-1-MAX(C45,F45)))</f>
        <v>0.34086398691045222</v>
      </c>
      <c r="E45" s="188"/>
      <c r="F45" s="188">
        <v>0.05</v>
      </c>
      <c r="G45" s="162" t="s">
        <v>50</v>
      </c>
    </row>
    <row r="46" spans="1:7" x14ac:dyDescent="0.3">
      <c r="A46" s="162" t="s">
        <v>51</v>
      </c>
      <c r="B46" s="175" t="s">
        <v>1408</v>
      </c>
      <c r="C46" s="188"/>
      <c r="D46" s="188">
        <v>0.28370348537617002</v>
      </c>
      <c r="E46" s="188"/>
      <c r="F46" s="188"/>
      <c r="G46" s="189"/>
    </row>
    <row r="47" spans="1:7" x14ac:dyDescent="0.3">
      <c r="A47" s="162" t="s">
        <v>52</v>
      </c>
      <c r="B47" s="175" t="s">
        <v>1409</v>
      </c>
      <c r="C47" s="188"/>
      <c r="D47" s="188">
        <v>0.36691878168896302</v>
      </c>
      <c r="E47" s="188"/>
      <c r="F47" s="188"/>
      <c r="G47" s="189"/>
    </row>
    <row r="48" spans="1:7" x14ac:dyDescent="0.3">
      <c r="A48" s="162" t="s">
        <v>53</v>
      </c>
      <c r="B48" s="175"/>
      <c r="C48" s="189"/>
      <c r="D48" s="189"/>
      <c r="E48" s="189"/>
      <c r="F48" s="189"/>
      <c r="G48" s="189"/>
    </row>
    <row r="49" spans="1:7" x14ac:dyDescent="0.3">
      <c r="A49" s="162" t="s">
        <v>54</v>
      </c>
      <c r="B49" s="175"/>
      <c r="C49" s="189"/>
      <c r="D49" s="189"/>
      <c r="E49" s="189"/>
      <c r="F49" s="189"/>
      <c r="G49" s="189"/>
    </row>
    <row r="50" spans="1:7" x14ac:dyDescent="0.3">
      <c r="A50" s="162" t="s">
        <v>1410</v>
      </c>
      <c r="B50" s="175"/>
      <c r="C50" s="189"/>
      <c r="D50" s="189"/>
      <c r="E50" s="189"/>
      <c r="F50" s="189"/>
      <c r="G50" s="189"/>
    </row>
    <row r="51" spans="1:7" x14ac:dyDescent="0.3">
      <c r="A51" s="162" t="s">
        <v>1411</v>
      </c>
      <c r="B51" s="175"/>
      <c r="C51" s="189"/>
      <c r="D51" s="189"/>
      <c r="E51" s="189"/>
      <c r="F51" s="189"/>
      <c r="G51" s="189"/>
    </row>
    <row r="52" spans="1:7" x14ac:dyDescent="0.3">
      <c r="A52" s="180"/>
      <c r="B52" s="181" t="s">
        <v>1412</v>
      </c>
      <c r="C52" s="180" t="s">
        <v>55</v>
      </c>
      <c r="D52" s="180"/>
      <c r="E52" s="182"/>
      <c r="F52" s="183" t="s">
        <v>288</v>
      </c>
      <c r="G52" s="183"/>
    </row>
    <row r="53" spans="1:7" x14ac:dyDescent="0.3">
      <c r="A53" s="162" t="s">
        <v>56</v>
      </c>
      <c r="B53" s="177" t="s">
        <v>57</v>
      </c>
      <c r="C53" s="184">
        <v>15277.856751430199</v>
      </c>
      <c r="E53" s="190"/>
      <c r="F53" s="188">
        <v>0.95516836673879202</v>
      </c>
      <c r="G53" s="191"/>
    </row>
    <row r="54" spans="1:7" x14ac:dyDescent="0.3">
      <c r="A54" s="162" t="s">
        <v>58</v>
      </c>
      <c r="B54" s="177" t="s">
        <v>59</v>
      </c>
      <c r="C54" s="184" t="s">
        <v>60</v>
      </c>
      <c r="E54" s="190"/>
      <c r="F54" s="188" t="s">
        <v>60</v>
      </c>
      <c r="G54" s="191"/>
    </row>
    <row r="55" spans="1:7" x14ac:dyDescent="0.3">
      <c r="A55" s="162" t="s">
        <v>61</v>
      </c>
      <c r="B55" s="177" t="s">
        <v>62</v>
      </c>
      <c r="C55" s="184" t="s">
        <v>60</v>
      </c>
      <c r="E55" s="190"/>
      <c r="F55" s="188" t="s">
        <v>60</v>
      </c>
      <c r="G55" s="191"/>
    </row>
    <row r="56" spans="1:7" x14ac:dyDescent="0.3">
      <c r="A56" s="162" t="s">
        <v>63</v>
      </c>
      <c r="B56" s="177" t="s">
        <v>64</v>
      </c>
      <c r="C56" s="184">
        <v>91.5</v>
      </c>
      <c r="E56" s="190"/>
      <c r="F56" s="188">
        <v>5.7205606112531501E-3</v>
      </c>
      <c r="G56" s="191"/>
    </row>
    <row r="57" spans="1:7" x14ac:dyDescent="0.3">
      <c r="A57" s="162" t="s">
        <v>65</v>
      </c>
      <c r="B57" s="162" t="s">
        <v>66</v>
      </c>
      <c r="C57" s="184">
        <v>625.57909803999996</v>
      </c>
      <c r="E57" s="190"/>
      <c r="F57" s="188">
        <v>3.91110726499551E-2</v>
      </c>
      <c r="G57" s="191"/>
    </row>
    <row r="58" spans="1:7" x14ac:dyDescent="0.3">
      <c r="A58" s="162" t="s">
        <v>67</v>
      </c>
      <c r="B58" s="192" t="s">
        <v>68</v>
      </c>
      <c r="C58" s="193">
        <f>SUM(C53:C57)</f>
        <v>15994.935849470199</v>
      </c>
      <c r="D58" s="190"/>
      <c r="E58" s="190"/>
      <c r="F58" s="194">
        <f>SUM(F53:F57)</f>
        <v>1.0000000000000002</v>
      </c>
      <c r="G58" s="191"/>
    </row>
    <row r="59" spans="1:7" x14ac:dyDescent="0.3">
      <c r="A59" s="162" t="s">
        <v>69</v>
      </c>
      <c r="B59" s="195" t="s">
        <v>174</v>
      </c>
      <c r="C59" s="186"/>
      <c r="E59" s="190"/>
      <c r="F59" s="196" t="str">
        <f t="shared" ref="F59:F64" si="0">IF($D$58=0,"",IF(C59="[for completion]","",C59/$D$58))</f>
        <v/>
      </c>
      <c r="G59" s="191"/>
    </row>
    <row r="60" spans="1:7" x14ac:dyDescent="0.3">
      <c r="A60" s="162" t="s">
        <v>70</v>
      </c>
      <c r="B60" s="195" t="s">
        <v>174</v>
      </c>
      <c r="C60" s="186"/>
      <c r="E60" s="190"/>
      <c r="F60" s="196" t="str">
        <f t="shared" si="0"/>
        <v/>
      </c>
      <c r="G60" s="191"/>
    </row>
    <row r="61" spans="1:7" x14ac:dyDescent="0.3">
      <c r="A61" s="162" t="s">
        <v>71</v>
      </c>
      <c r="B61" s="195" t="s">
        <v>174</v>
      </c>
      <c r="C61" s="186"/>
      <c r="E61" s="190"/>
      <c r="F61" s="196" t="str">
        <f t="shared" si="0"/>
        <v/>
      </c>
      <c r="G61" s="191"/>
    </row>
    <row r="62" spans="1:7" x14ac:dyDescent="0.3">
      <c r="A62" s="162" t="s">
        <v>72</v>
      </c>
      <c r="B62" s="195" t="s">
        <v>174</v>
      </c>
      <c r="C62" s="186"/>
      <c r="E62" s="190"/>
      <c r="F62" s="196" t="str">
        <f t="shared" si="0"/>
        <v/>
      </c>
      <c r="G62" s="191"/>
    </row>
    <row r="63" spans="1:7" x14ac:dyDescent="0.3">
      <c r="A63" s="162" t="s">
        <v>73</v>
      </c>
      <c r="B63" s="195" t="s">
        <v>174</v>
      </c>
      <c r="C63" s="186"/>
      <c r="E63" s="190"/>
      <c r="F63" s="196" t="str">
        <f t="shared" si="0"/>
        <v/>
      </c>
      <c r="G63" s="191"/>
    </row>
    <row r="64" spans="1:7" x14ac:dyDescent="0.3">
      <c r="A64" s="162" t="s">
        <v>74</v>
      </c>
      <c r="B64" s="195" t="s">
        <v>174</v>
      </c>
      <c r="C64" s="197"/>
      <c r="D64" s="187"/>
      <c r="E64" s="187"/>
      <c r="F64" s="196" t="str">
        <f t="shared" si="0"/>
        <v/>
      </c>
      <c r="G64" s="198"/>
    </row>
    <row r="65" spans="1:7" x14ac:dyDescent="0.3">
      <c r="A65" s="180"/>
      <c r="B65" s="181" t="s">
        <v>75</v>
      </c>
      <c r="C65" s="199" t="s">
        <v>1413</v>
      </c>
      <c r="D65" s="199" t="s">
        <v>1414</v>
      </c>
      <c r="E65" s="182"/>
      <c r="F65" s="183" t="s">
        <v>76</v>
      </c>
      <c r="G65" s="200" t="s">
        <v>77</v>
      </c>
    </row>
    <row r="66" spans="1:7" x14ac:dyDescent="0.3">
      <c r="A66" s="162" t="s">
        <v>78</v>
      </c>
      <c r="B66" s="177" t="s">
        <v>1415</v>
      </c>
      <c r="C66" s="184">
        <v>7.6011969351846398</v>
      </c>
      <c r="D66" s="201" t="s">
        <v>50</v>
      </c>
      <c r="E66" s="173"/>
      <c r="F66" s="202"/>
      <c r="G66" s="203"/>
    </row>
    <row r="67" spans="1:7" x14ac:dyDescent="0.3">
      <c r="B67" s="177"/>
      <c r="C67" s="184"/>
      <c r="E67" s="173"/>
      <c r="F67" s="202"/>
      <c r="G67" s="203"/>
    </row>
    <row r="68" spans="1:7" x14ac:dyDescent="0.3">
      <c r="B68" s="177" t="s">
        <v>80</v>
      </c>
      <c r="C68" s="184"/>
      <c r="D68" s="173"/>
      <c r="E68" s="173"/>
      <c r="F68" s="203"/>
      <c r="G68" s="203"/>
    </row>
    <row r="69" spans="1:7" x14ac:dyDescent="0.3">
      <c r="B69" s="177" t="s">
        <v>81</v>
      </c>
      <c r="C69" s="184"/>
      <c r="E69" s="173"/>
      <c r="F69" s="203"/>
      <c r="G69" s="203"/>
    </row>
    <row r="70" spans="1:7" x14ac:dyDescent="0.3">
      <c r="A70" s="162" t="s">
        <v>82</v>
      </c>
      <c r="B70" s="204" t="s">
        <v>110</v>
      </c>
      <c r="C70" s="184">
        <v>370.76072285999902</v>
      </c>
      <c r="D70" s="201" t="s">
        <v>50</v>
      </c>
      <c r="E70" s="204"/>
      <c r="F70" s="205">
        <v>2.4267849142210099E-2</v>
      </c>
      <c r="G70" s="196" t="str">
        <f>IF($E$77=0,"",IF(D70="[Mark as ND1 if not relevant]","",D70/$E$77))</f>
        <v/>
      </c>
    </row>
    <row r="71" spans="1:7" x14ac:dyDescent="0.3">
      <c r="A71" s="162" t="s">
        <v>83</v>
      </c>
      <c r="B71" s="204" t="s">
        <v>112</v>
      </c>
      <c r="C71" s="184">
        <v>493.30502766999899</v>
      </c>
      <c r="D71" s="201" t="s">
        <v>50</v>
      </c>
      <c r="E71" s="204"/>
      <c r="F71" s="205">
        <v>3.2288889449354603E-2</v>
      </c>
      <c r="G71" s="196" t="str">
        <f t="shared" ref="G71:G76" si="1">IF($E$77=0,"",IF(D71="[Mark as ND1 if not relevant]","",D71/$E$77))</f>
        <v/>
      </c>
    </row>
    <row r="72" spans="1:7" x14ac:dyDescent="0.3">
      <c r="A72" s="162" t="s">
        <v>84</v>
      </c>
      <c r="B72" s="204" t="s">
        <v>114</v>
      </c>
      <c r="C72" s="184">
        <v>696.53344520000303</v>
      </c>
      <c r="D72" s="201" t="s">
        <v>50</v>
      </c>
      <c r="E72" s="204"/>
      <c r="F72" s="205">
        <v>4.5591044380934399E-2</v>
      </c>
      <c r="G72" s="196" t="str">
        <f t="shared" si="1"/>
        <v/>
      </c>
    </row>
    <row r="73" spans="1:7" x14ac:dyDescent="0.3">
      <c r="A73" s="162" t="s">
        <v>85</v>
      </c>
      <c r="B73" s="204" t="s">
        <v>116</v>
      </c>
      <c r="C73" s="184">
        <v>888.93516812999803</v>
      </c>
      <c r="D73" s="201" t="s">
        <v>50</v>
      </c>
      <c r="E73" s="204"/>
      <c r="F73" s="205">
        <v>5.81845466018521E-2</v>
      </c>
      <c r="G73" s="196" t="str">
        <f t="shared" si="1"/>
        <v/>
      </c>
    </row>
    <row r="74" spans="1:7" x14ac:dyDescent="0.3">
      <c r="A74" s="162" t="s">
        <v>86</v>
      </c>
      <c r="B74" s="204" t="s">
        <v>118</v>
      </c>
      <c r="C74" s="184">
        <v>976.72481865000395</v>
      </c>
      <c r="D74" s="201" t="s">
        <v>50</v>
      </c>
      <c r="E74" s="204"/>
      <c r="F74" s="205">
        <v>6.39307485690742E-2</v>
      </c>
      <c r="G74" s="196" t="str">
        <f t="shared" si="1"/>
        <v/>
      </c>
    </row>
    <row r="75" spans="1:7" x14ac:dyDescent="0.3">
      <c r="A75" s="162" t="s">
        <v>87</v>
      </c>
      <c r="B75" s="204" t="s">
        <v>120</v>
      </c>
      <c r="C75" s="184">
        <v>7754.8379876399804</v>
      </c>
      <c r="D75" s="201" t="s">
        <v>50</v>
      </c>
      <c r="E75" s="204"/>
      <c r="F75" s="205">
        <v>0.50758677174494005</v>
      </c>
      <c r="G75" s="196" t="str">
        <f t="shared" si="1"/>
        <v/>
      </c>
    </row>
    <row r="76" spans="1:7" x14ac:dyDescent="0.3">
      <c r="A76" s="162" t="s">
        <v>88</v>
      </c>
      <c r="B76" s="204" t="s">
        <v>122</v>
      </c>
      <c r="C76" s="184">
        <v>4096.75958128001</v>
      </c>
      <c r="D76" s="201" t="s">
        <v>50</v>
      </c>
      <c r="E76" s="204"/>
      <c r="F76" s="205">
        <v>0.26815015011163501</v>
      </c>
      <c r="G76" s="196" t="str">
        <f t="shared" si="1"/>
        <v/>
      </c>
    </row>
    <row r="77" spans="1:7" x14ac:dyDescent="0.3">
      <c r="A77" s="162" t="s">
        <v>89</v>
      </c>
      <c r="B77" s="206" t="s">
        <v>68</v>
      </c>
      <c r="C77" s="193">
        <f>SUM(C70:C76)</f>
        <v>15277.856751429994</v>
      </c>
      <c r="D77" s="193">
        <f>SUM(D70:D76)</f>
        <v>0</v>
      </c>
      <c r="E77" s="177"/>
      <c r="F77" s="194">
        <f>SUM(F70:F76)</f>
        <v>1.0000000000000004</v>
      </c>
      <c r="G77" s="194">
        <f>SUM(G70:G76)</f>
        <v>0</v>
      </c>
    </row>
    <row r="78" spans="1:7" x14ac:dyDescent="0.3">
      <c r="A78" s="162" t="s">
        <v>91</v>
      </c>
      <c r="B78" s="207" t="s">
        <v>92</v>
      </c>
      <c r="C78" s="184">
        <v>29.071660040000001</v>
      </c>
      <c r="D78" s="193"/>
      <c r="E78" s="177"/>
      <c r="F78" s="196" t="str">
        <f>IF($D$77=0,"",IF(C78="[for completion]","",C78/$D$77))</f>
        <v/>
      </c>
      <c r="G78" s="196" t="str">
        <f t="shared" ref="G78:G87" si="2">IF($E$77=0,"",IF(D78="[for completion]","",D78/$E$77))</f>
        <v/>
      </c>
    </row>
    <row r="79" spans="1:7" x14ac:dyDescent="0.3">
      <c r="A79" s="162" t="s">
        <v>93</v>
      </c>
      <c r="B79" s="207" t="s">
        <v>94</v>
      </c>
      <c r="C79" s="184">
        <v>133.84179975000001</v>
      </c>
      <c r="D79" s="193"/>
      <c r="E79" s="177"/>
      <c r="F79" s="196" t="str">
        <f t="shared" ref="F79:F87" si="3">IF($D$77=0,"",IF(C79="[for completion]","",C79/$D$77))</f>
        <v/>
      </c>
      <c r="G79" s="196" t="str">
        <f t="shared" si="2"/>
        <v/>
      </c>
    </row>
    <row r="80" spans="1:7" x14ac:dyDescent="0.3">
      <c r="A80" s="162" t="s">
        <v>95</v>
      </c>
      <c r="B80" s="207" t="s">
        <v>1416</v>
      </c>
      <c r="C80" s="184">
        <v>207.84726307</v>
      </c>
      <c r="D80" s="193"/>
      <c r="E80" s="177"/>
      <c r="F80" s="196" t="str">
        <f t="shared" si="3"/>
        <v/>
      </c>
      <c r="G80" s="196" t="str">
        <f t="shared" si="2"/>
        <v/>
      </c>
    </row>
    <row r="81" spans="1:7" x14ac:dyDescent="0.3">
      <c r="A81" s="162" t="s">
        <v>96</v>
      </c>
      <c r="B81" s="207" t="s">
        <v>97</v>
      </c>
      <c r="C81" s="184">
        <v>225.69819885000001</v>
      </c>
      <c r="D81" s="193"/>
      <c r="E81" s="177"/>
      <c r="F81" s="196" t="str">
        <f t="shared" si="3"/>
        <v/>
      </c>
      <c r="G81" s="196" t="str">
        <f t="shared" si="2"/>
        <v/>
      </c>
    </row>
    <row r="82" spans="1:7" x14ac:dyDescent="0.3">
      <c r="A82" s="162" t="s">
        <v>98</v>
      </c>
      <c r="B82" s="207" t="s">
        <v>1417</v>
      </c>
      <c r="C82" s="184">
        <v>267.60682881999901</v>
      </c>
      <c r="D82" s="193"/>
      <c r="E82" s="177"/>
      <c r="F82" s="196" t="str">
        <f t="shared" si="3"/>
        <v/>
      </c>
      <c r="G82" s="196" t="str">
        <f t="shared" si="2"/>
        <v/>
      </c>
    </row>
    <row r="83" spans="1:7" x14ac:dyDescent="0.3">
      <c r="A83" s="162" t="s">
        <v>99</v>
      </c>
      <c r="B83" s="207"/>
      <c r="C83" s="190"/>
      <c r="D83" s="190"/>
      <c r="E83" s="177"/>
      <c r="F83" s="191"/>
      <c r="G83" s="191"/>
    </row>
    <row r="84" spans="1:7" x14ac:dyDescent="0.3">
      <c r="A84" s="162" t="s">
        <v>100</v>
      </c>
      <c r="B84" s="207"/>
      <c r="C84" s="190"/>
      <c r="D84" s="190"/>
      <c r="E84" s="177"/>
      <c r="F84" s="191"/>
      <c r="G84" s="191"/>
    </row>
    <row r="85" spans="1:7" x14ac:dyDescent="0.3">
      <c r="A85" s="162" t="s">
        <v>101</v>
      </c>
      <c r="B85" s="207"/>
      <c r="C85" s="190"/>
      <c r="D85" s="190"/>
      <c r="E85" s="177"/>
      <c r="F85" s="191"/>
      <c r="G85" s="191"/>
    </row>
    <row r="86" spans="1:7" x14ac:dyDescent="0.3">
      <c r="A86" s="162" t="s">
        <v>102</v>
      </c>
      <c r="B86" s="206"/>
      <c r="C86" s="190"/>
      <c r="D86" s="190"/>
      <c r="E86" s="177"/>
      <c r="F86" s="191" t="str">
        <f t="shared" si="3"/>
        <v/>
      </c>
      <c r="G86" s="191" t="str">
        <f t="shared" si="2"/>
        <v/>
      </c>
    </row>
    <row r="87" spans="1:7" x14ac:dyDescent="0.3">
      <c r="A87" s="162" t="s">
        <v>1418</v>
      </c>
      <c r="B87" s="207"/>
      <c r="C87" s="190"/>
      <c r="D87" s="190"/>
      <c r="E87" s="177"/>
      <c r="F87" s="191" t="str">
        <f t="shared" si="3"/>
        <v/>
      </c>
      <c r="G87" s="191" t="str">
        <f t="shared" si="2"/>
        <v/>
      </c>
    </row>
    <row r="88" spans="1:7" x14ac:dyDescent="0.3">
      <c r="A88" s="180"/>
      <c r="B88" s="181" t="s">
        <v>103</v>
      </c>
      <c r="C88" s="199" t="s">
        <v>1419</v>
      </c>
      <c r="D88" s="199" t="s">
        <v>104</v>
      </c>
      <c r="E88" s="182"/>
      <c r="F88" s="183" t="s">
        <v>1420</v>
      </c>
      <c r="G88" s="180" t="s">
        <v>105</v>
      </c>
    </row>
    <row r="89" spans="1:7" x14ac:dyDescent="0.3">
      <c r="A89" s="162" t="s">
        <v>106</v>
      </c>
      <c r="B89" s="177" t="s">
        <v>79</v>
      </c>
      <c r="C89" s="184">
        <v>4.3970220369267397</v>
      </c>
      <c r="D89" s="184">
        <v>5.3970220369267397</v>
      </c>
      <c r="E89" s="173"/>
      <c r="F89" s="208"/>
      <c r="G89" s="209"/>
    </row>
    <row r="90" spans="1:7" x14ac:dyDescent="0.3">
      <c r="B90" s="177"/>
      <c r="C90" s="201"/>
      <c r="D90" s="201"/>
      <c r="E90" s="173"/>
      <c r="F90" s="208"/>
      <c r="G90" s="209"/>
    </row>
    <row r="91" spans="1:7" x14ac:dyDescent="0.3">
      <c r="B91" s="177" t="s">
        <v>107</v>
      </c>
      <c r="C91" s="210"/>
      <c r="D91" s="210"/>
      <c r="E91" s="173"/>
      <c r="F91" s="209"/>
      <c r="G91" s="209"/>
    </row>
    <row r="92" spans="1:7" x14ac:dyDescent="0.3">
      <c r="A92" s="162" t="s">
        <v>108</v>
      </c>
      <c r="B92" s="177" t="s">
        <v>81</v>
      </c>
      <c r="C92" s="201"/>
      <c r="D92" s="201"/>
      <c r="E92" s="173"/>
      <c r="F92" s="209"/>
      <c r="G92" s="209"/>
    </row>
    <row r="93" spans="1:7" x14ac:dyDescent="0.3">
      <c r="A93" s="162" t="s">
        <v>109</v>
      </c>
      <c r="B93" s="204" t="s">
        <v>110</v>
      </c>
      <c r="C93" s="184">
        <v>0</v>
      </c>
      <c r="D93" s="184">
        <v>0</v>
      </c>
      <c r="E93" s="204"/>
      <c r="F93" s="196">
        <f>IF($D$100=0,"",IF(C93="[for completion]","",IF(C93="","",C93/$D$100)))</f>
        <v>0</v>
      </c>
      <c r="G93" s="194">
        <v>0</v>
      </c>
    </row>
    <row r="94" spans="1:7" x14ac:dyDescent="0.3">
      <c r="A94" s="162" t="s">
        <v>111</v>
      </c>
      <c r="B94" s="204" t="s">
        <v>112</v>
      </c>
      <c r="C94" s="184">
        <v>0</v>
      </c>
      <c r="D94" s="184">
        <v>0</v>
      </c>
      <c r="E94" s="204"/>
      <c r="F94" s="196">
        <f t="shared" ref="F94:F99" si="4">IF($D$100=0,"",IF(C94="[for completion]","",IF(C94="","",C94/$D$100)))</f>
        <v>0</v>
      </c>
      <c r="G94" s="194">
        <v>0</v>
      </c>
    </row>
    <row r="95" spans="1:7" x14ac:dyDescent="0.3">
      <c r="A95" s="162" t="s">
        <v>113</v>
      </c>
      <c r="B95" s="204" t="s">
        <v>114</v>
      </c>
      <c r="C95" s="184">
        <v>2500</v>
      </c>
      <c r="D95" s="184">
        <v>0</v>
      </c>
      <c r="E95" s="204"/>
      <c r="F95" s="196">
        <f t="shared" si="4"/>
        <v>0.21739130434782608</v>
      </c>
      <c r="G95" s="194">
        <v>0</v>
      </c>
    </row>
    <row r="96" spans="1:7" x14ac:dyDescent="0.3">
      <c r="A96" s="162" t="s">
        <v>115</v>
      </c>
      <c r="B96" s="204" t="s">
        <v>116</v>
      </c>
      <c r="C96" s="184">
        <v>2500</v>
      </c>
      <c r="D96" s="184">
        <v>2500</v>
      </c>
      <c r="E96" s="204"/>
      <c r="F96" s="196">
        <f t="shared" si="4"/>
        <v>0.21739130434782608</v>
      </c>
      <c r="G96" s="194">
        <v>0.217391304347826</v>
      </c>
    </row>
    <row r="97" spans="1:7" x14ac:dyDescent="0.3">
      <c r="A97" s="162" t="s">
        <v>117</v>
      </c>
      <c r="B97" s="204" t="s">
        <v>118</v>
      </c>
      <c r="C97" s="184">
        <v>1500</v>
      </c>
      <c r="D97" s="184">
        <v>2500</v>
      </c>
      <c r="E97" s="204"/>
      <c r="F97" s="196">
        <f t="shared" si="4"/>
        <v>0.13043478260869565</v>
      </c>
      <c r="G97" s="194">
        <v>0.217391304347826</v>
      </c>
    </row>
    <row r="98" spans="1:7" x14ac:dyDescent="0.3">
      <c r="A98" s="162" t="s">
        <v>119</v>
      </c>
      <c r="B98" s="204" t="s">
        <v>120</v>
      </c>
      <c r="C98" s="184">
        <v>5000</v>
      </c>
      <c r="D98" s="184">
        <v>6500</v>
      </c>
      <c r="E98" s="204"/>
      <c r="F98" s="196">
        <f t="shared" si="4"/>
        <v>0.43478260869565216</v>
      </c>
      <c r="G98" s="194">
        <v>0.565217391304348</v>
      </c>
    </row>
    <row r="99" spans="1:7" x14ac:dyDescent="0.3">
      <c r="A99" s="162" t="s">
        <v>121</v>
      </c>
      <c r="B99" s="204" t="s">
        <v>122</v>
      </c>
      <c r="C99" s="184">
        <v>0</v>
      </c>
      <c r="D99" s="184">
        <v>0</v>
      </c>
      <c r="E99" s="204"/>
      <c r="F99" s="196">
        <f t="shared" si="4"/>
        <v>0</v>
      </c>
      <c r="G99" s="194">
        <v>0</v>
      </c>
    </row>
    <row r="100" spans="1:7" x14ac:dyDescent="0.3">
      <c r="A100" s="162" t="s">
        <v>123</v>
      </c>
      <c r="B100" s="206" t="s">
        <v>68</v>
      </c>
      <c r="C100" s="193">
        <f>SUM(C93:C99)</f>
        <v>11500</v>
      </c>
      <c r="D100" s="193">
        <f>SUM(D93:D99)</f>
        <v>11500</v>
      </c>
      <c r="E100" s="177"/>
      <c r="F100" s="194">
        <f>SUM(F93:F99)</f>
        <v>1</v>
      </c>
      <c r="G100" s="194">
        <f>SUM(G93:G99)</f>
        <v>1</v>
      </c>
    </row>
    <row r="101" spans="1:7" x14ac:dyDescent="0.3">
      <c r="A101" s="162" t="s">
        <v>124</v>
      </c>
      <c r="B101" s="207" t="s">
        <v>92</v>
      </c>
      <c r="C101" s="184">
        <v>0</v>
      </c>
      <c r="D101" s="193"/>
      <c r="E101" s="177"/>
      <c r="F101" s="196">
        <f>IF($D$100=0,"",IF(C101="[for completion]","",C101/$D$100))</f>
        <v>0</v>
      </c>
      <c r="G101" s="196" t="str">
        <f>IF($E$100=0,"",IF(D101="[for completion]","",D101/$E$100))</f>
        <v/>
      </c>
    </row>
    <row r="102" spans="1:7" x14ac:dyDescent="0.3">
      <c r="A102" s="162" t="s">
        <v>125</v>
      </c>
      <c r="B102" s="207" t="s">
        <v>94</v>
      </c>
      <c r="C102" s="184">
        <v>0</v>
      </c>
      <c r="D102" s="193"/>
      <c r="E102" s="177"/>
      <c r="F102" s="196">
        <f>IF($D$100=0,"",IF(C102="[for completion]","",C102/$D$100))</f>
        <v>0</v>
      </c>
      <c r="G102" s="196" t="str">
        <f>IF($E$100=0,"",IF(D102="[for completion]","",D102/$E$100))</f>
        <v/>
      </c>
    </row>
    <row r="103" spans="1:7" x14ac:dyDescent="0.3">
      <c r="A103" s="162" t="s">
        <v>126</v>
      </c>
      <c r="B103" s="207" t="s">
        <v>1416</v>
      </c>
      <c r="C103" s="184">
        <v>0</v>
      </c>
      <c r="D103" s="193"/>
      <c r="E103" s="177"/>
      <c r="F103" s="196">
        <f>IF($D$100=0,"",IF(C103="[for completion]","",C103/$D$100))</f>
        <v>0</v>
      </c>
      <c r="G103" s="196" t="str">
        <f>IF($E$100=0,"",IF(D103="[for completion]","",D103/$E$100))</f>
        <v/>
      </c>
    </row>
    <row r="104" spans="1:7" x14ac:dyDescent="0.3">
      <c r="A104" s="162" t="s">
        <v>127</v>
      </c>
      <c r="B104" s="207" t="s">
        <v>97</v>
      </c>
      <c r="C104" s="184">
        <v>0</v>
      </c>
      <c r="D104" s="193"/>
      <c r="E104" s="177"/>
      <c r="F104" s="196">
        <f>IF($D$100=0,"",IF(C104="[for completion]","",C104/$D$100))</f>
        <v>0</v>
      </c>
      <c r="G104" s="196" t="str">
        <f>IF($E$100=0,"",IF(D104="[for completion]","",D104/$E$100))</f>
        <v/>
      </c>
    </row>
    <row r="105" spans="1:7" x14ac:dyDescent="0.3">
      <c r="A105" s="162" t="s">
        <v>128</v>
      </c>
      <c r="B105" s="207" t="s">
        <v>1417</v>
      </c>
      <c r="C105" s="184">
        <v>0</v>
      </c>
      <c r="D105" s="193"/>
      <c r="E105" s="177"/>
      <c r="F105" s="196">
        <f>IF($D$100=0,"",IF(C105="[for completion]","",C105/$D$100))</f>
        <v>0</v>
      </c>
      <c r="G105" s="196" t="str">
        <f>IF($E$100=0,"",IF(D105="[for completion]","",D105/$E$100))</f>
        <v/>
      </c>
    </row>
    <row r="106" spans="1:7" x14ac:dyDescent="0.3">
      <c r="A106" s="162" t="s">
        <v>129</v>
      </c>
      <c r="B106" s="207"/>
      <c r="C106" s="190"/>
      <c r="D106" s="190"/>
      <c r="E106" s="177"/>
      <c r="F106" s="191"/>
      <c r="G106" s="191"/>
    </row>
    <row r="107" spans="1:7" x14ac:dyDescent="0.3">
      <c r="A107" s="162" t="s">
        <v>130</v>
      </c>
      <c r="B107" s="207"/>
      <c r="C107" s="190"/>
      <c r="D107" s="190"/>
      <c r="E107" s="177"/>
      <c r="F107" s="191"/>
      <c r="G107" s="191"/>
    </row>
    <row r="108" spans="1:7" x14ac:dyDescent="0.3">
      <c r="A108" s="162" t="s">
        <v>131</v>
      </c>
      <c r="B108" s="206"/>
      <c r="C108" s="190"/>
      <c r="D108" s="190"/>
      <c r="E108" s="177"/>
      <c r="F108" s="191"/>
      <c r="G108" s="191"/>
    </row>
    <row r="109" spans="1:7" x14ac:dyDescent="0.3">
      <c r="A109" s="162" t="s">
        <v>132</v>
      </c>
      <c r="B109" s="207"/>
      <c r="C109" s="190"/>
      <c r="D109" s="190"/>
      <c r="E109" s="177"/>
      <c r="F109" s="191"/>
      <c r="G109" s="191"/>
    </row>
    <row r="110" spans="1:7" x14ac:dyDescent="0.3">
      <c r="A110" s="162" t="s">
        <v>133</v>
      </c>
      <c r="B110" s="207"/>
      <c r="C110" s="190"/>
      <c r="D110" s="190"/>
      <c r="E110" s="177"/>
      <c r="F110" s="191"/>
      <c r="G110" s="191"/>
    </row>
    <row r="111" spans="1:7" x14ac:dyDescent="0.3">
      <c r="A111" s="180"/>
      <c r="B111" s="211" t="s">
        <v>1421</v>
      </c>
      <c r="C111" s="183" t="s">
        <v>134</v>
      </c>
      <c r="D111" s="183" t="s">
        <v>135</v>
      </c>
      <c r="E111" s="182"/>
      <c r="F111" s="183" t="s">
        <v>136</v>
      </c>
      <c r="G111" s="183" t="s">
        <v>137</v>
      </c>
    </row>
    <row r="112" spans="1:7" x14ac:dyDescent="0.3">
      <c r="A112" s="162" t="s">
        <v>138</v>
      </c>
      <c r="B112" s="177" t="s">
        <v>1</v>
      </c>
      <c r="C112" s="184">
        <f>C58</f>
        <v>15994.935849470199</v>
      </c>
      <c r="D112" s="186"/>
      <c r="E112" s="191"/>
      <c r="F112" s="188">
        <v>1</v>
      </c>
      <c r="G112" s="196" t="str">
        <f t="shared" ref="G112:G129" si="5">IF($E$130=0,"",IF(D112="[for completion]","",IF(D112="","",D112/$E$130)))</f>
        <v/>
      </c>
    </row>
    <row r="113" spans="1:7" x14ac:dyDescent="0.3">
      <c r="A113" s="162" t="s">
        <v>139</v>
      </c>
      <c r="B113" s="177" t="s">
        <v>140</v>
      </c>
      <c r="C113" s="184"/>
      <c r="D113" s="186"/>
      <c r="E113" s="191"/>
      <c r="F113" s="196"/>
      <c r="G113" s="196" t="str">
        <f t="shared" si="5"/>
        <v/>
      </c>
    </row>
    <row r="114" spans="1:7" x14ac:dyDescent="0.3">
      <c r="A114" s="162" t="s">
        <v>141</v>
      </c>
      <c r="B114" s="177" t="s">
        <v>142</v>
      </c>
      <c r="C114" s="184"/>
      <c r="D114" s="186"/>
      <c r="E114" s="191"/>
      <c r="F114" s="196"/>
      <c r="G114" s="196" t="str">
        <f t="shared" si="5"/>
        <v/>
      </c>
    </row>
    <row r="115" spans="1:7" x14ac:dyDescent="0.3">
      <c r="A115" s="162" t="s">
        <v>143</v>
      </c>
      <c r="B115" s="177" t="s">
        <v>144</v>
      </c>
      <c r="C115" s="184"/>
      <c r="D115" s="186"/>
      <c r="E115" s="191"/>
      <c r="F115" s="196"/>
      <c r="G115" s="196" t="str">
        <f t="shared" si="5"/>
        <v/>
      </c>
    </row>
    <row r="116" spans="1:7" x14ac:dyDescent="0.3">
      <c r="A116" s="162" t="s">
        <v>145</v>
      </c>
      <c r="B116" s="177" t="s">
        <v>146</v>
      </c>
      <c r="C116" s="184"/>
      <c r="D116" s="186"/>
      <c r="E116" s="191"/>
      <c r="F116" s="196"/>
      <c r="G116" s="196" t="str">
        <f t="shared" si="5"/>
        <v/>
      </c>
    </row>
    <row r="117" spans="1:7" x14ac:dyDescent="0.3">
      <c r="A117" s="162" t="s">
        <v>147</v>
      </c>
      <c r="B117" s="177" t="s">
        <v>148</v>
      </c>
      <c r="C117" s="184"/>
      <c r="D117" s="186"/>
      <c r="E117" s="177"/>
      <c r="F117" s="196"/>
      <c r="G117" s="196" t="str">
        <f t="shared" si="5"/>
        <v/>
      </c>
    </row>
    <row r="118" spans="1:7" x14ac:dyDescent="0.3">
      <c r="A118" s="162" t="s">
        <v>149</v>
      </c>
      <c r="B118" s="177" t="s">
        <v>150</v>
      </c>
      <c r="C118" s="184"/>
      <c r="D118" s="186"/>
      <c r="E118" s="177"/>
      <c r="F118" s="196"/>
      <c r="G118" s="196" t="str">
        <f t="shared" si="5"/>
        <v/>
      </c>
    </row>
    <row r="119" spans="1:7" x14ac:dyDescent="0.3">
      <c r="A119" s="162" t="s">
        <v>151</v>
      </c>
      <c r="B119" s="177" t="s">
        <v>152</v>
      </c>
      <c r="C119" s="184"/>
      <c r="D119" s="186"/>
      <c r="E119" s="177"/>
      <c r="F119" s="196"/>
      <c r="G119" s="196" t="str">
        <f t="shared" si="5"/>
        <v/>
      </c>
    </row>
    <row r="120" spans="1:7" x14ac:dyDescent="0.3">
      <c r="A120" s="162" t="s">
        <v>153</v>
      </c>
      <c r="B120" s="177" t="s">
        <v>154</v>
      </c>
      <c r="C120" s="184"/>
      <c r="D120" s="186"/>
      <c r="E120" s="177"/>
      <c r="F120" s="196"/>
      <c r="G120" s="196" t="str">
        <f t="shared" si="5"/>
        <v/>
      </c>
    </row>
    <row r="121" spans="1:7" x14ac:dyDescent="0.3">
      <c r="A121" s="162" t="s">
        <v>155</v>
      </c>
      <c r="B121" s="177" t="s">
        <v>156</v>
      </c>
      <c r="C121" s="184"/>
      <c r="D121" s="186"/>
      <c r="F121" s="196"/>
      <c r="G121" s="196" t="str">
        <f t="shared" si="5"/>
        <v/>
      </c>
    </row>
    <row r="122" spans="1:7" x14ac:dyDescent="0.3">
      <c r="A122" s="162" t="s">
        <v>157</v>
      </c>
      <c r="B122" s="177" t="s">
        <v>158</v>
      </c>
      <c r="C122" s="184"/>
      <c r="D122" s="186"/>
      <c r="E122" s="177"/>
      <c r="F122" s="196"/>
      <c r="G122" s="196" t="str">
        <f t="shared" si="5"/>
        <v/>
      </c>
    </row>
    <row r="123" spans="1:7" x14ac:dyDescent="0.3">
      <c r="A123" s="162" t="s">
        <v>159</v>
      </c>
      <c r="B123" s="177" t="s">
        <v>160</v>
      </c>
      <c r="C123" s="184"/>
      <c r="D123" s="186"/>
      <c r="E123" s="177"/>
      <c r="F123" s="196"/>
      <c r="G123" s="196" t="str">
        <f t="shared" si="5"/>
        <v/>
      </c>
    </row>
    <row r="124" spans="1:7" x14ac:dyDescent="0.3">
      <c r="A124" s="162" t="s">
        <v>161</v>
      </c>
      <c r="B124" s="177" t="s">
        <v>162</v>
      </c>
      <c r="C124" s="184"/>
      <c r="D124" s="186"/>
      <c r="E124" s="177"/>
      <c r="F124" s="196"/>
      <c r="G124" s="196" t="str">
        <f t="shared" si="5"/>
        <v/>
      </c>
    </row>
    <row r="125" spans="1:7" x14ac:dyDescent="0.3">
      <c r="A125" s="162" t="s">
        <v>163</v>
      </c>
      <c r="B125" s="177" t="s">
        <v>164</v>
      </c>
      <c r="C125" s="184"/>
      <c r="D125" s="186"/>
      <c r="E125" s="177"/>
      <c r="F125" s="196"/>
      <c r="G125" s="196" t="str">
        <f t="shared" si="5"/>
        <v/>
      </c>
    </row>
    <row r="126" spans="1:7" x14ac:dyDescent="0.3">
      <c r="A126" s="162" t="s">
        <v>165</v>
      </c>
      <c r="B126" s="177" t="s">
        <v>166</v>
      </c>
      <c r="C126" s="184"/>
      <c r="D126" s="186"/>
      <c r="E126" s="177"/>
      <c r="F126" s="196"/>
      <c r="G126" s="196" t="str">
        <f t="shared" si="5"/>
        <v/>
      </c>
    </row>
    <row r="127" spans="1:7" x14ac:dyDescent="0.3">
      <c r="A127" s="162" t="s">
        <v>167</v>
      </c>
      <c r="B127" s="177" t="s">
        <v>168</v>
      </c>
      <c r="C127" s="184"/>
      <c r="D127" s="186"/>
      <c r="E127" s="177"/>
      <c r="F127" s="196"/>
      <c r="G127" s="196" t="str">
        <f t="shared" si="5"/>
        <v/>
      </c>
    </row>
    <row r="128" spans="1:7" x14ac:dyDescent="0.3">
      <c r="A128" s="162" t="s">
        <v>169</v>
      </c>
      <c r="B128" s="177" t="s">
        <v>170</v>
      </c>
      <c r="C128" s="184"/>
      <c r="D128" s="186"/>
      <c r="E128" s="177"/>
      <c r="F128" s="196"/>
      <c r="G128" s="196" t="str">
        <f t="shared" si="5"/>
        <v/>
      </c>
    </row>
    <row r="129" spans="1:7" x14ac:dyDescent="0.3">
      <c r="A129" s="162" t="s">
        <v>171</v>
      </c>
      <c r="B129" s="177" t="s">
        <v>66</v>
      </c>
      <c r="C129" s="184"/>
      <c r="D129" s="186"/>
      <c r="E129" s="177"/>
      <c r="F129" s="196"/>
      <c r="G129" s="196" t="str">
        <f t="shared" si="5"/>
        <v/>
      </c>
    </row>
    <row r="130" spans="1:7" x14ac:dyDescent="0.3">
      <c r="A130" s="162" t="s">
        <v>172</v>
      </c>
      <c r="B130" s="206" t="s">
        <v>68</v>
      </c>
      <c r="C130" s="186">
        <f>SUM(C112:C129)</f>
        <v>15994.935849470199</v>
      </c>
      <c r="D130" s="186">
        <f>SUM(D112:D129)</f>
        <v>0</v>
      </c>
      <c r="E130" s="177"/>
      <c r="F130" s="188">
        <f>SUM(F112:F129)</f>
        <v>1</v>
      </c>
      <c r="G130" s="188"/>
    </row>
    <row r="131" spans="1:7" hidden="1" x14ac:dyDescent="0.3">
      <c r="A131" s="162" t="s">
        <v>173</v>
      </c>
      <c r="B131" s="195" t="s">
        <v>174</v>
      </c>
      <c r="C131" s="186"/>
      <c r="D131" s="186"/>
      <c r="E131" s="177"/>
      <c r="F131" s="196" t="str">
        <f t="shared" ref="F131:F136" si="6">IF($D$130=0,"",IF(C131="[for completion]","",C131/$D$130))</f>
        <v/>
      </c>
      <c r="G131" s="196" t="str">
        <f t="shared" ref="G131:G136" si="7">IF($E$130=0,"",IF(D131="[for completion]","",D131/$E$130))</f>
        <v/>
      </c>
    </row>
    <row r="132" spans="1:7" hidden="1" x14ac:dyDescent="0.3">
      <c r="A132" s="162" t="s">
        <v>175</v>
      </c>
      <c r="B132" s="195" t="s">
        <v>174</v>
      </c>
      <c r="C132" s="186"/>
      <c r="D132" s="186"/>
      <c r="E132" s="177"/>
      <c r="F132" s="196" t="str">
        <f t="shared" si="6"/>
        <v/>
      </c>
      <c r="G132" s="196" t="str">
        <f t="shared" si="7"/>
        <v/>
      </c>
    </row>
    <row r="133" spans="1:7" hidden="1" x14ac:dyDescent="0.3">
      <c r="A133" s="162" t="s">
        <v>176</v>
      </c>
      <c r="B133" s="195" t="s">
        <v>174</v>
      </c>
      <c r="C133" s="186"/>
      <c r="D133" s="186"/>
      <c r="E133" s="177"/>
      <c r="F133" s="196" t="str">
        <f t="shared" si="6"/>
        <v/>
      </c>
      <c r="G133" s="196" t="str">
        <f t="shared" si="7"/>
        <v/>
      </c>
    </row>
    <row r="134" spans="1:7" hidden="1" x14ac:dyDescent="0.3">
      <c r="A134" s="162" t="s">
        <v>177</v>
      </c>
      <c r="B134" s="195" t="s">
        <v>174</v>
      </c>
      <c r="C134" s="186"/>
      <c r="D134" s="186"/>
      <c r="E134" s="177"/>
      <c r="F134" s="196" t="str">
        <f t="shared" si="6"/>
        <v/>
      </c>
      <c r="G134" s="196" t="str">
        <f t="shared" si="7"/>
        <v/>
      </c>
    </row>
    <row r="135" spans="1:7" hidden="1" x14ac:dyDescent="0.3">
      <c r="A135" s="162" t="s">
        <v>178</v>
      </c>
      <c r="B135" s="195" t="s">
        <v>174</v>
      </c>
      <c r="C135" s="186"/>
      <c r="D135" s="186"/>
      <c r="E135" s="177"/>
      <c r="F135" s="196" t="str">
        <f t="shared" si="6"/>
        <v/>
      </c>
      <c r="G135" s="196" t="str">
        <f t="shared" si="7"/>
        <v/>
      </c>
    </row>
    <row r="136" spans="1:7" hidden="1" x14ac:dyDescent="0.3">
      <c r="A136" s="162" t="s">
        <v>179</v>
      </c>
      <c r="B136" s="195" t="s">
        <v>174</v>
      </c>
      <c r="C136" s="186"/>
      <c r="D136" s="186"/>
      <c r="E136" s="177"/>
      <c r="F136" s="196" t="str">
        <f t="shared" si="6"/>
        <v/>
      </c>
      <c r="G136" s="196" t="str">
        <f t="shared" si="7"/>
        <v/>
      </c>
    </row>
    <row r="137" spans="1:7" x14ac:dyDescent="0.3">
      <c r="A137" s="180"/>
      <c r="B137" s="181" t="s">
        <v>180</v>
      </c>
      <c r="C137" s="183" t="s">
        <v>134</v>
      </c>
      <c r="D137" s="183" t="s">
        <v>135</v>
      </c>
      <c r="E137" s="182"/>
      <c r="F137" s="183" t="s">
        <v>136</v>
      </c>
      <c r="G137" s="183" t="s">
        <v>137</v>
      </c>
    </row>
    <row r="138" spans="1:7" x14ac:dyDescent="0.3">
      <c r="A138" s="162" t="s">
        <v>181</v>
      </c>
      <c r="B138" s="177" t="s">
        <v>1</v>
      </c>
      <c r="C138" s="184">
        <v>11500</v>
      </c>
      <c r="D138" s="184"/>
      <c r="E138" s="191"/>
      <c r="F138" s="188">
        <v>1</v>
      </c>
      <c r="G138" s="196" t="str">
        <f t="shared" ref="G138:G155" si="8">IF($E$156=0,"",IF(D138="[for completion]","",IF(D138="","",D138/$E$156)))</f>
        <v/>
      </c>
    </row>
    <row r="139" spans="1:7" x14ac:dyDescent="0.3">
      <c r="A139" s="162" t="s">
        <v>182</v>
      </c>
      <c r="B139" s="177" t="s">
        <v>140</v>
      </c>
      <c r="C139" s="186"/>
      <c r="D139" s="186"/>
      <c r="E139" s="191"/>
      <c r="F139" s="196"/>
      <c r="G139" s="196" t="str">
        <f t="shared" si="8"/>
        <v/>
      </c>
    </row>
    <row r="140" spans="1:7" x14ac:dyDescent="0.3">
      <c r="A140" s="162" t="s">
        <v>183</v>
      </c>
      <c r="B140" s="177" t="s">
        <v>142</v>
      </c>
      <c r="C140" s="186"/>
      <c r="D140" s="186"/>
      <c r="E140" s="191"/>
      <c r="F140" s="196" t="str">
        <f t="shared" ref="F140:F155" si="9">IF($D$156=0,"",IF(C140="[for completion]","",IF(C140="","",C140/$D$156)))</f>
        <v/>
      </c>
      <c r="G140" s="196" t="str">
        <f t="shared" si="8"/>
        <v/>
      </c>
    </row>
    <row r="141" spans="1:7" x14ac:dyDescent="0.3">
      <c r="A141" s="162" t="s">
        <v>184</v>
      </c>
      <c r="B141" s="177" t="s">
        <v>185</v>
      </c>
      <c r="C141" s="186"/>
      <c r="D141" s="186"/>
      <c r="E141" s="191"/>
      <c r="F141" s="196" t="str">
        <f t="shared" si="9"/>
        <v/>
      </c>
      <c r="G141" s="196" t="str">
        <f t="shared" si="8"/>
        <v/>
      </c>
    </row>
    <row r="142" spans="1:7" x14ac:dyDescent="0.3">
      <c r="A142" s="162" t="s">
        <v>186</v>
      </c>
      <c r="B142" s="177" t="s">
        <v>146</v>
      </c>
      <c r="C142" s="186"/>
      <c r="D142" s="186"/>
      <c r="E142" s="191"/>
      <c r="F142" s="196" t="str">
        <f t="shared" si="9"/>
        <v/>
      </c>
      <c r="G142" s="196" t="str">
        <f t="shared" si="8"/>
        <v/>
      </c>
    </row>
    <row r="143" spans="1:7" x14ac:dyDescent="0.3">
      <c r="A143" s="162" t="s">
        <v>187</v>
      </c>
      <c r="B143" s="177" t="s">
        <v>148</v>
      </c>
      <c r="C143" s="186"/>
      <c r="D143" s="186"/>
      <c r="E143" s="177"/>
      <c r="F143" s="196" t="str">
        <f t="shared" si="9"/>
        <v/>
      </c>
      <c r="G143" s="196" t="str">
        <f t="shared" si="8"/>
        <v/>
      </c>
    </row>
    <row r="144" spans="1:7" x14ac:dyDescent="0.3">
      <c r="A144" s="162" t="s">
        <v>188</v>
      </c>
      <c r="B144" s="177" t="s">
        <v>150</v>
      </c>
      <c r="C144" s="186"/>
      <c r="D144" s="186"/>
      <c r="E144" s="177"/>
      <c r="F144" s="196" t="str">
        <f t="shared" si="9"/>
        <v/>
      </c>
      <c r="G144" s="196" t="str">
        <f t="shared" si="8"/>
        <v/>
      </c>
    </row>
    <row r="145" spans="1:7" x14ac:dyDescent="0.3">
      <c r="A145" s="162" t="s">
        <v>189</v>
      </c>
      <c r="B145" s="177" t="s">
        <v>152</v>
      </c>
      <c r="C145" s="186"/>
      <c r="D145" s="186"/>
      <c r="E145" s="177"/>
      <c r="F145" s="196" t="str">
        <f t="shared" si="9"/>
        <v/>
      </c>
      <c r="G145" s="196" t="str">
        <f t="shared" si="8"/>
        <v/>
      </c>
    </row>
    <row r="146" spans="1:7" x14ac:dyDescent="0.3">
      <c r="A146" s="162" t="s">
        <v>190</v>
      </c>
      <c r="B146" s="177" t="s">
        <v>154</v>
      </c>
      <c r="C146" s="186"/>
      <c r="D146" s="186"/>
      <c r="E146" s="177"/>
      <c r="F146" s="196" t="str">
        <f t="shared" si="9"/>
        <v/>
      </c>
      <c r="G146" s="196" t="str">
        <f t="shared" si="8"/>
        <v/>
      </c>
    </row>
    <row r="147" spans="1:7" x14ac:dyDescent="0.3">
      <c r="A147" s="162" t="s">
        <v>191</v>
      </c>
      <c r="B147" s="177" t="s">
        <v>156</v>
      </c>
      <c r="C147" s="186"/>
      <c r="D147" s="186"/>
      <c r="F147" s="196" t="str">
        <f t="shared" si="9"/>
        <v/>
      </c>
      <c r="G147" s="196" t="str">
        <f t="shared" si="8"/>
        <v/>
      </c>
    </row>
    <row r="148" spans="1:7" x14ac:dyDescent="0.3">
      <c r="A148" s="162" t="s">
        <v>192</v>
      </c>
      <c r="B148" s="177" t="s">
        <v>158</v>
      </c>
      <c r="C148" s="186"/>
      <c r="D148" s="186"/>
      <c r="E148" s="177"/>
      <c r="F148" s="196" t="str">
        <f t="shared" si="9"/>
        <v/>
      </c>
      <c r="G148" s="196" t="str">
        <f t="shared" si="8"/>
        <v/>
      </c>
    </row>
    <row r="149" spans="1:7" x14ac:dyDescent="0.3">
      <c r="A149" s="162" t="s">
        <v>193</v>
      </c>
      <c r="B149" s="177" t="s">
        <v>160</v>
      </c>
      <c r="C149" s="186"/>
      <c r="D149" s="186"/>
      <c r="E149" s="177"/>
      <c r="F149" s="196" t="str">
        <f t="shared" si="9"/>
        <v/>
      </c>
      <c r="G149" s="196" t="str">
        <f t="shared" si="8"/>
        <v/>
      </c>
    </row>
    <row r="150" spans="1:7" x14ac:dyDescent="0.3">
      <c r="A150" s="162" t="s">
        <v>194</v>
      </c>
      <c r="B150" s="177" t="s">
        <v>162</v>
      </c>
      <c r="C150" s="186"/>
      <c r="D150" s="186"/>
      <c r="E150" s="177"/>
      <c r="F150" s="196" t="str">
        <f t="shared" si="9"/>
        <v/>
      </c>
      <c r="G150" s="196" t="str">
        <f t="shared" si="8"/>
        <v/>
      </c>
    </row>
    <row r="151" spans="1:7" x14ac:dyDescent="0.3">
      <c r="A151" s="162" t="s">
        <v>195</v>
      </c>
      <c r="B151" s="177" t="s">
        <v>164</v>
      </c>
      <c r="C151" s="186"/>
      <c r="D151" s="186"/>
      <c r="E151" s="177"/>
      <c r="F151" s="196" t="str">
        <f t="shared" si="9"/>
        <v/>
      </c>
      <c r="G151" s="196" t="str">
        <f t="shared" si="8"/>
        <v/>
      </c>
    </row>
    <row r="152" spans="1:7" x14ac:dyDescent="0.3">
      <c r="A152" s="162" t="s">
        <v>196</v>
      </c>
      <c r="B152" s="177" t="s">
        <v>166</v>
      </c>
      <c r="C152" s="186"/>
      <c r="D152" s="186"/>
      <c r="E152" s="177"/>
      <c r="F152" s="196" t="str">
        <f t="shared" si="9"/>
        <v/>
      </c>
      <c r="G152" s="196" t="str">
        <f t="shared" si="8"/>
        <v/>
      </c>
    </row>
    <row r="153" spans="1:7" x14ac:dyDescent="0.3">
      <c r="A153" s="162" t="s">
        <v>197</v>
      </c>
      <c r="B153" s="177" t="s">
        <v>168</v>
      </c>
      <c r="C153" s="186"/>
      <c r="D153" s="186"/>
      <c r="E153" s="177"/>
      <c r="F153" s="196" t="str">
        <f t="shared" si="9"/>
        <v/>
      </c>
      <c r="G153" s="196" t="str">
        <f t="shared" si="8"/>
        <v/>
      </c>
    </row>
    <row r="154" spans="1:7" x14ac:dyDescent="0.3">
      <c r="A154" s="162" t="s">
        <v>198</v>
      </c>
      <c r="B154" s="177" t="s">
        <v>170</v>
      </c>
      <c r="C154" s="186"/>
      <c r="D154" s="186"/>
      <c r="E154" s="177"/>
      <c r="F154" s="196" t="str">
        <f t="shared" si="9"/>
        <v/>
      </c>
      <c r="G154" s="196" t="str">
        <f t="shared" si="8"/>
        <v/>
      </c>
    </row>
    <row r="155" spans="1:7" x14ac:dyDescent="0.3">
      <c r="A155" s="162" t="s">
        <v>199</v>
      </c>
      <c r="B155" s="177" t="s">
        <v>66</v>
      </c>
      <c r="C155" s="186"/>
      <c r="D155" s="186"/>
      <c r="E155" s="177"/>
      <c r="F155" s="196" t="str">
        <f t="shared" si="9"/>
        <v/>
      </c>
      <c r="G155" s="196" t="str">
        <f t="shared" si="8"/>
        <v/>
      </c>
    </row>
    <row r="156" spans="1:7" x14ac:dyDescent="0.3">
      <c r="A156" s="162" t="s">
        <v>200</v>
      </c>
      <c r="B156" s="206" t="s">
        <v>68</v>
      </c>
      <c r="C156" s="186">
        <f>SUM(C138:C155)</f>
        <v>11500</v>
      </c>
      <c r="D156" s="186"/>
      <c r="E156" s="177"/>
      <c r="F156" s="188">
        <f>SUM(F138:F155)</f>
        <v>1</v>
      </c>
      <c r="G156" s="188"/>
    </row>
    <row r="157" spans="1:7" hidden="1" x14ac:dyDescent="0.3">
      <c r="A157" s="162" t="s">
        <v>201</v>
      </c>
      <c r="B157" s="195" t="s">
        <v>174</v>
      </c>
      <c r="C157" s="186"/>
      <c r="D157" s="186"/>
      <c r="E157" s="177"/>
      <c r="F157" s="196" t="str">
        <f t="shared" ref="F157:F162" si="10">IF($D$156=0,"",IF(C157="[for completion]","",IF(C157="","",C157/$D$156)))</f>
        <v/>
      </c>
      <c r="G157" s="196" t="str">
        <f t="shared" ref="G157:G162" si="11">IF($E$156=0,"",IF(D157="[for completion]","",IF(D157="","",D157/$E$156)))</f>
        <v/>
      </c>
    </row>
    <row r="158" spans="1:7" hidden="1" x14ac:dyDescent="0.3">
      <c r="A158" s="162" t="s">
        <v>202</v>
      </c>
      <c r="B158" s="195" t="s">
        <v>174</v>
      </c>
      <c r="C158" s="186"/>
      <c r="D158" s="186"/>
      <c r="E158" s="177"/>
      <c r="F158" s="196" t="str">
        <f t="shared" si="10"/>
        <v/>
      </c>
      <c r="G158" s="196" t="str">
        <f t="shared" si="11"/>
        <v/>
      </c>
    </row>
    <row r="159" spans="1:7" hidden="1" x14ac:dyDescent="0.3">
      <c r="A159" s="162" t="s">
        <v>203</v>
      </c>
      <c r="B159" s="195" t="s">
        <v>174</v>
      </c>
      <c r="C159" s="186"/>
      <c r="D159" s="186"/>
      <c r="E159" s="177"/>
      <c r="F159" s="196" t="str">
        <f t="shared" si="10"/>
        <v/>
      </c>
      <c r="G159" s="196" t="str">
        <f t="shared" si="11"/>
        <v/>
      </c>
    </row>
    <row r="160" spans="1:7" hidden="1" x14ac:dyDescent="0.3">
      <c r="A160" s="162" t="s">
        <v>204</v>
      </c>
      <c r="B160" s="195" t="s">
        <v>174</v>
      </c>
      <c r="C160" s="186"/>
      <c r="D160" s="186"/>
      <c r="E160" s="177"/>
      <c r="F160" s="196" t="str">
        <f t="shared" si="10"/>
        <v/>
      </c>
      <c r="G160" s="196" t="str">
        <f t="shared" si="11"/>
        <v/>
      </c>
    </row>
    <row r="161" spans="1:7" hidden="1" x14ac:dyDescent="0.3">
      <c r="A161" s="162" t="s">
        <v>205</v>
      </c>
      <c r="B161" s="195" t="s">
        <v>174</v>
      </c>
      <c r="C161" s="186"/>
      <c r="D161" s="186"/>
      <c r="E161" s="177"/>
      <c r="F161" s="196" t="str">
        <f t="shared" si="10"/>
        <v/>
      </c>
      <c r="G161" s="196" t="str">
        <f t="shared" si="11"/>
        <v/>
      </c>
    </row>
    <row r="162" spans="1:7" hidden="1" x14ac:dyDescent="0.3">
      <c r="A162" s="162" t="s">
        <v>206</v>
      </c>
      <c r="B162" s="195" t="s">
        <v>174</v>
      </c>
      <c r="C162" s="186"/>
      <c r="D162" s="186"/>
      <c r="E162" s="177"/>
      <c r="F162" s="196" t="str">
        <f t="shared" si="10"/>
        <v/>
      </c>
      <c r="G162" s="196" t="str">
        <f t="shared" si="11"/>
        <v/>
      </c>
    </row>
    <row r="163" spans="1:7" x14ac:dyDescent="0.3">
      <c r="A163" s="180"/>
      <c r="B163" s="181" t="s">
        <v>207</v>
      </c>
      <c r="C163" s="199" t="s">
        <v>134</v>
      </c>
      <c r="D163" s="199" t="s">
        <v>135</v>
      </c>
      <c r="E163" s="182"/>
      <c r="F163" s="199" t="s">
        <v>136</v>
      </c>
      <c r="G163" s="199" t="s">
        <v>137</v>
      </c>
    </row>
    <row r="164" spans="1:7" x14ac:dyDescent="0.3">
      <c r="A164" s="162" t="s">
        <v>208</v>
      </c>
      <c r="B164" s="155" t="s">
        <v>209</v>
      </c>
      <c r="C164" s="184">
        <v>11500</v>
      </c>
      <c r="D164" s="186"/>
      <c r="E164" s="212"/>
      <c r="F164" s="188">
        <v>1</v>
      </c>
      <c r="G164" s="196" t="str">
        <f>IF($E$167=0,"",IF(D164="[for completion]","",IF(D164="","",D164/$E$167)))</f>
        <v/>
      </c>
    </row>
    <row r="165" spans="1:7" x14ac:dyDescent="0.3">
      <c r="A165" s="162" t="s">
        <v>210</v>
      </c>
      <c r="B165" s="155" t="s">
        <v>211</v>
      </c>
      <c r="C165" s="184">
        <v>0</v>
      </c>
      <c r="D165" s="186"/>
      <c r="E165" s="212"/>
      <c r="F165" s="196" t="str">
        <f>IF($D$167=0,"",IF(C165="[for completion]","",IF(C165="","",C165/$D$167)))</f>
        <v/>
      </c>
      <c r="G165" s="196" t="str">
        <f>IF($E$167=0,"",IF(D165="[for completion]","",IF(D165="","",D165/$E$167)))</f>
        <v/>
      </c>
    </row>
    <row r="166" spans="1:7" x14ac:dyDescent="0.3">
      <c r="A166" s="162" t="s">
        <v>212</v>
      </c>
      <c r="B166" s="155" t="s">
        <v>66</v>
      </c>
      <c r="C166" s="184">
        <v>0</v>
      </c>
      <c r="D166" s="186"/>
      <c r="E166" s="212"/>
      <c r="F166" s="196" t="str">
        <f>IF($D$167=0,"",IF(C166="[for completion]","",IF(C166="","",C166/$D$167)))</f>
        <v/>
      </c>
      <c r="G166" s="196" t="str">
        <f>IF($E$167=0,"",IF(D166="[for completion]","",IF(D166="","",D166/$E$167)))</f>
        <v/>
      </c>
    </row>
    <row r="167" spans="1:7" x14ac:dyDescent="0.3">
      <c r="A167" s="162" t="s">
        <v>213</v>
      </c>
      <c r="B167" s="213" t="s">
        <v>68</v>
      </c>
      <c r="C167" s="214">
        <f>SUM(C164:C166)</f>
        <v>11500</v>
      </c>
      <c r="D167" s="214"/>
      <c r="E167" s="212"/>
      <c r="F167" s="215">
        <f>SUM(F164:F166)</f>
        <v>1</v>
      </c>
      <c r="G167" s="215"/>
    </row>
    <row r="168" spans="1:7" x14ac:dyDescent="0.3">
      <c r="A168" s="162" t="s">
        <v>214</v>
      </c>
      <c r="B168" s="213"/>
      <c r="C168" s="214"/>
      <c r="D168" s="214"/>
      <c r="E168" s="212"/>
      <c r="F168" s="212"/>
      <c r="G168" s="204"/>
    </row>
    <row r="169" spans="1:7" x14ac:dyDescent="0.3">
      <c r="A169" s="162" t="s">
        <v>215</v>
      </c>
      <c r="B169" s="213"/>
      <c r="C169" s="214"/>
      <c r="D169" s="214"/>
      <c r="E169" s="212"/>
      <c r="F169" s="212"/>
      <c r="G169" s="204"/>
    </row>
    <row r="170" spans="1:7" x14ac:dyDescent="0.3">
      <c r="A170" s="162" t="s">
        <v>216</v>
      </c>
      <c r="B170" s="213"/>
      <c r="C170" s="214"/>
      <c r="D170" s="214"/>
      <c r="E170" s="212"/>
      <c r="F170" s="212"/>
      <c r="G170" s="204"/>
    </row>
    <row r="171" spans="1:7" x14ac:dyDescent="0.3">
      <c r="A171" s="162" t="s">
        <v>217</v>
      </c>
      <c r="B171" s="213"/>
      <c r="C171" s="214"/>
      <c r="D171" s="214"/>
      <c r="E171" s="212"/>
      <c r="F171" s="212"/>
      <c r="G171" s="204"/>
    </row>
    <row r="172" spans="1:7" x14ac:dyDescent="0.3">
      <c r="A172" s="162" t="s">
        <v>218</v>
      </c>
      <c r="B172" s="213"/>
      <c r="C172" s="214"/>
      <c r="D172" s="214"/>
      <c r="E172" s="212"/>
      <c r="F172" s="212"/>
      <c r="G172" s="204"/>
    </row>
    <row r="173" spans="1:7" x14ac:dyDescent="0.3">
      <c r="A173" s="180"/>
      <c r="B173" s="181" t="s">
        <v>219</v>
      </c>
      <c r="C173" s="180" t="s">
        <v>55</v>
      </c>
      <c r="D173" s="180"/>
      <c r="E173" s="182"/>
      <c r="F173" s="183" t="s">
        <v>220</v>
      </c>
      <c r="G173" s="183"/>
    </row>
    <row r="174" spans="1:7" x14ac:dyDescent="0.3">
      <c r="A174" s="162" t="s">
        <v>221</v>
      </c>
      <c r="B174" s="177" t="s">
        <v>222</v>
      </c>
      <c r="C174" s="184">
        <v>0</v>
      </c>
      <c r="D174" s="173"/>
      <c r="E174" s="165"/>
      <c r="F174" s="188">
        <v>0</v>
      </c>
      <c r="G174" s="191"/>
    </row>
    <row r="175" spans="1:7" x14ac:dyDescent="0.3">
      <c r="A175" s="162" t="s">
        <v>223</v>
      </c>
      <c r="B175" s="177" t="s">
        <v>224</v>
      </c>
      <c r="C175" s="184">
        <v>91.5</v>
      </c>
      <c r="E175" s="198"/>
      <c r="F175" s="188">
        <v>0.127600986069874</v>
      </c>
      <c r="G175" s="191"/>
    </row>
    <row r="176" spans="1:7" x14ac:dyDescent="0.3">
      <c r="A176" s="162" t="s">
        <v>225</v>
      </c>
      <c r="B176" s="177" t="s">
        <v>226</v>
      </c>
      <c r="C176" s="184">
        <v>0</v>
      </c>
      <c r="E176" s="198"/>
      <c r="F176" s="188">
        <v>0</v>
      </c>
      <c r="G176" s="191"/>
    </row>
    <row r="177" spans="1:7" x14ac:dyDescent="0.3">
      <c r="A177" s="162" t="s">
        <v>227</v>
      </c>
      <c r="B177" s="177" t="s">
        <v>228</v>
      </c>
      <c r="C177" s="184">
        <v>625.57909803999996</v>
      </c>
      <c r="E177" s="198"/>
      <c r="F177" s="188">
        <v>0.87239901393012598</v>
      </c>
      <c r="G177" s="191"/>
    </row>
    <row r="178" spans="1:7" x14ac:dyDescent="0.3">
      <c r="A178" s="162" t="s">
        <v>229</v>
      </c>
      <c r="B178" s="177" t="s">
        <v>66</v>
      </c>
      <c r="C178" s="184">
        <v>0</v>
      </c>
      <c r="E178" s="198"/>
      <c r="F178" s="188">
        <v>0</v>
      </c>
      <c r="G178" s="191"/>
    </row>
    <row r="179" spans="1:7" x14ac:dyDescent="0.3">
      <c r="A179" s="162" t="s">
        <v>230</v>
      </c>
      <c r="B179" s="206" t="s">
        <v>68</v>
      </c>
      <c r="C179" s="216">
        <f>SUM(C174:C178)</f>
        <v>717.07909803999996</v>
      </c>
      <c r="E179" s="198"/>
      <c r="F179" s="194">
        <f>SUM(F174:F178)</f>
        <v>1</v>
      </c>
      <c r="G179" s="191"/>
    </row>
    <row r="180" spans="1:7" x14ac:dyDescent="0.3">
      <c r="A180" s="162" t="s">
        <v>231</v>
      </c>
      <c r="B180" s="217" t="s">
        <v>232</v>
      </c>
      <c r="C180" s="186"/>
      <c r="E180" s="198"/>
      <c r="F180" s="196" t="str">
        <f t="shared" ref="F180:F187" si="12">IF($D$179=0,"",IF(C180="[for completion]","",C180/$D$179))</f>
        <v/>
      </c>
      <c r="G180" s="191"/>
    </row>
    <row r="181" spans="1:7" ht="28.8" x14ac:dyDescent="0.3">
      <c r="A181" s="162" t="s">
        <v>233</v>
      </c>
      <c r="B181" s="217" t="s">
        <v>234</v>
      </c>
      <c r="C181" s="218"/>
      <c r="D181" s="217"/>
      <c r="E181" s="217"/>
      <c r="F181" s="196" t="str">
        <f t="shared" si="12"/>
        <v/>
      </c>
      <c r="G181" s="217"/>
    </row>
    <row r="182" spans="1:7" ht="28.8" x14ac:dyDescent="0.3">
      <c r="A182" s="162" t="s">
        <v>235</v>
      </c>
      <c r="B182" s="217" t="s">
        <v>236</v>
      </c>
      <c r="C182" s="186"/>
      <c r="E182" s="198"/>
      <c r="F182" s="196" t="str">
        <f t="shared" si="12"/>
        <v/>
      </c>
      <c r="G182" s="191"/>
    </row>
    <row r="183" spans="1:7" x14ac:dyDescent="0.3">
      <c r="A183" s="162" t="s">
        <v>237</v>
      </c>
      <c r="B183" s="217" t="s">
        <v>238</v>
      </c>
      <c r="C183" s="186"/>
      <c r="E183" s="198"/>
      <c r="F183" s="196" t="str">
        <f t="shared" si="12"/>
        <v/>
      </c>
      <c r="G183" s="191"/>
    </row>
    <row r="184" spans="1:7" x14ac:dyDescent="0.3">
      <c r="A184" s="162" t="s">
        <v>239</v>
      </c>
      <c r="B184" s="217" t="s">
        <v>240</v>
      </c>
      <c r="C184" s="218"/>
      <c r="D184" s="217"/>
      <c r="E184" s="217"/>
      <c r="F184" s="196" t="str">
        <f t="shared" si="12"/>
        <v/>
      </c>
      <c r="G184" s="217"/>
    </row>
    <row r="185" spans="1:7" x14ac:dyDescent="0.3">
      <c r="A185" s="162" t="s">
        <v>241</v>
      </c>
      <c r="B185" s="217" t="s">
        <v>242</v>
      </c>
      <c r="C185" s="186"/>
      <c r="E185" s="198"/>
      <c r="F185" s="196" t="str">
        <f t="shared" si="12"/>
        <v/>
      </c>
      <c r="G185" s="191"/>
    </row>
    <row r="186" spans="1:7" x14ac:dyDescent="0.3">
      <c r="A186" s="162" t="s">
        <v>243</v>
      </c>
      <c r="B186" s="217" t="s">
        <v>244</v>
      </c>
      <c r="C186" s="186"/>
      <c r="E186" s="198"/>
      <c r="F186" s="196" t="str">
        <f t="shared" si="12"/>
        <v/>
      </c>
      <c r="G186" s="191"/>
    </row>
    <row r="187" spans="1:7" x14ac:dyDescent="0.3">
      <c r="A187" s="162" t="s">
        <v>245</v>
      </c>
      <c r="B187" s="217" t="s">
        <v>246</v>
      </c>
      <c r="C187" s="186"/>
      <c r="E187" s="198"/>
      <c r="F187" s="196" t="str">
        <f t="shared" si="12"/>
        <v/>
      </c>
      <c r="G187" s="191"/>
    </row>
    <row r="188" spans="1:7" x14ac:dyDescent="0.3">
      <c r="A188" s="162" t="s">
        <v>247</v>
      </c>
      <c r="B188" s="217"/>
      <c r="E188" s="198"/>
      <c r="F188" s="191"/>
      <c r="G188" s="191"/>
    </row>
    <row r="189" spans="1:7" x14ac:dyDescent="0.3">
      <c r="A189" s="162" t="s">
        <v>248</v>
      </c>
      <c r="B189" s="217"/>
      <c r="E189" s="198"/>
      <c r="F189" s="191"/>
      <c r="G189" s="191"/>
    </row>
    <row r="190" spans="1:7" x14ac:dyDescent="0.3">
      <c r="A190" s="162" t="s">
        <v>249</v>
      </c>
      <c r="B190" s="217"/>
      <c r="E190" s="198"/>
      <c r="F190" s="191"/>
      <c r="G190" s="191"/>
    </row>
    <row r="191" spans="1:7" x14ac:dyDescent="0.3">
      <c r="A191" s="162" t="s">
        <v>250</v>
      </c>
      <c r="B191" s="195"/>
      <c r="E191" s="198"/>
      <c r="F191" s="191"/>
      <c r="G191" s="191"/>
    </row>
    <row r="192" spans="1:7" x14ac:dyDescent="0.3">
      <c r="A192" s="180"/>
      <c r="B192" s="181" t="s">
        <v>251</v>
      </c>
      <c r="C192" s="180" t="s">
        <v>55</v>
      </c>
      <c r="D192" s="180"/>
      <c r="E192" s="182"/>
      <c r="F192" s="183" t="s">
        <v>220</v>
      </c>
      <c r="G192" s="183"/>
    </row>
    <row r="193" spans="1:7" x14ac:dyDescent="0.3">
      <c r="A193" s="162" t="s">
        <v>252</v>
      </c>
      <c r="B193" s="177" t="s">
        <v>253</v>
      </c>
      <c r="C193" s="184">
        <v>91.5</v>
      </c>
      <c r="E193" s="190"/>
      <c r="F193" s="205">
        <v>1</v>
      </c>
      <c r="G193" s="191"/>
    </row>
    <row r="194" spans="1:7" x14ac:dyDescent="0.3">
      <c r="A194" s="162" t="s">
        <v>254</v>
      </c>
      <c r="B194" s="177" t="s">
        <v>255</v>
      </c>
      <c r="C194" s="184">
        <v>0</v>
      </c>
      <c r="E194" s="198"/>
      <c r="F194" s="205">
        <v>0</v>
      </c>
      <c r="G194" s="198"/>
    </row>
    <row r="195" spans="1:7" x14ac:dyDescent="0.3">
      <c r="A195" s="162" t="s">
        <v>256</v>
      </c>
      <c r="B195" s="177" t="s">
        <v>257</v>
      </c>
      <c r="C195" s="184">
        <v>0</v>
      </c>
      <c r="E195" s="198"/>
      <c r="F195" s="205">
        <v>0</v>
      </c>
      <c r="G195" s="198"/>
    </row>
    <row r="196" spans="1:7" x14ac:dyDescent="0.3">
      <c r="A196" s="162" t="s">
        <v>258</v>
      </c>
      <c r="B196" s="177" t="s">
        <v>259</v>
      </c>
      <c r="C196" s="184">
        <v>0</v>
      </c>
      <c r="E196" s="198"/>
      <c r="F196" s="205">
        <v>0</v>
      </c>
      <c r="G196" s="198"/>
    </row>
    <row r="197" spans="1:7" x14ac:dyDescent="0.3">
      <c r="A197" s="162" t="s">
        <v>260</v>
      </c>
      <c r="B197" s="177" t="s">
        <v>261</v>
      </c>
      <c r="C197" s="184">
        <v>0</v>
      </c>
      <c r="E197" s="198"/>
      <c r="F197" s="205">
        <v>0</v>
      </c>
      <c r="G197" s="198"/>
    </row>
    <row r="198" spans="1:7" x14ac:dyDescent="0.3">
      <c r="A198" s="162" t="s">
        <v>262</v>
      </c>
      <c r="B198" s="177" t="s">
        <v>263</v>
      </c>
      <c r="C198" s="184">
        <v>0</v>
      </c>
      <c r="E198" s="198"/>
      <c r="F198" s="205">
        <v>0</v>
      </c>
      <c r="G198" s="198"/>
    </row>
    <row r="199" spans="1:7" x14ac:dyDescent="0.3">
      <c r="A199" s="162" t="s">
        <v>264</v>
      </c>
      <c r="B199" s="177" t="s">
        <v>265</v>
      </c>
      <c r="C199" s="184">
        <v>0</v>
      </c>
      <c r="E199" s="198"/>
      <c r="F199" s="205">
        <v>0</v>
      </c>
      <c r="G199" s="198"/>
    </row>
    <row r="200" spans="1:7" x14ac:dyDescent="0.3">
      <c r="A200" s="162" t="s">
        <v>266</v>
      </c>
      <c r="B200" s="177" t="s">
        <v>267</v>
      </c>
      <c r="C200" s="184">
        <v>0</v>
      </c>
      <c r="E200" s="198"/>
      <c r="F200" s="205">
        <v>0</v>
      </c>
      <c r="G200" s="198"/>
    </row>
    <row r="201" spans="1:7" x14ac:dyDescent="0.3">
      <c r="A201" s="162" t="s">
        <v>268</v>
      </c>
      <c r="B201" s="177" t="s">
        <v>269</v>
      </c>
      <c r="C201" s="184">
        <v>0</v>
      </c>
      <c r="E201" s="198"/>
      <c r="F201" s="205">
        <v>0</v>
      </c>
      <c r="G201" s="198"/>
    </row>
    <row r="202" spans="1:7" x14ac:dyDescent="0.3">
      <c r="A202" s="162" t="s">
        <v>270</v>
      </c>
      <c r="B202" s="177" t="s">
        <v>271</v>
      </c>
      <c r="C202" s="184">
        <v>0</v>
      </c>
      <c r="E202" s="198"/>
      <c r="F202" s="205">
        <v>0</v>
      </c>
      <c r="G202" s="198"/>
    </row>
    <row r="203" spans="1:7" x14ac:dyDescent="0.3">
      <c r="A203" s="162" t="s">
        <v>272</v>
      </c>
      <c r="B203" s="177" t="s">
        <v>273</v>
      </c>
      <c r="C203" s="184">
        <v>0</v>
      </c>
      <c r="E203" s="198"/>
      <c r="F203" s="205">
        <v>0</v>
      </c>
      <c r="G203" s="198"/>
    </row>
    <row r="204" spans="1:7" x14ac:dyDescent="0.3">
      <c r="A204" s="162" t="s">
        <v>274</v>
      </c>
      <c r="B204" s="177" t="s">
        <v>275</v>
      </c>
      <c r="C204" s="184">
        <v>0</v>
      </c>
      <c r="E204" s="198"/>
      <c r="F204" s="205">
        <v>0</v>
      </c>
      <c r="G204" s="198"/>
    </row>
    <row r="205" spans="1:7" x14ac:dyDescent="0.3">
      <c r="A205" s="162" t="s">
        <v>276</v>
      </c>
      <c r="B205" s="177" t="s">
        <v>277</v>
      </c>
      <c r="C205" s="184">
        <v>0</v>
      </c>
      <c r="E205" s="198"/>
      <c r="F205" s="205">
        <v>0</v>
      </c>
      <c r="G205" s="198"/>
    </row>
    <row r="206" spans="1:7" x14ac:dyDescent="0.3">
      <c r="A206" s="162" t="s">
        <v>278</v>
      </c>
      <c r="B206" s="177" t="s">
        <v>66</v>
      </c>
      <c r="C206" s="184">
        <v>0</v>
      </c>
      <c r="E206" s="198"/>
      <c r="F206" s="205">
        <v>0</v>
      </c>
      <c r="G206" s="198"/>
    </row>
    <row r="207" spans="1:7" x14ac:dyDescent="0.3">
      <c r="A207" s="162" t="s">
        <v>279</v>
      </c>
      <c r="B207" s="192" t="s">
        <v>280</v>
      </c>
      <c r="C207" s="216">
        <v>91.5</v>
      </c>
      <c r="E207" s="198"/>
      <c r="F207" s="205">
        <v>1</v>
      </c>
      <c r="G207" s="198"/>
    </row>
    <row r="208" spans="1:7" x14ac:dyDescent="0.3">
      <c r="A208" s="162" t="s">
        <v>281</v>
      </c>
      <c r="B208" s="206" t="s">
        <v>68</v>
      </c>
      <c r="C208" s="216">
        <f>SUM(C193:C206)</f>
        <v>91.5</v>
      </c>
      <c r="D208" s="177"/>
      <c r="E208" s="198"/>
      <c r="F208" s="205">
        <f>SUM(F193:F206)</f>
        <v>1</v>
      </c>
      <c r="G208" s="198"/>
    </row>
    <row r="209" spans="1:7" x14ac:dyDescent="0.3">
      <c r="A209" s="162" t="s">
        <v>282</v>
      </c>
      <c r="B209" s="195" t="s">
        <v>174</v>
      </c>
      <c r="C209" s="186"/>
      <c r="E209" s="198"/>
      <c r="F209" s="196" t="str">
        <f>IF($D$208=0,"",IF(C209="[for completion]","",C209/$D$208))</f>
        <v/>
      </c>
      <c r="G209" s="198"/>
    </row>
    <row r="210" spans="1:7" x14ac:dyDescent="0.3">
      <c r="A210" s="162" t="s">
        <v>1422</v>
      </c>
      <c r="B210" s="195" t="s">
        <v>174</v>
      </c>
      <c r="C210" s="186"/>
      <c r="E210" s="198"/>
      <c r="F210" s="196" t="str">
        <f t="shared" ref="F210:F215" si="13">IF($D$208=0,"",IF(C210="[for completion]","",C210/$D$208))</f>
        <v/>
      </c>
      <c r="G210" s="198"/>
    </row>
    <row r="211" spans="1:7" x14ac:dyDescent="0.3">
      <c r="A211" s="162" t="s">
        <v>283</v>
      </c>
      <c r="B211" s="195" t="s">
        <v>174</v>
      </c>
      <c r="C211" s="186"/>
      <c r="E211" s="198"/>
      <c r="F211" s="196" t="str">
        <f t="shared" si="13"/>
        <v/>
      </c>
      <c r="G211" s="198"/>
    </row>
    <row r="212" spans="1:7" x14ac:dyDescent="0.3">
      <c r="A212" s="162" t="s">
        <v>284</v>
      </c>
      <c r="B212" s="195" t="s">
        <v>174</v>
      </c>
      <c r="C212" s="186"/>
      <c r="E212" s="198"/>
      <c r="F212" s="196" t="str">
        <f t="shared" si="13"/>
        <v/>
      </c>
      <c r="G212" s="198"/>
    </row>
    <row r="213" spans="1:7" x14ac:dyDescent="0.3">
      <c r="A213" s="162" t="s">
        <v>285</v>
      </c>
      <c r="B213" s="195" t="s">
        <v>174</v>
      </c>
      <c r="C213" s="186"/>
      <c r="E213" s="198"/>
      <c r="F213" s="196" t="str">
        <f t="shared" si="13"/>
        <v/>
      </c>
      <c r="G213" s="198"/>
    </row>
    <row r="214" spans="1:7" x14ac:dyDescent="0.3">
      <c r="A214" s="162" t="s">
        <v>286</v>
      </c>
      <c r="B214" s="195" t="s">
        <v>174</v>
      </c>
      <c r="C214" s="186"/>
      <c r="E214" s="198"/>
      <c r="F214" s="196" t="str">
        <f t="shared" si="13"/>
        <v/>
      </c>
      <c r="G214" s="198"/>
    </row>
    <row r="215" spans="1:7" x14ac:dyDescent="0.3">
      <c r="A215" s="162" t="s">
        <v>287</v>
      </c>
      <c r="B215" s="195" t="s">
        <v>174</v>
      </c>
      <c r="C215" s="186"/>
      <c r="E215" s="198"/>
      <c r="F215" s="196" t="str">
        <f t="shared" si="13"/>
        <v/>
      </c>
      <c r="G215" s="198"/>
    </row>
    <row r="216" spans="1:7" x14ac:dyDescent="0.3">
      <c r="A216" s="180"/>
      <c r="B216" s="181" t="s">
        <v>1423</v>
      </c>
      <c r="C216" s="180" t="s">
        <v>55</v>
      </c>
      <c r="D216" s="180"/>
      <c r="E216" s="182"/>
      <c r="F216" s="183" t="s">
        <v>288</v>
      </c>
      <c r="G216" s="183" t="s">
        <v>289</v>
      </c>
    </row>
    <row r="217" spans="1:7" x14ac:dyDescent="0.3">
      <c r="A217" s="162" t="s">
        <v>290</v>
      </c>
      <c r="B217" s="204" t="s">
        <v>291</v>
      </c>
      <c r="C217" s="216">
        <v>91.5</v>
      </c>
      <c r="E217" s="212"/>
      <c r="F217" s="219">
        <v>5.9890599505348901E-3</v>
      </c>
      <c r="G217" s="219">
        <v>7.9565217391304403E-3</v>
      </c>
    </row>
    <row r="218" spans="1:7" x14ac:dyDescent="0.3">
      <c r="A218" s="162" t="s">
        <v>292</v>
      </c>
      <c r="B218" s="204" t="s">
        <v>293</v>
      </c>
      <c r="C218" s="216">
        <v>0</v>
      </c>
      <c r="E218" s="212"/>
      <c r="F218" s="191" t="str">
        <f>IF($D$38=0,"",IF(C218="[for completion]","",IF(C218="","",C218/$D$38)))</f>
        <v/>
      </c>
      <c r="G218" s="191" t="str">
        <f>IF($D$39=0,"",IF(C218="[for completion]","",IF(C218="","",C218/$D$39)))</f>
        <v/>
      </c>
    </row>
    <row r="219" spans="1:7" x14ac:dyDescent="0.3">
      <c r="A219" s="162" t="s">
        <v>294</v>
      </c>
      <c r="B219" s="204" t="s">
        <v>66</v>
      </c>
      <c r="C219" s="216">
        <v>0</v>
      </c>
      <c r="E219" s="212"/>
      <c r="F219" s="191" t="str">
        <f>IF($D$38=0,"",IF(C219="[for completion]","",IF(C219="","",C219/$D$38)))</f>
        <v/>
      </c>
      <c r="G219" s="191" t="str">
        <f>IF($D$39=0,"",IF(C219="[for completion]","",IF(C219="","",C219/$D$39)))</f>
        <v/>
      </c>
    </row>
    <row r="220" spans="1:7" x14ac:dyDescent="0.3">
      <c r="A220" s="162" t="s">
        <v>295</v>
      </c>
      <c r="B220" s="206" t="s">
        <v>68</v>
      </c>
      <c r="C220" s="184">
        <f>SUM(C217:C219)</f>
        <v>91.5</v>
      </c>
      <c r="E220" s="212"/>
      <c r="F220" s="219">
        <f>SUM(F217:F219)</f>
        <v>5.9890599505348901E-3</v>
      </c>
      <c r="G220" s="219">
        <f>SUM(G217:G219)</f>
        <v>7.9565217391304403E-3</v>
      </c>
    </row>
    <row r="221" spans="1:7" x14ac:dyDescent="0.3">
      <c r="A221" s="162" t="s">
        <v>296</v>
      </c>
      <c r="B221" s="195" t="s">
        <v>174</v>
      </c>
      <c r="C221" s="186"/>
      <c r="E221" s="212"/>
      <c r="F221" s="196" t="str">
        <f t="shared" ref="F221:F227" si="14">IF($D$38=0,"",IF(C221="[for completion]","",IF(C221="","",C221/$D$38)))</f>
        <v/>
      </c>
      <c r="G221" s="196" t="str">
        <f t="shared" ref="G221:G227" si="15">IF($D$39=0,"",IF(C221="[for completion]","",IF(C221="","",C221/$D$39)))</f>
        <v/>
      </c>
    </row>
    <row r="222" spans="1:7" x14ac:dyDescent="0.3">
      <c r="A222" s="162" t="s">
        <v>297</v>
      </c>
      <c r="B222" s="195" t="s">
        <v>174</v>
      </c>
      <c r="C222" s="186"/>
      <c r="E222" s="212"/>
      <c r="F222" s="196" t="str">
        <f t="shared" si="14"/>
        <v/>
      </c>
      <c r="G222" s="196" t="str">
        <f t="shared" si="15"/>
        <v/>
      </c>
    </row>
    <row r="223" spans="1:7" x14ac:dyDescent="0.3">
      <c r="A223" s="162" t="s">
        <v>298</v>
      </c>
      <c r="B223" s="195" t="s">
        <v>174</v>
      </c>
      <c r="C223" s="186"/>
      <c r="E223" s="212"/>
      <c r="F223" s="196" t="str">
        <f t="shared" si="14"/>
        <v/>
      </c>
      <c r="G223" s="196" t="str">
        <f t="shared" si="15"/>
        <v/>
      </c>
    </row>
    <row r="224" spans="1:7" x14ac:dyDescent="0.3">
      <c r="A224" s="162" t="s">
        <v>299</v>
      </c>
      <c r="B224" s="195" t="s">
        <v>174</v>
      </c>
      <c r="C224" s="186"/>
      <c r="E224" s="212"/>
      <c r="F224" s="196" t="str">
        <f t="shared" si="14"/>
        <v/>
      </c>
      <c r="G224" s="196" t="str">
        <f t="shared" si="15"/>
        <v/>
      </c>
    </row>
    <row r="225" spans="1:7" x14ac:dyDescent="0.3">
      <c r="A225" s="162" t="s">
        <v>300</v>
      </c>
      <c r="B225" s="195" t="s">
        <v>174</v>
      </c>
      <c r="C225" s="186"/>
      <c r="E225" s="212"/>
      <c r="F225" s="196" t="str">
        <f t="shared" si="14"/>
        <v/>
      </c>
      <c r="G225" s="196" t="str">
        <f t="shared" si="15"/>
        <v/>
      </c>
    </row>
    <row r="226" spans="1:7" x14ac:dyDescent="0.3">
      <c r="A226" s="162" t="s">
        <v>301</v>
      </c>
      <c r="B226" s="195" t="s">
        <v>174</v>
      </c>
      <c r="C226" s="186"/>
      <c r="E226" s="177"/>
      <c r="F226" s="196" t="str">
        <f t="shared" si="14"/>
        <v/>
      </c>
      <c r="G226" s="196" t="str">
        <f t="shared" si="15"/>
        <v/>
      </c>
    </row>
    <row r="227" spans="1:7" x14ac:dyDescent="0.3">
      <c r="A227" s="162" t="s">
        <v>302</v>
      </c>
      <c r="B227" s="195" t="s">
        <v>174</v>
      </c>
      <c r="C227" s="186"/>
      <c r="E227" s="212"/>
      <c r="F227" s="196" t="str">
        <f t="shared" si="14"/>
        <v/>
      </c>
      <c r="G227" s="196" t="str">
        <f t="shared" si="15"/>
        <v/>
      </c>
    </row>
    <row r="228" spans="1:7" x14ac:dyDescent="0.3">
      <c r="A228" s="180"/>
      <c r="B228" s="181" t="s">
        <v>1424</v>
      </c>
      <c r="C228" s="180"/>
      <c r="D228" s="180"/>
      <c r="E228" s="182"/>
      <c r="F228" s="183"/>
      <c r="G228" s="183"/>
    </row>
    <row r="229" spans="1:7" x14ac:dyDescent="0.3">
      <c r="A229" s="162" t="s">
        <v>303</v>
      </c>
      <c r="B229" s="177" t="s">
        <v>1425</v>
      </c>
      <c r="C229" s="220" t="s">
        <v>304</v>
      </c>
    </row>
    <row r="230" spans="1:7" x14ac:dyDescent="0.3">
      <c r="A230" s="180"/>
      <c r="B230" s="181" t="s">
        <v>305</v>
      </c>
      <c r="C230" s="180"/>
      <c r="D230" s="180"/>
      <c r="E230" s="182"/>
      <c r="F230" s="183"/>
      <c r="G230" s="183"/>
    </row>
    <row r="231" spans="1:7" x14ac:dyDescent="0.3">
      <c r="A231" s="162" t="s">
        <v>306</v>
      </c>
      <c r="B231" s="162" t="s">
        <v>307</v>
      </c>
      <c r="C231" s="186"/>
      <c r="E231" s="177"/>
    </row>
    <row r="232" spans="1:7" x14ac:dyDescent="0.3">
      <c r="A232" s="162" t="s">
        <v>308</v>
      </c>
      <c r="B232" s="221" t="s">
        <v>309</v>
      </c>
      <c r="C232" s="186"/>
      <c r="E232" s="177"/>
    </row>
    <row r="233" spans="1:7" x14ac:dyDescent="0.3">
      <c r="A233" s="162" t="s">
        <v>310</v>
      </c>
      <c r="B233" s="221" t="s">
        <v>311</v>
      </c>
      <c r="C233" s="186"/>
      <c r="E233" s="177"/>
    </row>
    <row r="234" spans="1:7" x14ac:dyDescent="0.3">
      <c r="A234" s="162" t="s">
        <v>312</v>
      </c>
      <c r="B234" s="175" t="s">
        <v>313</v>
      </c>
      <c r="C234" s="193"/>
      <c r="D234" s="177"/>
      <c r="E234" s="177"/>
    </row>
    <row r="235" spans="1:7" x14ac:dyDescent="0.3">
      <c r="A235" s="162" t="s">
        <v>314</v>
      </c>
      <c r="B235" s="175" t="s">
        <v>315</v>
      </c>
      <c r="C235" s="193"/>
      <c r="D235" s="177"/>
      <c r="E235" s="177"/>
    </row>
    <row r="236" spans="1:7" x14ac:dyDescent="0.3">
      <c r="A236" s="162" t="s">
        <v>316</v>
      </c>
      <c r="B236" s="175" t="s">
        <v>317</v>
      </c>
      <c r="C236" s="177"/>
      <c r="D236" s="177"/>
      <c r="E236" s="177"/>
    </row>
    <row r="237" spans="1:7" x14ac:dyDescent="0.3">
      <c r="A237" s="162" t="s">
        <v>318</v>
      </c>
      <c r="C237" s="177"/>
      <c r="D237" s="177"/>
      <c r="E237" s="177"/>
    </row>
    <row r="238" spans="1:7" x14ac:dyDescent="0.3">
      <c r="A238" s="162" t="s">
        <v>319</v>
      </c>
      <c r="C238" s="177"/>
      <c r="D238" s="177"/>
      <c r="E238" s="177"/>
    </row>
    <row r="239" spans="1:7" x14ac:dyDescent="0.3">
      <c r="A239" s="180"/>
      <c r="B239" s="181" t="s">
        <v>1426</v>
      </c>
      <c r="C239" s="180"/>
      <c r="D239" s="180"/>
      <c r="E239" s="182"/>
      <c r="F239" s="183"/>
      <c r="G239" s="183"/>
    </row>
    <row r="240" spans="1:7" x14ac:dyDescent="0.3">
      <c r="A240" s="162" t="s">
        <v>1427</v>
      </c>
      <c r="B240" s="162" t="s">
        <v>1428</v>
      </c>
      <c r="D240" s="157"/>
      <c r="E240" s="157"/>
      <c r="F240" s="157"/>
      <c r="G240" s="157"/>
    </row>
    <row r="241" spans="1:7" ht="28.8" x14ac:dyDescent="0.3">
      <c r="A241" s="162" t="s">
        <v>1429</v>
      </c>
      <c r="B241" s="162" t="s">
        <v>1430</v>
      </c>
      <c r="C241" s="222"/>
      <c r="D241" s="157"/>
      <c r="E241" s="157"/>
      <c r="F241" s="157"/>
      <c r="G241" s="157"/>
    </row>
    <row r="242" spans="1:7" x14ac:dyDescent="0.3">
      <c r="A242" s="162" t="s">
        <v>1431</v>
      </c>
      <c r="B242" s="162" t="s">
        <v>1432</v>
      </c>
      <c r="C242" s="222"/>
      <c r="D242" s="157"/>
      <c r="E242" s="157"/>
      <c r="F242" s="157"/>
      <c r="G242" s="157"/>
    </row>
    <row r="243" spans="1:7" x14ac:dyDescent="0.3">
      <c r="A243" s="162" t="s">
        <v>1433</v>
      </c>
      <c r="B243" s="162" t="s">
        <v>1434</v>
      </c>
      <c r="D243" s="157"/>
      <c r="E243" s="157"/>
      <c r="F243" s="157"/>
      <c r="G243" s="157"/>
    </row>
    <row r="244" spans="1:7" hidden="1" x14ac:dyDescent="0.3">
      <c r="A244" s="162" t="s">
        <v>1435</v>
      </c>
      <c r="D244" s="157"/>
      <c r="E244" s="157"/>
      <c r="F244" s="157"/>
      <c r="G244" s="157"/>
    </row>
    <row r="245" spans="1:7" hidden="1" x14ac:dyDescent="0.3">
      <c r="A245" s="162" t="s">
        <v>1436</v>
      </c>
      <c r="D245" s="157"/>
      <c r="E245" s="157"/>
      <c r="F245" s="157"/>
      <c r="G245" s="157"/>
    </row>
    <row r="246" spans="1:7" hidden="1" x14ac:dyDescent="0.3">
      <c r="A246" s="162" t="s">
        <v>1437</v>
      </c>
      <c r="D246" s="157"/>
      <c r="E246" s="157"/>
      <c r="F246" s="157"/>
      <c r="G246" s="157"/>
    </row>
    <row r="247" spans="1:7" hidden="1" x14ac:dyDescent="0.3">
      <c r="A247" s="162" t="s">
        <v>1438</v>
      </c>
      <c r="D247" s="157"/>
      <c r="E247" s="157"/>
      <c r="F247" s="157"/>
      <c r="G247" s="157"/>
    </row>
    <row r="248" spans="1:7" hidden="1" x14ac:dyDescent="0.3">
      <c r="A248" s="162" t="s">
        <v>1439</v>
      </c>
      <c r="D248" s="157"/>
      <c r="E248" s="157"/>
      <c r="F248" s="157"/>
      <c r="G248" s="157"/>
    </row>
    <row r="249" spans="1:7" hidden="1" x14ac:dyDescent="0.3">
      <c r="A249" s="162" t="s">
        <v>1440</v>
      </c>
      <c r="D249" s="157"/>
      <c r="E249" s="157"/>
      <c r="F249" s="157"/>
      <c r="G249" s="157"/>
    </row>
    <row r="250" spans="1:7" hidden="1" x14ac:dyDescent="0.3">
      <c r="A250" s="162" t="s">
        <v>1441</v>
      </c>
      <c r="D250" s="157"/>
      <c r="E250" s="157"/>
      <c r="F250" s="157"/>
      <c r="G250" s="157"/>
    </row>
    <row r="251" spans="1:7" hidden="1" x14ac:dyDescent="0.3">
      <c r="A251" s="162" t="s">
        <v>1442</v>
      </c>
      <c r="D251" s="157"/>
      <c r="E251" s="157"/>
      <c r="F251" s="157"/>
      <c r="G251" s="157"/>
    </row>
    <row r="252" spans="1:7" hidden="1" x14ac:dyDescent="0.3">
      <c r="A252" s="162" t="s">
        <v>1443</v>
      </c>
      <c r="D252" s="157"/>
      <c r="E252" s="157"/>
      <c r="F252" s="157"/>
      <c r="G252" s="157"/>
    </row>
    <row r="253" spans="1:7" hidden="1" x14ac:dyDescent="0.3">
      <c r="A253" s="162" t="s">
        <v>1444</v>
      </c>
      <c r="D253" s="157"/>
      <c r="E253" s="157"/>
      <c r="F253" s="157"/>
      <c r="G253" s="157"/>
    </row>
    <row r="254" spans="1:7" hidden="1" x14ac:dyDescent="0.3">
      <c r="A254" s="162" t="s">
        <v>1445</v>
      </c>
      <c r="D254" s="157"/>
      <c r="E254" s="157"/>
      <c r="F254" s="157"/>
      <c r="G254" s="157"/>
    </row>
    <row r="255" spans="1:7" hidden="1" x14ac:dyDescent="0.3">
      <c r="A255" s="162" t="s">
        <v>1446</v>
      </c>
      <c r="D255" s="157"/>
      <c r="E255" s="157"/>
      <c r="F255" s="157"/>
      <c r="G255" s="157"/>
    </row>
    <row r="256" spans="1:7" hidden="1" x14ac:dyDescent="0.3">
      <c r="A256" s="162" t="s">
        <v>1447</v>
      </c>
      <c r="D256" s="157"/>
      <c r="E256" s="157"/>
      <c r="F256" s="157"/>
      <c r="G256" s="157"/>
    </row>
    <row r="257" spans="1:7" hidden="1" x14ac:dyDescent="0.3">
      <c r="A257" s="162" t="s">
        <v>1448</v>
      </c>
      <c r="D257" s="157"/>
      <c r="E257" s="157"/>
      <c r="F257" s="157"/>
      <c r="G257" s="157"/>
    </row>
    <row r="258" spans="1:7" hidden="1" x14ac:dyDescent="0.3">
      <c r="A258" s="162" t="s">
        <v>1449</v>
      </c>
      <c r="D258" s="157"/>
      <c r="E258" s="157"/>
      <c r="F258" s="157"/>
      <c r="G258" s="157"/>
    </row>
    <row r="259" spans="1:7" hidden="1" x14ac:dyDescent="0.3">
      <c r="A259" s="162" t="s">
        <v>1450</v>
      </c>
      <c r="D259" s="157"/>
      <c r="E259" s="157"/>
      <c r="F259" s="157"/>
      <c r="G259" s="157"/>
    </row>
    <row r="260" spans="1:7" hidden="1" x14ac:dyDescent="0.3">
      <c r="A260" s="162" t="s">
        <v>1451</v>
      </c>
      <c r="D260" s="157"/>
      <c r="E260" s="157"/>
      <c r="F260" s="157"/>
      <c r="G260" s="157"/>
    </row>
    <row r="261" spans="1:7" hidden="1" x14ac:dyDescent="0.3">
      <c r="A261" s="162" t="s">
        <v>1452</v>
      </c>
      <c r="D261" s="157"/>
      <c r="E261" s="157"/>
      <c r="F261" s="157"/>
      <c r="G261" s="157"/>
    </row>
    <row r="262" spans="1:7" hidden="1" x14ac:dyDescent="0.3">
      <c r="A262" s="162" t="s">
        <v>1453</v>
      </c>
      <c r="D262" s="157"/>
      <c r="E262" s="157"/>
      <c r="F262" s="157"/>
      <c r="G262" s="157"/>
    </row>
    <row r="263" spans="1:7" hidden="1" x14ac:dyDescent="0.3">
      <c r="A263" s="162" t="s">
        <v>1454</v>
      </c>
      <c r="D263" s="157"/>
      <c r="E263" s="157"/>
      <c r="F263" s="157"/>
      <c r="G263" s="157"/>
    </row>
    <row r="264" spans="1:7" hidden="1" x14ac:dyDescent="0.3">
      <c r="A264" s="162" t="s">
        <v>1455</v>
      </c>
      <c r="D264" s="157"/>
      <c r="E264" s="157"/>
      <c r="F264" s="157"/>
      <c r="G264" s="157"/>
    </row>
    <row r="265" spans="1:7" hidden="1" x14ac:dyDescent="0.3">
      <c r="A265" s="162" t="s">
        <v>1456</v>
      </c>
      <c r="D265" s="157"/>
      <c r="E265" s="157"/>
      <c r="F265" s="157"/>
      <c r="G265" s="157"/>
    </row>
    <row r="266" spans="1:7" hidden="1" x14ac:dyDescent="0.3">
      <c r="A266" s="162" t="s">
        <v>1457</v>
      </c>
      <c r="D266" s="157"/>
      <c r="E266" s="157"/>
      <c r="F266" s="157"/>
      <c r="G266" s="157"/>
    </row>
    <row r="267" spans="1:7" hidden="1" x14ac:dyDescent="0.3">
      <c r="A267" s="162" t="s">
        <v>1458</v>
      </c>
      <c r="D267" s="157"/>
      <c r="E267" s="157"/>
      <c r="F267" s="157"/>
      <c r="G267" s="157"/>
    </row>
    <row r="268" spans="1:7" hidden="1" x14ac:dyDescent="0.3">
      <c r="A268" s="162" t="s">
        <v>1459</v>
      </c>
      <c r="D268" s="157"/>
      <c r="E268" s="157"/>
      <c r="F268" s="157"/>
      <c r="G268" s="157"/>
    </row>
    <row r="269" spans="1:7" hidden="1" x14ac:dyDescent="0.3">
      <c r="A269" s="162" t="s">
        <v>1460</v>
      </c>
      <c r="D269" s="157"/>
      <c r="E269" s="157"/>
      <c r="F269" s="157"/>
      <c r="G269" s="157"/>
    </row>
    <row r="270" spans="1:7" hidden="1" x14ac:dyDescent="0.3">
      <c r="A270" s="162" t="s">
        <v>1461</v>
      </c>
      <c r="D270" s="157"/>
      <c r="E270" s="157"/>
      <c r="F270" s="157"/>
      <c r="G270" s="157"/>
    </row>
    <row r="271" spans="1:7" hidden="1" x14ac:dyDescent="0.3">
      <c r="A271" s="162" t="s">
        <v>1462</v>
      </c>
      <c r="D271" s="157"/>
      <c r="E271" s="157"/>
      <c r="F271" s="157"/>
      <c r="G271" s="157"/>
    </row>
    <row r="272" spans="1:7" hidden="1" x14ac:dyDescent="0.3">
      <c r="A272" s="162" t="s">
        <v>1463</v>
      </c>
      <c r="D272" s="157"/>
      <c r="E272" s="157"/>
      <c r="F272" s="157"/>
      <c r="G272" s="157"/>
    </row>
    <row r="273" spans="1:7" hidden="1" x14ac:dyDescent="0.3">
      <c r="A273" s="162" t="s">
        <v>1464</v>
      </c>
      <c r="D273" s="157"/>
      <c r="E273" s="157"/>
      <c r="F273" s="157"/>
      <c r="G273" s="157"/>
    </row>
    <row r="274" spans="1:7" hidden="1" x14ac:dyDescent="0.3">
      <c r="A274" s="162" t="s">
        <v>1465</v>
      </c>
      <c r="D274" s="157"/>
      <c r="E274" s="157"/>
      <c r="F274" s="157"/>
      <c r="G274" s="157"/>
    </row>
    <row r="275" spans="1:7" hidden="1" x14ac:dyDescent="0.3">
      <c r="A275" s="162" t="s">
        <v>1466</v>
      </c>
      <c r="D275" s="157"/>
      <c r="E275" s="157"/>
      <c r="F275" s="157"/>
      <c r="G275" s="157"/>
    </row>
    <row r="276" spans="1:7" hidden="1" x14ac:dyDescent="0.3">
      <c r="A276" s="162" t="s">
        <v>1467</v>
      </c>
      <c r="D276" s="157"/>
      <c r="E276" s="157"/>
      <c r="F276" s="157"/>
      <c r="G276" s="157"/>
    </row>
    <row r="277" spans="1:7" hidden="1" x14ac:dyDescent="0.3">
      <c r="A277" s="162" t="s">
        <v>1468</v>
      </c>
      <c r="D277" s="157"/>
      <c r="E277" s="157"/>
      <c r="F277" s="157"/>
      <c r="G277" s="157"/>
    </row>
    <row r="278" spans="1:7" hidden="1" x14ac:dyDescent="0.3">
      <c r="A278" s="162" t="s">
        <v>1469</v>
      </c>
      <c r="D278" s="157"/>
      <c r="E278" s="157"/>
      <c r="F278" s="157"/>
      <c r="G278" s="157"/>
    </row>
    <row r="279" spans="1:7" hidden="1" x14ac:dyDescent="0.3">
      <c r="A279" s="162" t="s">
        <v>1470</v>
      </c>
      <c r="D279" s="157"/>
      <c r="E279" s="157"/>
      <c r="F279" s="157"/>
      <c r="G279" s="157"/>
    </row>
    <row r="280" spans="1:7" hidden="1" x14ac:dyDescent="0.3">
      <c r="A280" s="162" t="s">
        <v>1471</v>
      </c>
      <c r="D280" s="157"/>
      <c r="E280" s="157"/>
      <c r="F280" s="157"/>
      <c r="G280" s="157"/>
    </row>
    <row r="281" spans="1:7" hidden="1" x14ac:dyDescent="0.3">
      <c r="A281" s="162" t="s">
        <v>1472</v>
      </c>
      <c r="D281" s="157"/>
      <c r="E281" s="157"/>
      <c r="F281" s="157"/>
      <c r="G281" s="157"/>
    </row>
    <row r="282" spans="1:7" hidden="1" x14ac:dyDescent="0.3">
      <c r="A282" s="162" t="s">
        <v>1473</v>
      </c>
      <c r="D282" s="157"/>
      <c r="E282" s="157"/>
      <c r="F282" s="157"/>
      <c r="G282" s="157"/>
    </row>
    <row r="283" spans="1:7" hidden="1" x14ac:dyDescent="0.3">
      <c r="A283" s="162" t="s">
        <v>1474</v>
      </c>
      <c r="D283" s="157"/>
      <c r="E283" s="157"/>
      <c r="F283" s="157"/>
      <c r="G283" s="157"/>
    </row>
    <row r="284" spans="1:7" hidden="1" x14ac:dyDescent="0.3">
      <c r="A284" s="162" t="s">
        <v>1475</v>
      </c>
      <c r="D284" s="157"/>
      <c r="E284" s="157"/>
      <c r="F284" s="157"/>
      <c r="G284" s="157"/>
    </row>
    <row r="285" spans="1:7" ht="18" x14ac:dyDescent="0.3">
      <c r="A285" s="170"/>
      <c r="B285" s="170" t="s">
        <v>1476</v>
      </c>
      <c r="C285" s="170" t="s">
        <v>320</v>
      </c>
      <c r="D285" s="170" t="s">
        <v>320</v>
      </c>
      <c r="E285" s="170"/>
      <c r="F285" s="171"/>
      <c r="G285" s="172"/>
    </row>
    <row r="286" spans="1:7" ht="13.8" x14ac:dyDescent="0.3">
      <c r="A286" s="223" t="s">
        <v>1477</v>
      </c>
      <c r="B286" s="224"/>
      <c r="C286" s="224"/>
      <c r="D286" s="224"/>
      <c r="E286" s="224"/>
      <c r="F286" s="225"/>
      <c r="G286" s="224"/>
    </row>
    <row r="287" spans="1:7" ht="13.8" x14ac:dyDescent="0.3">
      <c r="A287" s="223" t="s">
        <v>1478</v>
      </c>
      <c r="B287" s="224"/>
      <c r="C287" s="224"/>
      <c r="D287" s="224"/>
      <c r="E287" s="224"/>
      <c r="F287" s="225"/>
      <c r="G287" s="224"/>
    </row>
    <row r="288" spans="1:7" x14ac:dyDescent="0.3">
      <c r="A288" s="162" t="s">
        <v>321</v>
      </c>
      <c r="B288" s="175" t="s">
        <v>1479</v>
      </c>
      <c r="C288" s="226">
        <f>ROW(B38)</f>
        <v>38</v>
      </c>
      <c r="D288" s="189"/>
      <c r="E288" s="189"/>
      <c r="F288" s="189"/>
      <c r="G288" s="189"/>
    </row>
    <row r="289" spans="1:7" x14ac:dyDescent="0.3">
      <c r="A289" s="162" t="s">
        <v>322</v>
      </c>
      <c r="B289" s="175" t="s">
        <v>1480</v>
      </c>
      <c r="C289" s="226">
        <f>ROW(B39)</f>
        <v>39</v>
      </c>
      <c r="E289" s="189"/>
      <c r="F289" s="189"/>
    </row>
    <row r="290" spans="1:7" ht="28.8" x14ac:dyDescent="0.3">
      <c r="A290" s="162" t="s">
        <v>323</v>
      </c>
      <c r="B290" s="175" t="s">
        <v>1481</v>
      </c>
      <c r="C290" s="222" t="s">
        <v>1482</v>
      </c>
      <c r="G290" s="227"/>
    </row>
    <row r="291" spans="1:7" x14ac:dyDescent="0.3">
      <c r="A291" s="162" t="s">
        <v>325</v>
      </c>
      <c r="B291" s="175" t="s">
        <v>1483</v>
      </c>
      <c r="C291" s="226" t="s">
        <v>324</v>
      </c>
      <c r="D291" s="226" t="s">
        <v>1484</v>
      </c>
      <c r="E291" s="227"/>
      <c r="F291" s="189"/>
    </row>
    <row r="292" spans="1:7" x14ac:dyDescent="0.3">
      <c r="A292" s="162" t="s">
        <v>326</v>
      </c>
      <c r="B292" s="175" t="s">
        <v>1485</v>
      </c>
      <c r="C292" s="226">
        <f>ROW(B52)</f>
        <v>52</v>
      </c>
      <c r="G292" s="227"/>
    </row>
    <row r="293" spans="1:7" x14ac:dyDescent="0.3">
      <c r="A293" s="162" t="s">
        <v>327</v>
      </c>
      <c r="B293" s="175" t="s">
        <v>1486</v>
      </c>
      <c r="C293" s="228" t="s">
        <v>1487</v>
      </c>
      <c r="D293" s="226" t="s">
        <v>1488</v>
      </c>
      <c r="E293" s="227"/>
      <c r="F293" s="226" t="s">
        <v>1484</v>
      </c>
      <c r="G293" s="226" t="s">
        <v>1484</v>
      </c>
    </row>
    <row r="294" spans="1:7" x14ac:dyDescent="0.3">
      <c r="A294" s="162" t="s">
        <v>328</v>
      </c>
      <c r="B294" s="175" t="s">
        <v>1489</v>
      </c>
      <c r="C294" s="228" t="s">
        <v>1490</v>
      </c>
    </row>
    <row r="295" spans="1:7" x14ac:dyDescent="0.3">
      <c r="A295" s="162" t="s">
        <v>329</v>
      </c>
      <c r="B295" s="175" t="s">
        <v>1491</v>
      </c>
      <c r="C295" s="226" t="s">
        <v>1492</v>
      </c>
      <c r="D295" s="226" t="s">
        <v>1484</v>
      </c>
      <c r="F295" s="226" t="s">
        <v>1484</v>
      </c>
    </row>
    <row r="296" spans="1:7" x14ac:dyDescent="0.3">
      <c r="A296" s="162" t="s">
        <v>330</v>
      </c>
      <c r="B296" s="175" t="s">
        <v>1493</v>
      </c>
      <c r="C296" s="226">
        <f>ROW(B111)</f>
        <v>111</v>
      </c>
      <c r="F296" s="227"/>
    </row>
    <row r="297" spans="1:7" x14ac:dyDescent="0.3">
      <c r="A297" s="162" t="s">
        <v>331</v>
      </c>
      <c r="B297" s="175" t="s">
        <v>1494</v>
      </c>
      <c r="C297" s="226">
        <f>ROW(B163)</f>
        <v>163</v>
      </c>
      <c r="E297" s="227"/>
      <c r="F297" s="227"/>
    </row>
    <row r="298" spans="1:7" x14ac:dyDescent="0.3">
      <c r="A298" s="162" t="s">
        <v>332</v>
      </c>
      <c r="B298" s="175" t="s">
        <v>1495</v>
      </c>
      <c r="C298" s="226">
        <f>ROW(B137)</f>
        <v>137</v>
      </c>
      <c r="E298" s="227"/>
      <c r="F298" s="227"/>
    </row>
    <row r="299" spans="1:7" x14ac:dyDescent="0.3">
      <c r="A299" s="162" t="s">
        <v>333</v>
      </c>
      <c r="B299" s="175" t="s">
        <v>1496</v>
      </c>
      <c r="C299" s="222"/>
      <c r="E299" s="227"/>
    </row>
    <row r="300" spans="1:7" x14ac:dyDescent="0.3">
      <c r="A300" s="162" t="s">
        <v>334</v>
      </c>
      <c r="B300" s="175" t="s">
        <v>1497</v>
      </c>
      <c r="C300" s="226" t="s">
        <v>1498</v>
      </c>
      <c r="D300" s="226" t="s">
        <v>1499</v>
      </c>
      <c r="E300" s="227"/>
    </row>
    <row r="301" spans="1:7" x14ac:dyDescent="0.3">
      <c r="A301" s="162" t="s">
        <v>1500</v>
      </c>
      <c r="B301" s="175" t="s">
        <v>1501</v>
      </c>
      <c r="C301" s="226" t="s">
        <v>1502</v>
      </c>
    </row>
    <row r="302" spans="1:7" x14ac:dyDescent="0.3">
      <c r="A302" s="162" t="s">
        <v>1503</v>
      </c>
      <c r="B302" s="175" t="s">
        <v>1504</v>
      </c>
      <c r="C302" s="226" t="s">
        <v>1505</v>
      </c>
    </row>
    <row r="303" spans="1:7" x14ac:dyDescent="0.3">
      <c r="A303" s="162" t="s">
        <v>1506</v>
      </c>
      <c r="B303" s="175" t="s">
        <v>1507</v>
      </c>
      <c r="C303" s="226">
        <f>ROW(B65)</f>
        <v>65</v>
      </c>
    </row>
    <row r="304" spans="1:7" x14ac:dyDescent="0.3">
      <c r="A304" s="162" t="s">
        <v>1508</v>
      </c>
      <c r="B304" s="175" t="s">
        <v>1509</v>
      </c>
      <c r="C304" s="226">
        <f>ROW(B88)</f>
        <v>88</v>
      </c>
    </row>
    <row r="305" spans="1:7" x14ac:dyDescent="0.3">
      <c r="A305" s="162" t="s">
        <v>1510</v>
      </c>
      <c r="B305" s="175" t="s">
        <v>1511</v>
      </c>
      <c r="C305" s="226" t="s">
        <v>1512</v>
      </c>
      <c r="E305" s="227"/>
    </row>
    <row r="306" spans="1:7" x14ac:dyDescent="0.3">
      <c r="A306" s="162" t="s">
        <v>1513</v>
      </c>
      <c r="B306" s="175" t="s">
        <v>1514</v>
      </c>
      <c r="C306" s="226">
        <v>44</v>
      </c>
      <c r="E306" s="227"/>
    </row>
    <row r="307" spans="1:7" x14ac:dyDescent="0.3">
      <c r="A307" s="162" t="s">
        <v>1515</v>
      </c>
      <c r="B307" s="175" t="s">
        <v>1516</v>
      </c>
      <c r="C307" s="226" t="s">
        <v>1517</v>
      </c>
      <c r="D307" s="226" t="s">
        <v>1484</v>
      </c>
      <c r="E307" s="227"/>
      <c r="F307" s="226" t="s">
        <v>1484</v>
      </c>
    </row>
    <row r="308" spans="1:7" x14ac:dyDescent="0.3">
      <c r="A308" s="162" t="s">
        <v>335</v>
      </c>
      <c r="B308" s="175"/>
      <c r="E308" s="227"/>
    </row>
    <row r="309" spans="1:7" x14ac:dyDescent="0.3">
      <c r="A309" s="162" t="s">
        <v>336</v>
      </c>
      <c r="E309" s="227"/>
    </row>
    <row r="310" spans="1:7" x14ac:dyDescent="0.3">
      <c r="A310" s="162" t="s">
        <v>337</v>
      </c>
    </row>
    <row r="311" spans="1:7" ht="36" x14ac:dyDescent="0.3">
      <c r="A311" s="171"/>
      <c r="B311" s="170" t="s">
        <v>338</v>
      </c>
      <c r="C311" s="171"/>
      <c r="D311" s="171"/>
      <c r="E311" s="171"/>
      <c r="F311" s="171"/>
      <c r="G311" s="172"/>
    </row>
    <row r="312" spans="1:7" x14ac:dyDescent="0.3">
      <c r="A312" s="162" t="s">
        <v>339</v>
      </c>
      <c r="B312" s="185" t="s">
        <v>340</v>
      </c>
      <c r="C312" s="229">
        <v>625.57909803999996</v>
      </c>
    </row>
    <row r="313" spans="1:7" x14ac:dyDescent="0.3">
      <c r="A313" s="162" t="s">
        <v>341</v>
      </c>
      <c r="B313" s="185" t="s">
        <v>342</v>
      </c>
    </row>
    <row r="314" spans="1:7" x14ac:dyDescent="0.3">
      <c r="A314" s="162" t="s">
        <v>343</v>
      </c>
      <c r="B314" s="185" t="s">
        <v>344</v>
      </c>
    </row>
    <row r="315" spans="1:7" x14ac:dyDescent="0.3">
      <c r="A315" s="162" t="s">
        <v>345</v>
      </c>
      <c r="B315" s="185"/>
      <c r="C315" s="226"/>
    </row>
    <row r="316" spans="1:7" x14ac:dyDescent="0.3">
      <c r="A316" s="162" t="s">
        <v>346</v>
      </c>
      <c r="B316" s="185"/>
      <c r="C316" s="226"/>
    </row>
    <row r="317" spans="1:7" x14ac:dyDescent="0.3">
      <c r="A317" s="162" t="s">
        <v>347</v>
      </c>
      <c r="B317" s="185"/>
      <c r="C317" s="226"/>
    </row>
    <row r="318" spans="1:7" x14ac:dyDescent="0.3">
      <c r="A318" s="162" t="s">
        <v>348</v>
      </c>
      <c r="B318" s="185"/>
      <c r="C318" s="226"/>
    </row>
    <row r="319" spans="1:7" ht="18" x14ac:dyDescent="0.3">
      <c r="A319" s="171"/>
      <c r="B319" s="170" t="s">
        <v>349</v>
      </c>
      <c r="C319" s="171"/>
      <c r="D319" s="171"/>
      <c r="E319" s="171"/>
      <c r="F319" s="171"/>
      <c r="G319" s="172"/>
    </row>
    <row r="320" spans="1:7" x14ac:dyDescent="0.3">
      <c r="A320" s="180"/>
      <c r="B320" s="181" t="s">
        <v>350</v>
      </c>
      <c r="C320" s="180"/>
      <c r="D320" s="180"/>
      <c r="E320" s="182"/>
      <c r="F320" s="183"/>
      <c r="G320" s="183"/>
    </row>
    <row r="321" spans="1:3" x14ac:dyDescent="0.3">
      <c r="A321" s="162" t="s">
        <v>351</v>
      </c>
      <c r="B321" s="175" t="s">
        <v>1518</v>
      </c>
      <c r="C321" s="175"/>
    </row>
    <row r="322" spans="1:3" x14ac:dyDescent="0.3">
      <c r="A322" s="162" t="s">
        <v>352</v>
      </c>
      <c r="B322" s="175" t="s">
        <v>1519</v>
      </c>
      <c r="C322" s="175"/>
    </row>
    <row r="323" spans="1:3" x14ac:dyDescent="0.3">
      <c r="A323" s="162" t="s">
        <v>353</v>
      </c>
      <c r="B323" s="175" t="s">
        <v>354</v>
      </c>
      <c r="C323" s="175"/>
    </row>
    <row r="324" spans="1:3" x14ac:dyDescent="0.3">
      <c r="A324" s="162" t="s">
        <v>355</v>
      </c>
      <c r="B324" s="175" t="s">
        <v>356</v>
      </c>
    </row>
    <row r="325" spans="1:3" x14ac:dyDescent="0.3">
      <c r="A325" s="162" t="s">
        <v>357</v>
      </c>
      <c r="B325" s="175" t="s">
        <v>358</v>
      </c>
    </row>
    <row r="326" spans="1:3" x14ac:dyDescent="0.3">
      <c r="A326" s="162" t="s">
        <v>359</v>
      </c>
      <c r="B326" s="175" t="s">
        <v>772</v>
      </c>
    </row>
    <row r="327" spans="1:3" x14ac:dyDescent="0.3">
      <c r="A327" s="162" t="s">
        <v>360</v>
      </c>
      <c r="B327" s="175" t="s">
        <v>361</v>
      </c>
    </row>
    <row r="328" spans="1:3" x14ac:dyDescent="0.3">
      <c r="A328" s="162" t="s">
        <v>362</v>
      </c>
      <c r="B328" s="175" t="s">
        <v>363</v>
      </c>
    </row>
    <row r="329" spans="1:3" x14ac:dyDescent="0.3">
      <c r="A329" s="162" t="s">
        <v>364</v>
      </c>
      <c r="B329" s="175" t="s">
        <v>1520</v>
      </c>
    </row>
    <row r="330" spans="1:3" x14ac:dyDescent="0.3">
      <c r="A330" s="162" t="s">
        <v>365</v>
      </c>
      <c r="B330" s="195" t="s">
        <v>366</v>
      </c>
    </row>
    <row r="331" spans="1:3" x14ac:dyDescent="0.3">
      <c r="A331" s="162" t="s">
        <v>367</v>
      </c>
      <c r="B331" s="195" t="s">
        <v>366</v>
      </c>
    </row>
    <row r="332" spans="1:3" x14ac:dyDescent="0.3">
      <c r="A332" s="162" t="s">
        <v>368</v>
      </c>
      <c r="B332" s="195" t="s">
        <v>366</v>
      </c>
    </row>
    <row r="333" spans="1:3" x14ac:dyDescent="0.3">
      <c r="A333" s="162" t="s">
        <v>369</v>
      </c>
      <c r="B333" s="195" t="s">
        <v>366</v>
      </c>
    </row>
    <row r="334" spans="1:3" x14ac:dyDescent="0.3">
      <c r="A334" s="162" t="s">
        <v>370</v>
      </c>
      <c r="B334" s="195" t="s">
        <v>366</v>
      </c>
    </row>
    <row r="335" spans="1:3" x14ac:dyDescent="0.3">
      <c r="A335" s="162" t="s">
        <v>371</v>
      </c>
      <c r="B335" s="195" t="s">
        <v>366</v>
      </c>
    </row>
    <row r="336" spans="1:3" x14ac:dyDescent="0.3">
      <c r="A336" s="162" t="s">
        <v>372</v>
      </c>
      <c r="B336" s="195" t="s">
        <v>366</v>
      </c>
    </row>
    <row r="337" spans="1:2" x14ac:dyDescent="0.3">
      <c r="A337" s="162" t="s">
        <v>373</v>
      </c>
      <c r="B337" s="195" t="s">
        <v>366</v>
      </c>
    </row>
    <row r="338" spans="1:2" x14ac:dyDescent="0.3">
      <c r="A338" s="162" t="s">
        <v>374</v>
      </c>
      <c r="B338" s="195" t="s">
        <v>366</v>
      </c>
    </row>
    <row r="339" spans="1:2" x14ac:dyDescent="0.3">
      <c r="A339" s="162" t="s">
        <v>375</v>
      </c>
      <c r="B339" s="195" t="s">
        <v>366</v>
      </c>
    </row>
    <row r="340" spans="1:2" x14ac:dyDescent="0.3">
      <c r="A340" s="162" t="s">
        <v>376</v>
      </c>
      <c r="B340" s="195" t="s">
        <v>366</v>
      </c>
    </row>
    <row r="341" spans="1:2" x14ac:dyDescent="0.3">
      <c r="A341" s="162" t="s">
        <v>377</v>
      </c>
      <c r="B341" s="195" t="s">
        <v>366</v>
      </c>
    </row>
    <row r="342" spans="1:2" x14ac:dyDescent="0.3">
      <c r="A342" s="162" t="s">
        <v>378</v>
      </c>
      <c r="B342" s="195" t="s">
        <v>366</v>
      </c>
    </row>
    <row r="343" spans="1:2" x14ac:dyDescent="0.3">
      <c r="A343" s="162" t="s">
        <v>379</v>
      </c>
      <c r="B343" s="195" t="s">
        <v>366</v>
      </c>
    </row>
    <row r="344" spans="1:2" x14ac:dyDescent="0.3">
      <c r="A344" s="162" t="s">
        <v>380</v>
      </c>
      <c r="B344" s="195" t="s">
        <v>366</v>
      </c>
    </row>
    <row r="345" spans="1:2" x14ac:dyDescent="0.3">
      <c r="A345" s="162" t="s">
        <v>381</v>
      </c>
      <c r="B345" s="195" t="s">
        <v>366</v>
      </c>
    </row>
    <row r="346" spans="1:2" x14ac:dyDescent="0.3">
      <c r="A346" s="162" t="s">
        <v>382</v>
      </c>
      <c r="B346" s="195" t="s">
        <v>366</v>
      </c>
    </row>
    <row r="347" spans="1:2" x14ac:dyDescent="0.3">
      <c r="A347" s="162" t="s">
        <v>383</v>
      </c>
      <c r="B347" s="195" t="s">
        <v>366</v>
      </c>
    </row>
    <row r="348" spans="1:2" x14ac:dyDescent="0.3">
      <c r="A348" s="162" t="s">
        <v>384</v>
      </c>
      <c r="B348" s="195" t="s">
        <v>366</v>
      </c>
    </row>
    <row r="349" spans="1:2" x14ac:dyDescent="0.3">
      <c r="A349" s="162" t="s">
        <v>385</v>
      </c>
      <c r="B349" s="195" t="s">
        <v>366</v>
      </c>
    </row>
    <row r="350" spans="1:2" x14ac:dyDescent="0.3">
      <c r="A350" s="162" t="s">
        <v>386</v>
      </c>
      <c r="B350" s="195" t="s">
        <v>366</v>
      </c>
    </row>
    <row r="351" spans="1:2" x14ac:dyDescent="0.3">
      <c r="A351" s="162" t="s">
        <v>387</v>
      </c>
      <c r="B351" s="195" t="s">
        <v>366</v>
      </c>
    </row>
    <row r="352" spans="1:2" x14ac:dyDescent="0.3">
      <c r="A352" s="162" t="s">
        <v>388</v>
      </c>
      <c r="B352" s="195" t="s">
        <v>366</v>
      </c>
    </row>
    <row r="353" spans="1:2" x14ac:dyDescent="0.3">
      <c r="A353" s="162" t="s">
        <v>389</v>
      </c>
      <c r="B353" s="195" t="s">
        <v>366</v>
      </c>
    </row>
    <row r="354" spans="1:2" x14ac:dyDescent="0.3">
      <c r="A354" s="162" t="s">
        <v>390</v>
      </c>
      <c r="B354" s="195" t="s">
        <v>366</v>
      </c>
    </row>
    <row r="355" spans="1:2" x14ac:dyDescent="0.3">
      <c r="A355" s="162" t="s">
        <v>391</v>
      </c>
      <c r="B355" s="195" t="s">
        <v>366</v>
      </c>
    </row>
    <row r="356" spans="1:2" x14ac:dyDescent="0.3">
      <c r="A356" s="162" t="s">
        <v>392</v>
      </c>
      <c r="B356" s="195" t="s">
        <v>366</v>
      </c>
    </row>
    <row r="357" spans="1:2" x14ac:dyDescent="0.3">
      <c r="A357" s="162" t="s">
        <v>393</v>
      </c>
      <c r="B357" s="195" t="s">
        <v>366</v>
      </c>
    </row>
    <row r="358" spans="1:2" x14ac:dyDescent="0.3">
      <c r="A358" s="162" t="s">
        <v>394</v>
      </c>
      <c r="B358" s="195" t="s">
        <v>366</v>
      </c>
    </row>
    <row r="359" spans="1:2" x14ac:dyDescent="0.3">
      <c r="A359" s="162" t="s">
        <v>395</v>
      </c>
      <c r="B359" s="195" t="s">
        <v>366</v>
      </c>
    </row>
    <row r="360" spans="1:2" x14ac:dyDescent="0.3">
      <c r="A360" s="162" t="s">
        <v>396</v>
      </c>
      <c r="B360" s="195" t="s">
        <v>366</v>
      </c>
    </row>
    <row r="361" spans="1:2" x14ac:dyDescent="0.3">
      <c r="A361" s="162" t="s">
        <v>397</v>
      </c>
      <c r="B361" s="195" t="s">
        <v>366</v>
      </c>
    </row>
    <row r="362" spans="1:2" x14ac:dyDescent="0.3">
      <c r="A362" s="162" t="s">
        <v>398</v>
      </c>
      <c r="B362" s="195" t="s">
        <v>366</v>
      </c>
    </row>
    <row r="363" spans="1:2" x14ac:dyDescent="0.3">
      <c r="A363" s="162" t="s">
        <v>399</v>
      </c>
      <c r="B363" s="195" t="s">
        <v>366</v>
      </c>
    </row>
    <row r="364" spans="1:2" x14ac:dyDescent="0.3">
      <c r="A364" s="162" t="s">
        <v>400</v>
      </c>
      <c r="B364" s="195" t="s">
        <v>366</v>
      </c>
    </row>
    <row r="365" spans="1:2" x14ac:dyDescent="0.3">
      <c r="A365" s="162" t="s">
        <v>401</v>
      </c>
      <c r="B365" s="195" t="s">
        <v>366</v>
      </c>
    </row>
    <row r="369" spans="1:7" ht="13.8" x14ac:dyDescent="0.3">
      <c r="A369" s="187"/>
      <c r="B369" s="187"/>
      <c r="C369" s="187"/>
      <c r="D369" s="187"/>
      <c r="E369" s="187"/>
      <c r="F369" s="187"/>
      <c r="G369" s="187"/>
    </row>
    <row r="370" spans="1:7" ht="13.8" x14ac:dyDescent="0.3">
      <c r="A370" s="187"/>
      <c r="B370" s="187"/>
      <c r="C370" s="187"/>
      <c r="D370" s="187"/>
      <c r="E370" s="187"/>
      <c r="F370" s="187"/>
      <c r="G370" s="187"/>
    </row>
    <row r="371" spans="1:7" ht="13.8" x14ac:dyDescent="0.3">
      <c r="A371" s="187"/>
      <c r="B371" s="187"/>
      <c r="C371" s="187"/>
      <c r="D371" s="187"/>
      <c r="E371" s="187"/>
      <c r="F371" s="187"/>
      <c r="G371" s="187"/>
    </row>
    <row r="372" spans="1:7" ht="13.8" x14ac:dyDescent="0.3">
      <c r="A372" s="187"/>
      <c r="B372" s="187"/>
      <c r="C372" s="187"/>
      <c r="D372" s="187"/>
      <c r="E372" s="187"/>
      <c r="F372" s="187"/>
      <c r="G372" s="187"/>
    </row>
    <row r="373" spans="1:7" ht="13.8" x14ac:dyDescent="0.3">
      <c r="A373" s="187"/>
      <c r="B373" s="187"/>
      <c r="C373" s="187"/>
      <c r="D373" s="187"/>
      <c r="E373" s="187"/>
      <c r="F373" s="187"/>
      <c r="G373" s="187"/>
    </row>
    <row r="374" spans="1:7" ht="13.8" x14ac:dyDescent="0.3">
      <c r="A374" s="187"/>
      <c r="B374" s="187"/>
      <c r="C374" s="187"/>
      <c r="D374" s="187"/>
      <c r="E374" s="187"/>
      <c r="F374" s="187"/>
      <c r="G374" s="187"/>
    </row>
    <row r="375" spans="1:7" ht="13.8" x14ac:dyDescent="0.3">
      <c r="A375" s="187"/>
      <c r="B375" s="187"/>
      <c r="C375" s="187"/>
      <c r="D375" s="187"/>
      <c r="E375" s="187"/>
      <c r="F375" s="187"/>
      <c r="G375" s="187"/>
    </row>
    <row r="376" spans="1:7" ht="13.8" x14ac:dyDescent="0.3">
      <c r="A376" s="187"/>
      <c r="B376" s="187"/>
      <c r="C376" s="187"/>
      <c r="D376" s="187"/>
      <c r="E376" s="187"/>
      <c r="F376" s="187"/>
      <c r="G376" s="187"/>
    </row>
    <row r="377" spans="1:7" ht="13.8" x14ac:dyDescent="0.3">
      <c r="A377" s="187"/>
      <c r="B377" s="187"/>
      <c r="C377" s="187"/>
      <c r="D377" s="187"/>
      <c r="E377" s="187"/>
      <c r="F377" s="187"/>
      <c r="G377" s="187"/>
    </row>
    <row r="378" spans="1:7" ht="13.8" x14ac:dyDescent="0.3">
      <c r="A378" s="187"/>
      <c r="B378" s="187"/>
      <c r="C378" s="187"/>
      <c r="D378" s="187"/>
      <c r="E378" s="187"/>
      <c r="F378" s="187"/>
      <c r="G378" s="187"/>
    </row>
    <row r="379" spans="1:7" ht="13.8" x14ac:dyDescent="0.3">
      <c r="A379" s="187"/>
      <c r="B379" s="187"/>
      <c r="C379" s="187"/>
      <c r="D379" s="187"/>
      <c r="E379" s="187"/>
      <c r="F379" s="187"/>
      <c r="G379" s="187"/>
    </row>
    <row r="380" spans="1:7" ht="13.8" x14ac:dyDescent="0.3">
      <c r="A380" s="187"/>
      <c r="B380" s="187"/>
      <c r="C380" s="187"/>
      <c r="D380" s="187"/>
      <c r="E380" s="187"/>
      <c r="F380" s="187"/>
      <c r="G380" s="187"/>
    </row>
    <row r="381" spans="1:7" ht="13.8" x14ac:dyDescent="0.3">
      <c r="A381" s="187"/>
      <c r="B381" s="187"/>
      <c r="C381" s="187"/>
      <c r="D381" s="187"/>
      <c r="E381" s="187"/>
      <c r="F381" s="187"/>
      <c r="G381" s="187"/>
    </row>
    <row r="382" spans="1:7" ht="13.8" x14ac:dyDescent="0.3">
      <c r="A382" s="187"/>
      <c r="B382" s="187"/>
      <c r="C382" s="187"/>
      <c r="D382" s="187"/>
      <c r="E382" s="187"/>
      <c r="F382" s="187"/>
      <c r="G382" s="187"/>
    </row>
    <row r="383" spans="1:7" ht="13.8" x14ac:dyDescent="0.3">
      <c r="A383" s="187"/>
      <c r="B383" s="187"/>
      <c r="C383" s="187"/>
      <c r="D383" s="187"/>
      <c r="E383" s="187"/>
      <c r="F383" s="187"/>
      <c r="G383" s="187"/>
    </row>
    <row r="384" spans="1:7" ht="13.8" x14ac:dyDescent="0.3">
      <c r="A384" s="187"/>
      <c r="B384" s="187"/>
      <c r="C384" s="187"/>
      <c r="D384" s="187"/>
      <c r="E384" s="187"/>
      <c r="F384" s="187"/>
      <c r="G384" s="187"/>
    </row>
    <row r="385" spans="1:7" ht="13.8" x14ac:dyDescent="0.3">
      <c r="A385" s="187"/>
      <c r="B385" s="187"/>
      <c r="C385" s="187"/>
      <c r="D385" s="187"/>
      <c r="E385" s="187"/>
      <c r="F385" s="187"/>
      <c r="G385" s="187"/>
    </row>
    <row r="386" spans="1:7" ht="13.8" x14ac:dyDescent="0.3">
      <c r="A386" s="187"/>
      <c r="B386" s="187"/>
      <c r="C386" s="187"/>
      <c r="D386" s="187"/>
      <c r="E386" s="187"/>
      <c r="F386" s="187"/>
      <c r="G386" s="187"/>
    </row>
    <row r="387" spans="1:7" ht="13.8" x14ac:dyDescent="0.3">
      <c r="A387" s="187"/>
      <c r="B387" s="187"/>
      <c r="C387" s="187"/>
      <c r="D387" s="187"/>
      <c r="E387" s="187"/>
      <c r="F387" s="187"/>
      <c r="G387" s="187"/>
    </row>
    <row r="388" spans="1:7" ht="13.8" x14ac:dyDescent="0.3">
      <c r="A388" s="187"/>
      <c r="B388" s="187"/>
      <c r="C388" s="187"/>
      <c r="D388" s="187"/>
      <c r="E388" s="187"/>
      <c r="F388" s="187"/>
      <c r="G388" s="187"/>
    </row>
    <row r="389" spans="1:7" ht="13.8" x14ac:dyDescent="0.3">
      <c r="A389" s="187"/>
      <c r="B389" s="187"/>
      <c r="C389" s="187"/>
      <c r="D389" s="187"/>
      <c r="E389" s="187"/>
      <c r="F389" s="187"/>
      <c r="G389" s="187"/>
    </row>
    <row r="390" spans="1:7" ht="13.8" x14ac:dyDescent="0.3">
      <c r="A390" s="187"/>
      <c r="B390" s="187"/>
      <c r="C390" s="187"/>
      <c r="D390" s="187"/>
      <c r="E390" s="187"/>
      <c r="F390" s="187"/>
      <c r="G390" s="187"/>
    </row>
    <row r="391" spans="1:7" ht="13.8" x14ac:dyDescent="0.3">
      <c r="A391" s="187"/>
      <c r="B391" s="187"/>
      <c r="C391" s="187"/>
      <c r="D391" s="187"/>
      <c r="E391" s="187"/>
      <c r="F391" s="187"/>
      <c r="G391" s="187"/>
    </row>
    <row r="392" spans="1:7" ht="13.8" x14ac:dyDescent="0.3">
      <c r="A392" s="187"/>
      <c r="B392" s="187"/>
      <c r="C392" s="187"/>
      <c r="D392" s="187"/>
      <c r="E392" s="187"/>
      <c r="F392" s="187"/>
      <c r="G392" s="187"/>
    </row>
    <row r="393" spans="1:7" ht="13.8" x14ac:dyDescent="0.3">
      <c r="A393" s="187"/>
      <c r="B393" s="187"/>
      <c r="C393" s="187"/>
      <c r="D393" s="187"/>
      <c r="E393" s="187"/>
      <c r="F393" s="187"/>
      <c r="G393" s="187"/>
    </row>
    <row r="394" spans="1:7" ht="13.8" x14ac:dyDescent="0.3">
      <c r="A394" s="187"/>
      <c r="B394" s="187"/>
      <c r="C394" s="187"/>
      <c r="D394" s="187"/>
      <c r="E394" s="187"/>
      <c r="F394" s="187"/>
      <c r="G394" s="187"/>
    </row>
    <row r="395" spans="1:7" ht="13.8" x14ac:dyDescent="0.3">
      <c r="A395" s="187"/>
      <c r="B395" s="187"/>
      <c r="C395" s="187"/>
      <c r="D395" s="187"/>
      <c r="E395" s="187"/>
      <c r="F395" s="187"/>
      <c r="G395" s="187"/>
    </row>
    <row r="396" spans="1:7" ht="13.8" x14ac:dyDescent="0.3">
      <c r="A396" s="187"/>
      <c r="B396" s="187"/>
      <c r="C396" s="187"/>
      <c r="D396" s="187"/>
      <c r="E396" s="187"/>
      <c r="F396" s="187"/>
      <c r="G396" s="187"/>
    </row>
    <row r="397" spans="1:7" ht="13.8" x14ac:dyDescent="0.3">
      <c r="A397" s="187"/>
      <c r="B397" s="187"/>
      <c r="C397" s="187"/>
      <c r="D397" s="187"/>
      <c r="E397" s="187"/>
      <c r="F397" s="187"/>
      <c r="G397" s="187"/>
    </row>
    <row r="398" spans="1:7" ht="13.8" x14ac:dyDescent="0.3">
      <c r="A398" s="187"/>
      <c r="B398" s="187"/>
      <c r="C398" s="187"/>
      <c r="D398" s="187"/>
      <c r="E398" s="187"/>
      <c r="F398" s="187"/>
      <c r="G398" s="187"/>
    </row>
    <row r="399" spans="1:7" ht="13.8" x14ac:dyDescent="0.3">
      <c r="A399" s="187"/>
      <c r="B399" s="187"/>
      <c r="C399" s="187"/>
      <c r="D399" s="187"/>
      <c r="E399" s="187"/>
      <c r="F399" s="187"/>
      <c r="G399" s="187"/>
    </row>
    <row r="400" spans="1:7" ht="13.8" x14ac:dyDescent="0.3">
      <c r="A400" s="187"/>
      <c r="B400" s="187"/>
      <c r="C400" s="187"/>
      <c r="D400" s="187"/>
      <c r="E400" s="187"/>
      <c r="F400" s="187"/>
      <c r="G400" s="187"/>
    </row>
    <row r="401" spans="1:7" ht="13.8" x14ac:dyDescent="0.3">
      <c r="A401" s="187"/>
      <c r="B401" s="187"/>
      <c r="C401" s="187"/>
      <c r="D401" s="187"/>
      <c r="E401" s="187"/>
      <c r="F401" s="187"/>
      <c r="G401" s="187"/>
    </row>
    <row r="402" spans="1:7" ht="13.8" x14ac:dyDescent="0.3">
      <c r="A402" s="187"/>
      <c r="B402" s="187"/>
      <c r="C402" s="187"/>
      <c r="D402" s="187"/>
      <c r="E402" s="187"/>
      <c r="F402" s="187"/>
      <c r="G402" s="187"/>
    </row>
    <row r="403" spans="1:7" ht="13.8" x14ac:dyDescent="0.3">
      <c r="A403" s="187"/>
      <c r="B403" s="187"/>
      <c r="C403" s="187"/>
      <c r="D403" s="187"/>
      <c r="E403" s="187"/>
      <c r="F403" s="187"/>
      <c r="G403" s="187"/>
    </row>
    <row r="404" spans="1:7" ht="13.8" x14ac:dyDescent="0.3">
      <c r="A404" s="187"/>
      <c r="B404" s="187"/>
      <c r="C404" s="187"/>
      <c r="D404" s="187"/>
      <c r="E404" s="187"/>
      <c r="F404" s="187"/>
      <c r="G404" s="187"/>
    </row>
    <row r="405" spans="1:7" ht="13.8" x14ac:dyDescent="0.3">
      <c r="A405" s="187"/>
      <c r="B405" s="187"/>
      <c r="C405" s="187"/>
      <c r="D405" s="187"/>
      <c r="E405" s="187"/>
      <c r="F405" s="187"/>
      <c r="G405" s="187"/>
    </row>
    <row r="406" spans="1:7" ht="13.8" x14ac:dyDescent="0.3">
      <c r="A406" s="187"/>
      <c r="B406" s="187"/>
      <c r="C406" s="187"/>
      <c r="D406" s="187"/>
      <c r="E406" s="187"/>
      <c r="F406" s="187"/>
      <c r="G406" s="187"/>
    </row>
    <row r="407" spans="1:7" ht="13.8" x14ac:dyDescent="0.3">
      <c r="A407" s="187"/>
      <c r="B407" s="187"/>
      <c r="C407" s="187"/>
      <c r="D407" s="187"/>
      <c r="E407" s="187"/>
      <c r="F407" s="187"/>
      <c r="G407" s="187"/>
    </row>
    <row r="408" spans="1:7" ht="13.8" x14ac:dyDescent="0.3">
      <c r="A408" s="187"/>
      <c r="B408" s="187"/>
      <c r="C408" s="187"/>
      <c r="D408" s="187"/>
      <c r="E408" s="187"/>
      <c r="F408" s="187"/>
      <c r="G408" s="187"/>
    </row>
    <row r="409" spans="1:7" ht="13.8" x14ac:dyDescent="0.3">
      <c r="A409" s="187"/>
      <c r="B409" s="187"/>
      <c r="C409" s="187"/>
      <c r="D409" s="187"/>
      <c r="E409" s="187"/>
      <c r="F409" s="187"/>
      <c r="G409" s="187"/>
    </row>
    <row r="410" spans="1:7" ht="13.8" x14ac:dyDescent="0.3">
      <c r="A410" s="187"/>
      <c r="B410" s="187"/>
      <c r="C410" s="187"/>
      <c r="D410" s="187"/>
      <c r="E410" s="187"/>
      <c r="F410" s="187"/>
      <c r="G410" s="187"/>
    </row>
    <row r="411" spans="1:7" ht="13.8" x14ac:dyDescent="0.3">
      <c r="A411" s="187"/>
      <c r="B411" s="187"/>
      <c r="C411" s="187"/>
      <c r="D411" s="187"/>
      <c r="E411" s="187"/>
      <c r="F411" s="187"/>
      <c r="G411" s="187"/>
    </row>
    <row r="412" spans="1:7" ht="13.8" x14ac:dyDescent="0.3">
      <c r="A412" s="187"/>
      <c r="B412" s="187"/>
      <c r="C412" s="187"/>
      <c r="D412" s="187"/>
      <c r="E412" s="187"/>
      <c r="F412" s="187"/>
      <c r="G412" s="187"/>
    </row>
    <row r="413" spans="1:7" ht="13.8" x14ac:dyDescent="0.3">
      <c r="A413" s="187"/>
      <c r="B413" s="187"/>
      <c r="C413" s="187"/>
      <c r="D413" s="187"/>
      <c r="E413" s="187"/>
      <c r="F413" s="187"/>
      <c r="G413" s="187"/>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90A646D8-3506-4C60-925B-C6BE4EC416D2}">
      <formula1>J299:J302</formula1>
    </dataValidation>
  </dataValidations>
  <hyperlinks>
    <hyperlink ref="B6" location="'A. HTT General'!B13" display="1. Basic Facts" xr:uid="{DBE2B621-51FF-4FA4-A8B3-5D6474F9968B}"/>
    <hyperlink ref="B7" location="'A. HTT General'!B26" display="2. Regulatory Summary" xr:uid="{40C389A9-898E-48D6-90F0-0290C338102D}"/>
    <hyperlink ref="B8" location="'A. HTT General'!B36" display="3. General Cover Pool / Covered Bond Information" xr:uid="{CE730139-F3D9-464F-B63D-8854E80067E6}"/>
    <hyperlink ref="B9" location="'A. HTT General'!B285" display="4. References to Capital Requirements Regulation (CRR) 129(7)" xr:uid="{674D0055-1523-43D5-9E33-4472FF8D6F5C}"/>
    <hyperlink ref="B11" location="'A. HTT General'!B319" display="6. Other relevant information" xr:uid="{E130842E-CAAF-4C24-A2D4-43864474484E}"/>
    <hyperlink ref="C289" location="'A. HTT General'!A39" display="'A. HTT General'!A39" xr:uid="{A272F239-1939-4BFB-9F5A-1E61A34F130E}"/>
    <hyperlink ref="C291" location="'B1. HTT Mortgage Assets'!B43" display="'B1. HTT Mortgage Assets'!B43" xr:uid="{E3A7AB70-7E13-4544-923E-799266061D93}"/>
    <hyperlink ref="D291" location="'B2. HTT Public Sector Assets'!B48" display="'B2. HTT Public Sector Assets'!B48" xr:uid="{CFE1AE8B-71D6-4861-B84D-98145A5512E7}"/>
    <hyperlink ref="C292" location="'A. HTT General'!A52" display="'A. HTT General'!A52" xr:uid="{C308ED1A-5204-46B3-8CDD-4F22D397A60B}"/>
    <hyperlink ref="C297" location="'A. HTT General'!B163" display="'A. HTT General'!B163" xr:uid="{E495512F-C938-481F-A92F-8D9F99E1F8C4}"/>
    <hyperlink ref="C298" location="'A. HTT General'!B137" display="'A. HTT General'!B137" xr:uid="{9F17B9B5-6FC4-4FBE-873A-9C11F3035C23}"/>
    <hyperlink ref="C302" location="'C. HTT Harmonised Glossary'!B18" display="'C. HTT Harmonised Glossary'!B18" xr:uid="{627935B1-22DA-4564-9580-2A79C8EB4A0A}"/>
    <hyperlink ref="C303" location="'A. HTT General'!B65" display="'A. HTT General'!B65" xr:uid="{469FE729-4633-4F9B-8FEB-116795A11146}"/>
    <hyperlink ref="C304" location="'A. HTT General'!B88" display="'A. HTT General'!B88" xr:uid="{A91301C4-6C31-4C6F-B23B-F753E32065D1}"/>
    <hyperlink ref="C307" location="'B1. HTT Mortgage Assets'!B179" display="'B1. HTT Mortgage Assets'!B179" xr:uid="{A9BC3268-45AA-4104-86B6-0163FBF7BBE7}"/>
    <hyperlink ref="D307" location="'B2. HTT Public Sector Assets'!B166" display="'B2. HTT Public Sector Assets'!B166" xr:uid="{2F38A895-86C0-40ED-964F-26B7C77BEA53}"/>
    <hyperlink ref="B27" r:id="rId1" display="Basel Compliance (Y/N)" xr:uid="{5212BB65-1BB4-476B-B505-F623C433DC80}"/>
    <hyperlink ref="B29" r:id="rId2" xr:uid="{D44A38BB-C26D-47A0-A1FB-0EA4ABFB29A6}"/>
    <hyperlink ref="B30" r:id="rId3" xr:uid="{3000D6DB-A209-4726-B60D-19D1678215A8}"/>
    <hyperlink ref="B10" location="'A. HTT General'!B311" display="5. References to Capital Requirements Regulation (CRR) 129(1)" xr:uid="{5798C329-6506-4FB9-A1A7-C4BB7D606BC8}"/>
    <hyperlink ref="D293" location="'B1. HTT Mortgage Assets'!B424" display="'B1. HTT Mortgage Assets'!B424" xr:uid="{E1C341C9-166E-4DB6-AD67-4E4875F41A97}"/>
    <hyperlink ref="C293" location="'B1. HTT Mortgage Assets'!B186" display="'B1. HTT Mortgage Assets'!B186" xr:uid="{D3AFC742-1518-482D-BE6E-82E4C92E5C5F}"/>
    <hyperlink ref="C288" location="'A. HTT General'!A38" display="'A. HTT General'!A38" xr:uid="{C76E8961-B352-4CD8-9A37-69D51E945034}"/>
    <hyperlink ref="C296" location="'A. HTT General'!B111" display="'A. HTT General'!B111" xr:uid="{B0199BFE-4B0C-420E-9426-CECFD00C627A}"/>
    <hyperlink ref="D295" location="'B2. HTT Public Sector Assets'!B129" display="'B2. HTT Public Sector Assets'!B129" xr:uid="{AFB9B340-3503-4678-91C3-99B506971F46}"/>
    <hyperlink ref="C295" location="'B1. HTT Mortgage Assets'!B149" display="'B1. HTT Mortgage Assets'!B149" xr:uid="{99076026-4870-45F2-9AA5-31D1D8C9DD5D}"/>
    <hyperlink ref="C294" location="'C. HTT Harmonised Glossary'!B20" display="link to Glossary HG.1.15" xr:uid="{CB08924A-A51F-4C3D-AA58-9AE24D24C7C8}"/>
    <hyperlink ref="C306" location="'A. HTT General'!B44" display="'A. HTT General'!B44" xr:uid="{7707BE2F-C5E4-4ADB-9269-18D1119056DD}"/>
    <hyperlink ref="C300" location="'B1. HTT Mortgage Assets'!B215" display="215 LTV residential mortgage" xr:uid="{5732214C-6553-42BD-803E-21049B7FE84F}"/>
    <hyperlink ref="D300" location="'B1. HTT Mortgage Assets'!B453" display="441 LTV Commercial Mortgage" xr:uid="{05AD3753-896D-45C7-B7EA-5DA1BAEF6E91}"/>
    <hyperlink ref="C301" location="'A. HTT General'!B230" display="230 Derivatives and Swaps" xr:uid="{917C586C-1EAE-4728-BD36-DCD0EEDB6341}"/>
    <hyperlink ref="B28" r:id="rId4" display="CBD Compliance (Y/N)" xr:uid="{E46A3308-F719-4D7D-96DD-2070CAC56B6E}"/>
    <hyperlink ref="F293" location="'B2. HTT Public Sector Assets'!A18" display="'B2. HTT Public Sector Assets'!A18" xr:uid="{02B7467A-1B9D-4BC0-9B5F-3D5ADC1E5D29}"/>
    <hyperlink ref="G293" location="'B3. HTT Shipping Assets'!B116" display="'B3. HTT Shipping Assets'!B116" xr:uid="{0DC76A64-5028-4398-AC66-94D18769D2D6}"/>
    <hyperlink ref="F295" location="'B3. HTT Shipping Assets'!B80" display="'B3. HTT Shipping Assets'!B80" xr:uid="{58D51B1E-ADD2-422C-8DDE-B3050376F6A3}"/>
    <hyperlink ref="C305" location="'C. HTT Harmonised Glossary'!B12" display="link to Glossary HG 1.7" xr:uid="{598197D2-33FD-4B45-AD42-D3A5E06C4C06}"/>
    <hyperlink ref="F307" location="'B3. HTT Shipping Assets'!B110" display="'B3. HTT Shipping Assets'!B110" xr:uid="{1D3C592B-CB87-4F7C-815A-52CEFFE422F6}"/>
    <hyperlink ref="B44" location="'C. HTT Harmonised Glossary'!B6" display="2. Over-collateralisation (OC) " xr:uid="{16BB92E4-649C-4781-BCE7-E94C8D6128AD}"/>
  </hyperlinks>
  <pageMargins left="0.7" right="0.7" top="0.75" bottom="0.75" header="0.3" footer="0.3"/>
  <pageSetup paperSize="9" scale="37" orientation="portrait" r:id="rId5"/>
  <headerFooter>
    <oddFooter>&amp;R&amp;1#&amp;"Calibri"&amp;10&amp;K0078D7Classification : Internal</oddFooter>
  </headerFooter>
  <rowBreaks count="2" manualBreakCount="2">
    <brk id="130"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A930-B83E-4DEF-BB42-86FA2928AF72}">
  <sheetPr>
    <tabColor theme="9" tint="-0.249977111117893"/>
  </sheetPr>
  <dimension ref="A1:I622"/>
  <sheetViews>
    <sheetView view="pageBreakPreview" zoomScale="60" zoomScaleNormal="100" workbookViewId="0">
      <selection activeCell="A385" sqref="A385:XFD422"/>
    </sheetView>
  </sheetViews>
  <sheetFormatPr defaultRowHeight="14.4" x14ac:dyDescent="0.3"/>
  <cols>
    <col min="1" max="1" width="13.88671875" style="162" customWidth="1"/>
    <col min="2" max="2" width="60.88671875" style="162" customWidth="1"/>
    <col min="3" max="3" width="41" style="162" customWidth="1"/>
    <col min="4" max="4" width="40.88671875" style="162" customWidth="1"/>
    <col min="5" max="5" width="6.6640625" style="162" customWidth="1"/>
    <col min="6" max="6" width="41.5546875" style="162" customWidth="1"/>
    <col min="7" max="7" width="41.5546875" style="155" customWidth="1"/>
    <col min="8" max="16384" width="8.88671875" style="157"/>
  </cols>
  <sheetData>
    <row r="1" spans="1:7" ht="31.2" x14ac:dyDescent="0.3">
      <c r="A1" s="154" t="s">
        <v>762</v>
      </c>
      <c r="B1" s="154"/>
      <c r="C1" s="155"/>
      <c r="D1" s="155"/>
      <c r="E1" s="155"/>
      <c r="F1" s="156" t="s">
        <v>1395</v>
      </c>
    </row>
    <row r="2" spans="1:7" thickBot="1" x14ac:dyDescent="0.35">
      <c r="A2" s="155"/>
      <c r="B2" s="155"/>
      <c r="C2" s="155"/>
      <c r="D2" s="155"/>
      <c r="E2" s="155"/>
      <c r="F2" s="155"/>
    </row>
    <row r="3" spans="1:7" ht="18.600000000000001" thickBot="1" x14ac:dyDescent="0.35">
      <c r="A3" s="159"/>
      <c r="B3" s="160" t="s">
        <v>0</v>
      </c>
      <c r="C3" s="230" t="s">
        <v>1</v>
      </c>
      <c r="D3" s="159"/>
      <c r="E3" s="159"/>
      <c r="F3" s="155"/>
      <c r="G3" s="159"/>
    </row>
    <row r="4" spans="1:7" ht="15" thickBot="1" x14ac:dyDescent="0.35"/>
    <row r="5" spans="1:7" ht="18" x14ac:dyDescent="0.3">
      <c r="A5" s="163"/>
      <c r="B5" s="164" t="s">
        <v>402</v>
      </c>
      <c r="C5" s="163"/>
      <c r="E5" s="165"/>
      <c r="F5" s="165"/>
    </row>
    <row r="6" spans="1:7" x14ac:dyDescent="0.3">
      <c r="B6" s="231" t="s">
        <v>403</v>
      </c>
    </row>
    <row r="7" spans="1:7" x14ac:dyDescent="0.3">
      <c r="B7" s="232" t="s">
        <v>404</v>
      </c>
    </row>
    <row r="8" spans="1:7" ht="15" thickBot="1" x14ac:dyDescent="0.35">
      <c r="B8" s="233" t="s">
        <v>405</v>
      </c>
    </row>
    <row r="9" spans="1:7" x14ac:dyDescent="0.3">
      <c r="B9" s="234"/>
    </row>
    <row r="10" spans="1:7" ht="36" x14ac:dyDescent="0.3">
      <c r="A10" s="170" t="s">
        <v>5</v>
      </c>
      <c r="B10" s="170" t="s">
        <v>403</v>
      </c>
      <c r="C10" s="171"/>
      <c r="D10" s="171"/>
      <c r="E10" s="171"/>
      <c r="F10" s="171"/>
      <c r="G10" s="172"/>
    </row>
    <row r="11" spans="1:7" x14ac:dyDescent="0.3">
      <c r="A11" s="180"/>
      <c r="B11" s="181" t="s">
        <v>406</v>
      </c>
      <c r="C11" s="180" t="s">
        <v>55</v>
      </c>
      <c r="D11" s="180"/>
      <c r="E11" s="180"/>
      <c r="F11" s="183" t="s">
        <v>407</v>
      </c>
      <c r="G11" s="183"/>
    </row>
    <row r="12" spans="1:7" x14ac:dyDescent="0.3">
      <c r="A12" s="162" t="s">
        <v>408</v>
      </c>
      <c r="B12" s="162" t="s">
        <v>409</v>
      </c>
      <c r="C12" s="184">
        <v>15277.856751430299</v>
      </c>
      <c r="F12" s="191">
        <f>IF($C$15=0,"",IF(C12="[for completion]","",C12/$C$15))</f>
        <v>1</v>
      </c>
    </row>
    <row r="13" spans="1:7" x14ac:dyDescent="0.3">
      <c r="A13" s="162" t="s">
        <v>410</v>
      </c>
      <c r="B13" s="162" t="s">
        <v>411</v>
      </c>
      <c r="C13" s="184">
        <v>0</v>
      </c>
      <c r="F13" s="191">
        <f>IF($C$15=0,"",IF(C13="[for completion]","",C13/$C$15))</f>
        <v>0</v>
      </c>
    </row>
    <row r="14" spans="1:7" x14ac:dyDescent="0.3">
      <c r="A14" s="162" t="s">
        <v>412</v>
      </c>
      <c r="B14" s="162" t="s">
        <v>66</v>
      </c>
      <c r="C14" s="184">
        <v>0</v>
      </c>
      <c r="F14" s="191">
        <f>IF($C$15=0,"",IF(C14="[for completion]","",C14/$C$15))</f>
        <v>0</v>
      </c>
    </row>
    <row r="15" spans="1:7" x14ac:dyDescent="0.3">
      <c r="A15" s="162" t="s">
        <v>413</v>
      </c>
      <c r="B15" s="235" t="s">
        <v>68</v>
      </c>
      <c r="C15" s="184">
        <v>15277.856751430299</v>
      </c>
      <c r="F15" s="236">
        <f>SUM(F12:F14)</f>
        <v>1</v>
      </c>
    </row>
    <row r="16" spans="1:7" x14ac:dyDescent="0.3">
      <c r="A16" s="162" t="s">
        <v>414</v>
      </c>
      <c r="B16" s="195" t="s">
        <v>415</v>
      </c>
      <c r="C16" s="186"/>
      <c r="F16" s="196">
        <f t="shared" ref="F16:F26" si="0">IF($C$15=0,"",IF(C16="[for completion]","",C16/$C$15))</f>
        <v>0</v>
      </c>
    </row>
    <row r="17" spans="1:7" x14ac:dyDescent="0.3">
      <c r="A17" s="162" t="s">
        <v>416</v>
      </c>
      <c r="B17" s="195" t="s">
        <v>417</v>
      </c>
      <c r="C17" s="186"/>
      <c r="F17" s="196">
        <f t="shared" si="0"/>
        <v>0</v>
      </c>
    </row>
    <row r="18" spans="1:7" x14ac:dyDescent="0.3">
      <c r="A18" s="162" t="s">
        <v>418</v>
      </c>
      <c r="B18" s="195" t="s">
        <v>174</v>
      </c>
      <c r="C18" s="186"/>
      <c r="F18" s="196">
        <f t="shared" si="0"/>
        <v>0</v>
      </c>
    </row>
    <row r="19" spans="1:7" x14ac:dyDescent="0.3">
      <c r="A19" s="162" t="s">
        <v>419</v>
      </c>
      <c r="B19" s="195" t="s">
        <v>174</v>
      </c>
      <c r="C19" s="186"/>
      <c r="F19" s="196">
        <f t="shared" si="0"/>
        <v>0</v>
      </c>
    </row>
    <row r="20" spans="1:7" x14ac:dyDescent="0.3">
      <c r="A20" s="162" t="s">
        <v>420</v>
      </c>
      <c r="B20" s="195" t="s">
        <v>174</v>
      </c>
      <c r="C20" s="186"/>
      <c r="F20" s="196">
        <f t="shared" si="0"/>
        <v>0</v>
      </c>
    </row>
    <row r="21" spans="1:7" x14ac:dyDescent="0.3">
      <c r="A21" s="162" t="s">
        <v>421</v>
      </c>
      <c r="B21" s="195" t="s">
        <v>174</v>
      </c>
      <c r="C21" s="186"/>
      <c r="F21" s="196">
        <f t="shared" si="0"/>
        <v>0</v>
      </c>
    </row>
    <row r="22" spans="1:7" x14ac:dyDescent="0.3">
      <c r="A22" s="162" t="s">
        <v>422</v>
      </c>
      <c r="B22" s="195" t="s">
        <v>174</v>
      </c>
      <c r="C22" s="186"/>
      <c r="F22" s="196">
        <f t="shared" si="0"/>
        <v>0</v>
      </c>
    </row>
    <row r="23" spans="1:7" x14ac:dyDescent="0.3">
      <c r="A23" s="162" t="s">
        <v>423</v>
      </c>
      <c r="B23" s="195" t="s">
        <v>174</v>
      </c>
      <c r="C23" s="186"/>
      <c r="F23" s="196">
        <f t="shared" si="0"/>
        <v>0</v>
      </c>
    </row>
    <row r="24" spans="1:7" x14ac:dyDescent="0.3">
      <c r="A24" s="162" t="s">
        <v>424</v>
      </c>
      <c r="B24" s="195" t="s">
        <v>174</v>
      </c>
      <c r="C24" s="186"/>
      <c r="F24" s="196">
        <f t="shared" si="0"/>
        <v>0</v>
      </c>
    </row>
    <row r="25" spans="1:7" x14ac:dyDescent="0.3">
      <c r="A25" s="162" t="s">
        <v>425</v>
      </c>
      <c r="B25" s="195" t="s">
        <v>174</v>
      </c>
      <c r="C25" s="186"/>
      <c r="F25" s="196">
        <f t="shared" si="0"/>
        <v>0</v>
      </c>
    </row>
    <row r="26" spans="1:7" x14ac:dyDescent="0.3">
      <c r="A26" s="162" t="s">
        <v>1521</v>
      </c>
      <c r="B26" s="195" t="s">
        <v>174</v>
      </c>
      <c r="C26" s="197"/>
      <c r="D26" s="187"/>
      <c r="E26" s="187"/>
      <c r="F26" s="196">
        <f t="shared" si="0"/>
        <v>0</v>
      </c>
    </row>
    <row r="27" spans="1:7" x14ac:dyDescent="0.3">
      <c r="A27" s="180"/>
      <c r="B27" s="181" t="s">
        <v>426</v>
      </c>
      <c r="C27" s="180" t="s">
        <v>427</v>
      </c>
      <c r="D27" s="180" t="s">
        <v>428</v>
      </c>
      <c r="E27" s="182"/>
      <c r="F27" s="180" t="s">
        <v>429</v>
      </c>
      <c r="G27" s="183"/>
    </row>
    <row r="28" spans="1:7" x14ac:dyDescent="0.3">
      <c r="A28" s="162" t="s">
        <v>430</v>
      </c>
      <c r="B28" s="162" t="s">
        <v>431</v>
      </c>
      <c r="C28" s="237">
        <v>230120</v>
      </c>
      <c r="D28" s="237">
        <v>0</v>
      </c>
      <c r="F28" s="237">
        <f>IF(AND(C28="[For completion]",D28="[For completion]"),"[For completion]",SUM(C28:D28))</f>
        <v>230120</v>
      </c>
    </row>
    <row r="29" spans="1:7" x14ac:dyDescent="0.3">
      <c r="A29" s="162" t="s">
        <v>432</v>
      </c>
      <c r="B29" s="175" t="s">
        <v>1522</v>
      </c>
      <c r="C29" s="237">
        <v>106291</v>
      </c>
      <c r="D29" s="237">
        <v>0</v>
      </c>
      <c r="F29" s="237">
        <f>IF(AND(C29="[For completion]",D29="[For completion]"),"[For completion]",SUM(C29:D29))</f>
        <v>106291</v>
      </c>
    </row>
    <row r="30" spans="1:7" x14ac:dyDescent="0.3">
      <c r="A30" s="162" t="s">
        <v>434</v>
      </c>
      <c r="B30" s="175" t="s">
        <v>435</v>
      </c>
      <c r="C30" s="237">
        <v>0</v>
      </c>
      <c r="D30" s="237">
        <v>0</v>
      </c>
    </row>
    <row r="31" spans="1:7" x14ac:dyDescent="0.3">
      <c r="A31" s="162" t="s">
        <v>436</v>
      </c>
      <c r="B31" s="175"/>
    </row>
    <row r="32" spans="1:7" x14ac:dyDescent="0.3">
      <c r="A32" s="162" t="s">
        <v>437</v>
      </c>
      <c r="B32" s="175"/>
    </row>
    <row r="33" spans="1:7" x14ac:dyDescent="0.3">
      <c r="A33" s="162" t="s">
        <v>438</v>
      </c>
      <c r="B33" s="175"/>
    </row>
    <row r="34" spans="1:7" x14ac:dyDescent="0.3">
      <c r="A34" s="162" t="s">
        <v>439</v>
      </c>
      <c r="B34" s="175"/>
    </row>
    <row r="35" spans="1:7" x14ac:dyDescent="0.3">
      <c r="A35" s="180"/>
      <c r="B35" s="181" t="s">
        <v>440</v>
      </c>
      <c r="C35" s="180" t="s">
        <v>441</v>
      </c>
      <c r="D35" s="180" t="s">
        <v>442</v>
      </c>
      <c r="E35" s="182"/>
      <c r="F35" s="183" t="s">
        <v>407</v>
      </c>
      <c r="G35" s="183"/>
    </row>
    <row r="36" spans="1:7" x14ac:dyDescent="0.3">
      <c r="A36" s="162" t="s">
        <v>443</v>
      </c>
      <c r="B36" s="162" t="s">
        <v>444</v>
      </c>
      <c r="C36" s="238">
        <v>4.78934914762513E-3</v>
      </c>
      <c r="D36" s="238">
        <v>0</v>
      </c>
      <c r="E36" s="239"/>
      <c r="F36" s="238">
        <v>4.78934914762513E-3</v>
      </c>
    </row>
    <row r="37" spans="1:7" x14ac:dyDescent="0.3">
      <c r="A37" s="162" t="s">
        <v>445</v>
      </c>
      <c r="C37" s="238"/>
      <c r="D37" s="238"/>
      <c r="E37" s="239"/>
      <c r="F37" s="238"/>
    </row>
    <row r="38" spans="1:7" x14ac:dyDescent="0.3">
      <c r="A38" s="162" t="s">
        <v>446</v>
      </c>
      <c r="C38" s="238"/>
      <c r="D38" s="238"/>
      <c r="E38" s="239"/>
      <c r="F38" s="238"/>
    </row>
    <row r="39" spans="1:7" x14ac:dyDescent="0.3">
      <c r="A39" s="162" t="s">
        <v>447</v>
      </c>
      <c r="C39" s="238"/>
      <c r="D39" s="238"/>
      <c r="E39" s="239"/>
      <c r="F39" s="238"/>
    </row>
    <row r="40" spans="1:7" x14ac:dyDescent="0.3">
      <c r="A40" s="162" t="s">
        <v>448</v>
      </c>
      <c r="C40" s="238"/>
      <c r="D40" s="238"/>
      <c r="E40" s="239"/>
      <c r="F40" s="238"/>
    </row>
    <row r="41" spans="1:7" x14ac:dyDescent="0.3">
      <c r="A41" s="162" t="s">
        <v>449</v>
      </c>
      <c r="C41" s="238"/>
      <c r="D41" s="238"/>
      <c r="E41" s="239"/>
      <c r="F41" s="238"/>
    </row>
    <row r="42" spans="1:7" x14ac:dyDescent="0.3">
      <c r="A42" s="162" t="s">
        <v>450</v>
      </c>
      <c r="C42" s="238"/>
      <c r="D42" s="238"/>
      <c r="E42" s="239"/>
      <c r="F42" s="238"/>
    </row>
    <row r="43" spans="1:7" x14ac:dyDescent="0.3">
      <c r="A43" s="180"/>
      <c r="B43" s="181" t="s">
        <v>451</v>
      </c>
      <c r="C43" s="180" t="s">
        <v>441</v>
      </c>
      <c r="D43" s="180" t="s">
        <v>442</v>
      </c>
      <c r="E43" s="182"/>
      <c r="F43" s="183" t="s">
        <v>407</v>
      </c>
      <c r="G43" s="183"/>
    </row>
    <row r="44" spans="1:7" x14ac:dyDescent="0.3">
      <c r="A44" s="162" t="s">
        <v>452</v>
      </c>
      <c r="B44" s="240" t="s">
        <v>453</v>
      </c>
      <c r="C44" s="241">
        <f>SUM(C45:C71)</f>
        <v>1</v>
      </c>
      <c r="D44" s="242">
        <f>SUM(D45:D71)</f>
        <v>0</v>
      </c>
      <c r="E44" s="238"/>
      <c r="F44" s="241">
        <f>SUM(F45:F71)</f>
        <v>1</v>
      </c>
      <c r="G44" s="162"/>
    </row>
    <row r="45" spans="1:7" x14ac:dyDescent="0.3">
      <c r="A45" s="162" t="s">
        <v>454</v>
      </c>
      <c r="B45" s="162" t="s">
        <v>455</v>
      </c>
      <c r="C45" s="236">
        <v>0</v>
      </c>
      <c r="D45" s="238">
        <v>0</v>
      </c>
      <c r="E45" s="238"/>
      <c r="F45" s="236">
        <v>0</v>
      </c>
      <c r="G45" s="162"/>
    </row>
    <row r="46" spans="1:7" x14ac:dyDescent="0.3">
      <c r="A46" s="162" t="s">
        <v>456</v>
      </c>
      <c r="B46" s="162" t="s">
        <v>8</v>
      </c>
      <c r="C46" s="236">
        <v>1</v>
      </c>
      <c r="D46" s="238">
        <v>0</v>
      </c>
      <c r="E46" s="238"/>
      <c r="F46" s="236">
        <v>1</v>
      </c>
      <c r="G46" s="162"/>
    </row>
    <row r="47" spans="1:7" x14ac:dyDescent="0.3">
      <c r="A47" s="162" t="s">
        <v>457</v>
      </c>
      <c r="B47" s="162" t="s">
        <v>458</v>
      </c>
      <c r="C47" s="236">
        <v>0</v>
      </c>
      <c r="D47" s="238">
        <v>0</v>
      </c>
      <c r="E47" s="238"/>
      <c r="F47" s="236">
        <v>0</v>
      </c>
      <c r="G47" s="162"/>
    </row>
    <row r="48" spans="1:7" x14ac:dyDescent="0.3">
      <c r="A48" s="162" t="s">
        <v>459</v>
      </c>
      <c r="B48" s="162" t="s">
        <v>460</v>
      </c>
      <c r="C48" s="236">
        <v>0</v>
      </c>
      <c r="D48" s="238">
        <v>0</v>
      </c>
      <c r="E48" s="238"/>
      <c r="F48" s="236">
        <v>0</v>
      </c>
      <c r="G48" s="162"/>
    </row>
    <row r="49" spans="1:7" x14ac:dyDescent="0.3">
      <c r="A49" s="162" t="s">
        <v>461</v>
      </c>
      <c r="B49" s="162" t="s">
        <v>462</v>
      </c>
      <c r="C49" s="236">
        <v>0</v>
      </c>
      <c r="D49" s="238">
        <v>0</v>
      </c>
      <c r="E49" s="238"/>
      <c r="F49" s="236">
        <v>0</v>
      </c>
      <c r="G49" s="162"/>
    </row>
    <row r="50" spans="1:7" x14ac:dyDescent="0.3">
      <c r="A50" s="162" t="s">
        <v>463</v>
      </c>
      <c r="B50" s="162" t="s">
        <v>1523</v>
      </c>
      <c r="C50" s="236">
        <v>0</v>
      </c>
      <c r="D50" s="238">
        <v>0</v>
      </c>
      <c r="E50" s="238"/>
      <c r="F50" s="236">
        <v>0</v>
      </c>
      <c r="G50" s="162"/>
    </row>
    <row r="51" spans="1:7" x14ac:dyDescent="0.3">
      <c r="A51" s="162" t="s">
        <v>464</v>
      </c>
      <c r="B51" s="162" t="s">
        <v>465</v>
      </c>
      <c r="C51" s="236">
        <v>0</v>
      </c>
      <c r="D51" s="238">
        <v>0</v>
      </c>
      <c r="E51" s="238"/>
      <c r="F51" s="236">
        <v>0</v>
      </c>
      <c r="G51" s="162"/>
    </row>
    <row r="52" spans="1:7" x14ac:dyDescent="0.3">
      <c r="A52" s="162" t="s">
        <v>466</v>
      </c>
      <c r="B52" s="162" t="s">
        <v>467</v>
      </c>
      <c r="C52" s="236">
        <v>0</v>
      </c>
      <c r="D52" s="238">
        <v>0</v>
      </c>
      <c r="E52" s="238"/>
      <c r="F52" s="236">
        <v>0</v>
      </c>
      <c r="G52" s="162"/>
    </row>
    <row r="53" spans="1:7" x14ac:dyDescent="0.3">
      <c r="A53" s="162" t="s">
        <v>468</v>
      </c>
      <c r="B53" s="162" t="s">
        <v>469</v>
      </c>
      <c r="C53" s="236">
        <v>0</v>
      </c>
      <c r="D53" s="238">
        <v>0</v>
      </c>
      <c r="E53" s="238"/>
      <c r="F53" s="236">
        <v>0</v>
      </c>
      <c r="G53" s="162"/>
    </row>
    <row r="54" spans="1:7" x14ac:dyDescent="0.3">
      <c r="A54" s="162" t="s">
        <v>470</v>
      </c>
      <c r="B54" s="162" t="s">
        <v>471</v>
      </c>
      <c r="C54" s="236">
        <v>0</v>
      </c>
      <c r="D54" s="238">
        <v>0</v>
      </c>
      <c r="E54" s="238"/>
      <c r="F54" s="236">
        <v>0</v>
      </c>
      <c r="G54" s="162"/>
    </row>
    <row r="55" spans="1:7" x14ac:dyDescent="0.3">
      <c r="A55" s="162" t="s">
        <v>472</v>
      </c>
      <c r="B55" s="162" t="s">
        <v>473</v>
      </c>
      <c r="C55" s="236">
        <v>0</v>
      </c>
      <c r="D55" s="238">
        <v>0</v>
      </c>
      <c r="E55" s="238"/>
      <c r="F55" s="236">
        <v>0</v>
      </c>
      <c r="G55" s="162"/>
    </row>
    <row r="56" spans="1:7" x14ac:dyDescent="0.3">
      <c r="A56" s="162" t="s">
        <v>474</v>
      </c>
      <c r="B56" s="162" t="s">
        <v>475</v>
      </c>
      <c r="C56" s="236">
        <v>0</v>
      </c>
      <c r="D56" s="238">
        <v>0</v>
      </c>
      <c r="E56" s="238"/>
      <c r="F56" s="236">
        <v>0</v>
      </c>
      <c r="G56" s="162"/>
    </row>
    <row r="57" spans="1:7" x14ac:dyDescent="0.3">
      <c r="A57" s="162" t="s">
        <v>476</v>
      </c>
      <c r="B57" s="162" t="s">
        <v>477</v>
      </c>
      <c r="C57" s="236">
        <v>0</v>
      </c>
      <c r="D57" s="238">
        <v>0</v>
      </c>
      <c r="E57" s="238"/>
      <c r="F57" s="236">
        <v>0</v>
      </c>
      <c r="G57" s="162"/>
    </row>
    <row r="58" spans="1:7" x14ac:dyDescent="0.3">
      <c r="A58" s="162" t="s">
        <v>478</v>
      </c>
      <c r="B58" s="162" t="s">
        <v>479</v>
      </c>
      <c r="C58" s="236">
        <v>0</v>
      </c>
      <c r="D58" s="238">
        <v>0</v>
      </c>
      <c r="E58" s="238"/>
      <c r="F58" s="236">
        <v>0</v>
      </c>
      <c r="G58" s="162"/>
    </row>
    <row r="59" spans="1:7" x14ac:dyDescent="0.3">
      <c r="A59" s="162" t="s">
        <v>480</v>
      </c>
      <c r="B59" s="162" t="s">
        <v>481</v>
      </c>
      <c r="C59" s="236">
        <v>0</v>
      </c>
      <c r="D59" s="238">
        <v>0</v>
      </c>
      <c r="E59" s="238"/>
      <c r="F59" s="236">
        <v>0</v>
      </c>
      <c r="G59" s="162"/>
    </row>
    <row r="60" spans="1:7" x14ac:dyDescent="0.3">
      <c r="A60" s="162" t="s">
        <v>482</v>
      </c>
      <c r="B60" s="162" t="s">
        <v>483</v>
      </c>
      <c r="C60" s="236">
        <v>0</v>
      </c>
      <c r="D60" s="238">
        <v>0</v>
      </c>
      <c r="E60" s="238"/>
      <c r="F60" s="236">
        <v>0</v>
      </c>
      <c r="G60" s="162"/>
    </row>
    <row r="61" spans="1:7" x14ac:dyDescent="0.3">
      <c r="A61" s="162" t="s">
        <v>484</v>
      </c>
      <c r="B61" s="162" t="s">
        <v>485</v>
      </c>
      <c r="C61" s="236">
        <v>0</v>
      </c>
      <c r="D61" s="238">
        <v>0</v>
      </c>
      <c r="E61" s="238"/>
      <c r="F61" s="236">
        <v>0</v>
      </c>
      <c r="G61" s="162"/>
    </row>
    <row r="62" spans="1:7" x14ac:dyDescent="0.3">
      <c r="A62" s="162" t="s">
        <v>486</v>
      </c>
      <c r="B62" s="162" t="s">
        <v>487</v>
      </c>
      <c r="C62" s="236">
        <v>0</v>
      </c>
      <c r="D62" s="238">
        <v>0</v>
      </c>
      <c r="E62" s="238"/>
      <c r="F62" s="236">
        <v>0</v>
      </c>
      <c r="G62" s="162"/>
    </row>
    <row r="63" spans="1:7" x14ac:dyDescent="0.3">
      <c r="A63" s="162" t="s">
        <v>488</v>
      </c>
      <c r="B63" s="162" t="s">
        <v>489</v>
      </c>
      <c r="C63" s="236">
        <v>0</v>
      </c>
      <c r="D63" s="238">
        <v>0</v>
      </c>
      <c r="E63" s="238"/>
      <c r="F63" s="236">
        <v>0</v>
      </c>
      <c r="G63" s="162"/>
    </row>
    <row r="64" spans="1:7" x14ac:dyDescent="0.3">
      <c r="A64" s="162" t="s">
        <v>490</v>
      </c>
      <c r="B64" s="162" t="s">
        <v>491</v>
      </c>
      <c r="C64" s="236">
        <v>0</v>
      </c>
      <c r="D64" s="238">
        <v>0</v>
      </c>
      <c r="E64" s="238"/>
      <c r="F64" s="236">
        <v>0</v>
      </c>
      <c r="G64" s="162"/>
    </row>
    <row r="65" spans="1:7" x14ac:dyDescent="0.3">
      <c r="A65" s="162" t="s">
        <v>492</v>
      </c>
      <c r="B65" s="162" t="s">
        <v>493</v>
      </c>
      <c r="C65" s="236">
        <v>0</v>
      </c>
      <c r="D65" s="238">
        <v>0</v>
      </c>
      <c r="E65" s="238"/>
      <c r="F65" s="236">
        <v>0</v>
      </c>
      <c r="G65" s="162"/>
    </row>
    <row r="66" spans="1:7" x14ac:dyDescent="0.3">
      <c r="A66" s="162" t="s">
        <v>494</v>
      </c>
      <c r="B66" s="162" t="s">
        <v>495</v>
      </c>
      <c r="C66" s="236">
        <v>0</v>
      </c>
      <c r="D66" s="238">
        <v>0</v>
      </c>
      <c r="E66" s="238"/>
      <c r="F66" s="236">
        <v>0</v>
      </c>
      <c r="G66" s="162"/>
    </row>
    <row r="67" spans="1:7" x14ac:dyDescent="0.3">
      <c r="A67" s="162" t="s">
        <v>496</v>
      </c>
      <c r="B67" s="162" t="s">
        <v>497</v>
      </c>
      <c r="C67" s="236">
        <v>0</v>
      </c>
      <c r="D67" s="238">
        <v>0</v>
      </c>
      <c r="E67" s="238"/>
      <c r="F67" s="236">
        <v>0</v>
      </c>
      <c r="G67" s="162"/>
    </row>
    <row r="68" spans="1:7" x14ac:dyDescent="0.3">
      <c r="A68" s="162" t="s">
        <v>498</v>
      </c>
      <c r="B68" s="162" t="s">
        <v>499</v>
      </c>
      <c r="C68" s="236">
        <v>0</v>
      </c>
      <c r="D68" s="238">
        <v>0</v>
      </c>
      <c r="E68" s="238"/>
      <c r="F68" s="236">
        <v>0</v>
      </c>
      <c r="G68" s="162"/>
    </row>
    <row r="69" spans="1:7" x14ac:dyDescent="0.3">
      <c r="A69" s="162" t="s">
        <v>500</v>
      </c>
      <c r="B69" s="162" t="s">
        <v>501</v>
      </c>
      <c r="C69" s="236">
        <v>0</v>
      </c>
      <c r="D69" s="238">
        <v>0</v>
      </c>
      <c r="E69" s="238"/>
      <c r="F69" s="236">
        <v>0</v>
      </c>
      <c r="G69" s="162"/>
    </row>
    <row r="70" spans="1:7" x14ac:dyDescent="0.3">
      <c r="A70" s="162" t="s">
        <v>502</v>
      </c>
      <c r="B70" s="162" t="s">
        <v>503</v>
      </c>
      <c r="C70" s="236">
        <v>0</v>
      </c>
      <c r="D70" s="238">
        <v>0</v>
      </c>
      <c r="E70" s="238"/>
      <c r="F70" s="236">
        <v>0</v>
      </c>
      <c r="G70" s="162"/>
    </row>
    <row r="71" spans="1:7" x14ac:dyDescent="0.3">
      <c r="A71" s="162" t="s">
        <v>504</v>
      </c>
      <c r="B71" s="162" t="s">
        <v>505</v>
      </c>
      <c r="C71" s="236">
        <v>0</v>
      </c>
      <c r="D71" s="238">
        <v>0</v>
      </c>
      <c r="E71" s="238"/>
      <c r="F71" s="236">
        <v>0</v>
      </c>
      <c r="G71" s="162"/>
    </row>
    <row r="72" spans="1:7" x14ac:dyDescent="0.3">
      <c r="A72" s="162" t="s">
        <v>506</v>
      </c>
      <c r="B72" s="240" t="s">
        <v>259</v>
      </c>
      <c r="C72" s="241">
        <f>SUM(C73:C75)</f>
        <v>0</v>
      </c>
      <c r="D72" s="242">
        <f>SUM(D73:D75)</f>
        <v>0</v>
      </c>
      <c r="E72" s="238"/>
      <c r="F72" s="241">
        <f>SUM(F73:F75)</f>
        <v>0</v>
      </c>
      <c r="G72" s="162"/>
    </row>
    <row r="73" spans="1:7" x14ac:dyDescent="0.3">
      <c r="A73" s="162" t="s">
        <v>507</v>
      </c>
      <c r="B73" s="162" t="s">
        <v>508</v>
      </c>
      <c r="C73" s="238"/>
      <c r="D73" s="238"/>
      <c r="E73" s="238"/>
      <c r="F73" s="238"/>
      <c r="G73" s="162"/>
    </row>
    <row r="74" spans="1:7" x14ac:dyDescent="0.3">
      <c r="A74" s="162" t="s">
        <v>509</v>
      </c>
      <c r="B74" s="162" t="s">
        <v>510</v>
      </c>
      <c r="C74" s="238"/>
      <c r="D74" s="238"/>
      <c r="E74" s="238"/>
      <c r="F74" s="238"/>
      <c r="G74" s="162"/>
    </row>
    <row r="75" spans="1:7" x14ac:dyDescent="0.3">
      <c r="A75" s="162" t="s">
        <v>511</v>
      </c>
      <c r="B75" s="162" t="s">
        <v>512</v>
      </c>
      <c r="C75" s="238"/>
      <c r="D75" s="238"/>
      <c r="E75" s="238"/>
      <c r="F75" s="238"/>
      <c r="G75" s="162"/>
    </row>
    <row r="76" spans="1:7" x14ac:dyDescent="0.3">
      <c r="A76" s="162" t="s">
        <v>513</v>
      </c>
      <c r="B76" s="240" t="s">
        <v>66</v>
      </c>
      <c r="C76" s="241">
        <f>SUM(C77:C87)</f>
        <v>0</v>
      </c>
      <c r="D76" s="241">
        <f>SUM(D77:D87)</f>
        <v>0</v>
      </c>
      <c r="E76" s="236"/>
      <c r="F76" s="241">
        <f>SUM(F77:F87)</f>
        <v>0</v>
      </c>
      <c r="G76" s="162"/>
    </row>
    <row r="77" spans="1:7" x14ac:dyDescent="0.3">
      <c r="A77" s="162" t="s">
        <v>514</v>
      </c>
      <c r="B77" s="177" t="s">
        <v>261</v>
      </c>
      <c r="C77" s="238"/>
      <c r="D77" s="238"/>
      <c r="E77" s="238"/>
      <c r="F77" s="238"/>
      <c r="G77" s="162"/>
    </row>
    <row r="78" spans="1:7" x14ac:dyDescent="0.3">
      <c r="A78" s="162" t="s">
        <v>515</v>
      </c>
      <c r="B78" s="162" t="s">
        <v>516</v>
      </c>
      <c r="C78" s="238"/>
      <c r="D78" s="238"/>
      <c r="E78" s="238"/>
      <c r="F78" s="238"/>
      <c r="G78" s="162"/>
    </row>
    <row r="79" spans="1:7" x14ac:dyDescent="0.3">
      <c r="A79" s="162" t="s">
        <v>517</v>
      </c>
      <c r="B79" s="177" t="s">
        <v>263</v>
      </c>
      <c r="C79" s="238"/>
      <c r="D79" s="238"/>
      <c r="E79" s="238"/>
      <c r="F79" s="238"/>
      <c r="G79" s="162"/>
    </row>
    <row r="80" spans="1:7" x14ac:dyDescent="0.3">
      <c r="A80" s="162" t="s">
        <v>518</v>
      </c>
      <c r="B80" s="177" t="s">
        <v>265</v>
      </c>
      <c r="C80" s="238"/>
      <c r="D80" s="238"/>
      <c r="E80" s="238"/>
      <c r="F80" s="238"/>
      <c r="G80" s="162"/>
    </row>
    <row r="81" spans="1:7" x14ac:dyDescent="0.3">
      <c r="A81" s="162" t="s">
        <v>519</v>
      </c>
      <c r="B81" s="177" t="s">
        <v>267</v>
      </c>
      <c r="C81" s="238"/>
      <c r="D81" s="238"/>
      <c r="E81" s="238"/>
      <c r="F81" s="238"/>
      <c r="G81" s="162"/>
    </row>
    <row r="82" spans="1:7" x14ac:dyDescent="0.3">
      <c r="A82" s="162" t="s">
        <v>520</v>
      </c>
      <c r="B82" s="177" t="s">
        <v>269</v>
      </c>
      <c r="C82" s="238"/>
      <c r="D82" s="238"/>
      <c r="E82" s="238"/>
      <c r="F82" s="238"/>
      <c r="G82" s="162"/>
    </row>
    <row r="83" spans="1:7" x14ac:dyDescent="0.3">
      <c r="A83" s="162" t="s">
        <v>521</v>
      </c>
      <c r="B83" s="177" t="s">
        <v>271</v>
      </c>
      <c r="C83" s="238"/>
      <c r="D83" s="238"/>
      <c r="E83" s="238"/>
      <c r="F83" s="238"/>
      <c r="G83" s="162"/>
    </row>
    <row r="84" spans="1:7" x14ac:dyDescent="0.3">
      <c r="A84" s="162" t="s">
        <v>522</v>
      </c>
      <c r="B84" s="177" t="s">
        <v>273</v>
      </c>
      <c r="C84" s="238"/>
      <c r="D84" s="238"/>
      <c r="E84" s="238"/>
      <c r="F84" s="238"/>
      <c r="G84" s="162"/>
    </row>
    <row r="85" spans="1:7" x14ac:dyDescent="0.3">
      <c r="A85" s="162" t="s">
        <v>523</v>
      </c>
      <c r="B85" s="177" t="s">
        <v>275</v>
      </c>
      <c r="C85" s="238"/>
      <c r="D85" s="238"/>
      <c r="E85" s="238"/>
      <c r="F85" s="238"/>
      <c r="G85" s="162"/>
    </row>
    <row r="86" spans="1:7" x14ac:dyDescent="0.3">
      <c r="A86" s="162" t="s">
        <v>524</v>
      </c>
      <c r="B86" s="177" t="s">
        <v>277</v>
      </c>
      <c r="C86" s="238"/>
      <c r="D86" s="238"/>
      <c r="E86" s="238"/>
      <c r="F86" s="238"/>
      <c r="G86" s="162"/>
    </row>
    <row r="87" spans="1:7" x14ac:dyDescent="0.3">
      <c r="A87" s="162" t="s">
        <v>525</v>
      </c>
      <c r="B87" s="177" t="s">
        <v>66</v>
      </c>
      <c r="C87" s="238"/>
      <c r="D87" s="238"/>
      <c r="E87" s="238"/>
      <c r="F87" s="238"/>
      <c r="G87" s="162"/>
    </row>
    <row r="88" spans="1:7" x14ac:dyDescent="0.3">
      <c r="A88" s="162" t="s">
        <v>526</v>
      </c>
      <c r="B88" s="195" t="s">
        <v>174</v>
      </c>
      <c r="C88" s="238"/>
      <c r="D88" s="238"/>
      <c r="E88" s="238"/>
      <c r="F88" s="238"/>
      <c r="G88" s="162"/>
    </row>
    <row r="89" spans="1:7" x14ac:dyDescent="0.3">
      <c r="A89" s="162" t="s">
        <v>527</v>
      </c>
      <c r="B89" s="195" t="s">
        <v>174</v>
      </c>
      <c r="C89" s="238"/>
      <c r="D89" s="238"/>
      <c r="E89" s="238"/>
      <c r="F89" s="238"/>
      <c r="G89" s="162"/>
    </row>
    <row r="90" spans="1:7" x14ac:dyDescent="0.3">
      <c r="A90" s="162" t="s">
        <v>528</v>
      </c>
      <c r="B90" s="195" t="s">
        <v>174</v>
      </c>
      <c r="C90" s="238"/>
      <c r="D90" s="238"/>
      <c r="E90" s="238"/>
      <c r="F90" s="238"/>
      <c r="G90" s="162"/>
    </row>
    <row r="91" spans="1:7" x14ac:dyDescent="0.3">
      <c r="A91" s="162" t="s">
        <v>529</v>
      </c>
      <c r="B91" s="195" t="s">
        <v>174</v>
      </c>
      <c r="C91" s="238"/>
      <c r="D91" s="238"/>
      <c r="E91" s="238"/>
      <c r="F91" s="238"/>
      <c r="G91" s="162"/>
    </row>
    <row r="92" spans="1:7" x14ac:dyDescent="0.3">
      <c r="A92" s="162" t="s">
        <v>530</v>
      </c>
      <c r="B92" s="195" t="s">
        <v>174</v>
      </c>
      <c r="C92" s="238"/>
      <c r="D92" s="238"/>
      <c r="E92" s="238"/>
      <c r="F92" s="238"/>
      <c r="G92" s="162"/>
    </row>
    <row r="93" spans="1:7" x14ac:dyDescent="0.3">
      <c r="A93" s="162" t="s">
        <v>531</v>
      </c>
      <c r="B93" s="195" t="s">
        <v>174</v>
      </c>
      <c r="C93" s="238"/>
      <c r="D93" s="238"/>
      <c r="E93" s="238"/>
      <c r="F93" s="238"/>
      <c r="G93" s="162"/>
    </row>
    <row r="94" spans="1:7" x14ac:dyDescent="0.3">
      <c r="A94" s="162" t="s">
        <v>532</v>
      </c>
      <c r="B94" s="195" t="s">
        <v>174</v>
      </c>
      <c r="C94" s="238"/>
      <c r="D94" s="238"/>
      <c r="E94" s="238"/>
      <c r="F94" s="238"/>
      <c r="G94" s="162"/>
    </row>
    <row r="95" spans="1:7" x14ac:dyDescent="0.3">
      <c r="A95" s="162" t="s">
        <v>533</v>
      </c>
      <c r="B95" s="195" t="s">
        <v>174</v>
      </c>
      <c r="C95" s="238"/>
      <c r="D95" s="238"/>
      <c r="E95" s="238"/>
      <c r="F95" s="238"/>
      <c r="G95" s="162"/>
    </row>
    <row r="96" spans="1:7" x14ac:dyDescent="0.3">
      <c r="A96" s="162" t="s">
        <v>534</v>
      </c>
      <c r="B96" s="195" t="s">
        <v>174</v>
      </c>
      <c r="C96" s="238"/>
      <c r="D96" s="238"/>
      <c r="E96" s="238"/>
      <c r="F96" s="238"/>
      <c r="G96" s="162"/>
    </row>
    <row r="97" spans="1:7" x14ac:dyDescent="0.3">
      <c r="A97" s="162" t="s">
        <v>535</v>
      </c>
      <c r="B97" s="195" t="s">
        <v>174</v>
      </c>
      <c r="C97" s="238"/>
      <c r="D97" s="238"/>
      <c r="E97" s="238"/>
      <c r="F97" s="238"/>
      <c r="G97" s="162"/>
    </row>
    <row r="98" spans="1:7" x14ac:dyDescent="0.3">
      <c r="A98" s="180"/>
      <c r="B98" s="211" t="s">
        <v>1524</v>
      </c>
      <c r="C98" s="180" t="s">
        <v>441</v>
      </c>
      <c r="D98" s="180" t="s">
        <v>442</v>
      </c>
      <c r="E98" s="182"/>
      <c r="F98" s="183" t="s">
        <v>407</v>
      </c>
      <c r="G98" s="183"/>
    </row>
    <row r="99" spans="1:7" x14ac:dyDescent="0.3">
      <c r="A99" s="162" t="s">
        <v>536</v>
      </c>
      <c r="B99" s="238" t="s">
        <v>537</v>
      </c>
      <c r="C99" s="236">
        <v>0.157455771349263</v>
      </c>
      <c r="D99" s="236"/>
      <c r="E99" s="236"/>
      <c r="F99" s="236">
        <v>0.157455771349263</v>
      </c>
      <c r="G99" s="162"/>
    </row>
    <row r="100" spans="1:7" x14ac:dyDescent="0.3">
      <c r="A100" s="162" t="s">
        <v>538</v>
      </c>
      <c r="B100" s="238" t="s">
        <v>539</v>
      </c>
      <c r="C100" s="236">
        <v>0.14659104745830201</v>
      </c>
      <c r="D100" s="236"/>
      <c r="E100" s="236"/>
      <c r="F100" s="236">
        <v>0.14659104745830201</v>
      </c>
      <c r="G100" s="162"/>
    </row>
    <row r="101" spans="1:7" x14ac:dyDescent="0.3">
      <c r="A101" s="162" t="s">
        <v>540</v>
      </c>
      <c r="B101" s="238" t="s">
        <v>541</v>
      </c>
      <c r="C101" s="236">
        <v>0.15279762047850801</v>
      </c>
      <c r="D101" s="236"/>
      <c r="E101" s="236"/>
      <c r="F101" s="236">
        <v>0.15279762047850801</v>
      </c>
      <c r="G101" s="162"/>
    </row>
    <row r="102" spans="1:7" x14ac:dyDescent="0.3">
      <c r="A102" s="162" t="s">
        <v>542</v>
      </c>
      <c r="B102" s="238" t="s">
        <v>543</v>
      </c>
      <c r="C102" s="236">
        <v>8.3543020069260496E-2</v>
      </c>
      <c r="D102" s="236"/>
      <c r="E102" s="236"/>
      <c r="F102" s="236">
        <v>8.3543020069260496E-2</v>
      </c>
      <c r="G102" s="162"/>
    </row>
    <row r="103" spans="1:7" x14ac:dyDescent="0.3">
      <c r="A103" s="162" t="s">
        <v>544</v>
      </c>
      <c r="B103" s="238" t="s">
        <v>545</v>
      </c>
      <c r="C103" s="236">
        <v>0.107656328390174</v>
      </c>
      <c r="D103" s="236"/>
      <c r="E103" s="236"/>
      <c r="F103" s="236">
        <v>0.107656328390174</v>
      </c>
      <c r="G103" s="162"/>
    </row>
    <row r="104" spans="1:7" x14ac:dyDescent="0.3">
      <c r="A104" s="162" t="s">
        <v>546</v>
      </c>
      <c r="B104" s="238" t="s">
        <v>547</v>
      </c>
      <c r="C104" s="236">
        <v>8.1226414576366895E-2</v>
      </c>
      <c r="D104" s="236"/>
      <c r="E104" s="236"/>
      <c r="F104" s="236">
        <v>8.1226414576366895E-2</v>
      </c>
      <c r="G104" s="162"/>
    </row>
    <row r="105" spans="1:7" x14ac:dyDescent="0.3">
      <c r="A105" s="162" t="s">
        <v>548</v>
      </c>
      <c r="B105" s="238" t="s">
        <v>549</v>
      </c>
      <c r="C105" s="236">
        <v>7.3719662106701195E-2</v>
      </c>
      <c r="D105" s="236"/>
      <c r="E105" s="236"/>
      <c r="F105" s="236">
        <v>7.3719662106701195E-2</v>
      </c>
      <c r="G105" s="162"/>
    </row>
    <row r="106" spans="1:7" x14ac:dyDescent="0.3">
      <c r="A106" s="162" t="s">
        <v>550</v>
      </c>
      <c r="B106" s="238" t="s">
        <v>551</v>
      </c>
      <c r="C106" s="236">
        <v>6.8843038573559098E-2</v>
      </c>
      <c r="D106" s="236"/>
      <c r="E106" s="236"/>
      <c r="F106" s="236">
        <v>6.8843038573559098E-2</v>
      </c>
      <c r="G106" s="162"/>
    </row>
    <row r="107" spans="1:7" x14ac:dyDescent="0.3">
      <c r="A107" s="162" t="s">
        <v>552</v>
      </c>
      <c r="B107" s="238" t="s">
        <v>553</v>
      </c>
      <c r="C107" s="236">
        <v>5.2968651985446501E-2</v>
      </c>
      <c r="D107" s="236"/>
      <c r="E107" s="236"/>
      <c r="F107" s="236">
        <v>5.2968651985446501E-2</v>
      </c>
      <c r="G107" s="162"/>
    </row>
    <row r="108" spans="1:7" x14ac:dyDescent="0.3">
      <c r="A108" s="162" t="s">
        <v>554</v>
      </c>
      <c r="B108" s="238" t="s">
        <v>555</v>
      </c>
      <c r="C108" s="236">
        <v>4.3676403539229601E-2</v>
      </c>
      <c r="D108" s="236"/>
      <c r="E108" s="236"/>
      <c r="F108" s="236">
        <v>4.3676403539229601E-2</v>
      </c>
      <c r="G108" s="162"/>
    </row>
    <row r="109" spans="1:7" x14ac:dyDescent="0.3">
      <c r="A109" s="162" t="s">
        <v>556</v>
      </c>
      <c r="B109" s="238" t="s">
        <v>489</v>
      </c>
      <c r="C109" s="236">
        <v>2.92549079384559E-2</v>
      </c>
      <c r="D109" s="236"/>
      <c r="E109" s="236"/>
      <c r="F109" s="236">
        <v>2.92549079384559E-2</v>
      </c>
      <c r="G109" s="162"/>
    </row>
    <row r="110" spans="1:7" x14ac:dyDescent="0.3">
      <c r="A110" s="162" t="s">
        <v>557</v>
      </c>
      <c r="B110" s="238" t="s">
        <v>66</v>
      </c>
      <c r="C110" s="236">
        <v>2.2671335347320899E-3</v>
      </c>
      <c r="D110" s="236"/>
      <c r="E110" s="236"/>
      <c r="F110" s="236">
        <v>2.2671335347320899E-3</v>
      </c>
      <c r="G110" s="162"/>
    </row>
    <row r="111" spans="1:7" hidden="1" x14ac:dyDescent="0.3">
      <c r="A111" s="162" t="s">
        <v>558</v>
      </c>
      <c r="B111" s="177" t="s">
        <v>559</v>
      </c>
      <c r="C111" s="238"/>
      <c r="D111" s="238"/>
      <c r="E111" s="238"/>
      <c r="F111" s="238"/>
      <c r="G111" s="162"/>
    </row>
    <row r="112" spans="1:7" hidden="1" x14ac:dyDescent="0.3">
      <c r="A112" s="162" t="s">
        <v>560</v>
      </c>
      <c r="B112" s="177" t="s">
        <v>559</v>
      </c>
      <c r="C112" s="238"/>
      <c r="D112" s="238"/>
      <c r="E112" s="238"/>
      <c r="F112" s="238"/>
      <c r="G112" s="162"/>
    </row>
    <row r="113" spans="1:7" hidden="1" x14ac:dyDescent="0.3">
      <c r="A113" s="162" t="s">
        <v>561</v>
      </c>
      <c r="B113" s="177" t="s">
        <v>559</v>
      </c>
      <c r="C113" s="238"/>
      <c r="D113" s="238"/>
      <c r="E113" s="238"/>
      <c r="F113" s="238"/>
      <c r="G113" s="162"/>
    </row>
    <row r="114" spans="1:7" hidden="1" x14ac:dyDescent="0.3">
      <c r="A114" s="162" t="s">
        <v>562</v>
      </c>
      <c r="B114" s="177" t="s">
        <v>559</v>
      </c>
      <c r="C114" s="238"/>
      <c r="D114" s="238"/>
      <c r="E114" s="238"/>
      <c r="F114" s="238"/>
      <c r="G114" s="162"/>
    </row>
    <row r="115" spans="1:7" hidden="1" x14ac:dyDescent="0.3">
      <c r="A115" s="162" t="s">
        <v>563</v>
      </c>
      <c r="B115" s="177" t="s">
        <v>559</v>
      </c>
      <c r="C115" s="238"/>
      <c r="D115" s="238"/>
      <c r="E115" s="238"/>
      <c r="F115" s="238"/>
      <c r="G115" s="162"/>
    </row>
    <row r="116" spans="1:7" hidden="1" x14ac:dyDescent="0.3">
      <c r="A116" s="162" t="s">
        <v>564</v>
      </c>
      <c r="B116" s="177" t="s">
        <v>559</v>
      </c>
      <c r="C116" s="238"/>
      <c r="D116" s="238"/>
      <c r="E116" s="238"/>
      <c r="F116" s="238"/>
      <c r="G116" s="162"/>
    </row>
    <row r="117" spans="1:7" hidden="1" x14ac:dyDescent="0.3">
      <c r="A117" s="162" t="s">
        <v>565</v>
      </c>
      <c r="B117" s="177" t="s">
        <v>559</v>
      </c>
      <c r="C117" s="238"/>
      <c r="D117" s="238"/>
      <c r="E117" s="238"/>
      <c r="F117" s="238"/>
      <c r="G117" s="162"/>
    </row>
    <row r="118" spans="1:7" hidden="1" x14ac:dyDescent="0.3">
      <c r="A118" s="162" t="s">
        <v>566</v>
      </c>
      <c r="B118" s="177" t="s">
        <v>559</v>
      </c>
      <c r="C118" s="238"/>
      <c r="D118" s="238"/>
      <c r="E118" s="238"/>
      <c r="F118" s="238"/>
      <c r="G118" s="162"/>
    </row>
    <row r="119" spans="1:7" hidden="1" x14ac:dyDescent="0.3">
      <c r="A119" s="162" t="s">
        <v>567</v>
      </c>
      <c r="B119" s="177" t="s">
        <v>559</v>
      </c>
      <c r="C119" s="238"/>
      <c r="D119" s="238"/>
      <c r="E119" s="238"/>
      <c r="F119" s="238"/>
      <c r="G119" s="162"/>
    </row>
    <row r="120" spans="1:7" hidden="1" x14ac:dyDescent="0.3">
      <c r="A120" s="162" t="s">
        <v>568</v>
      </c>
      <c r="B120" s="177" t="s">
        <v>559</v>
      </c>
      <c r="C120" s="238"/>
      <c r="D120" s="238"/>
      <c r="E120" s="238"/>
      <c r="F120" s="238"/>
      <c r="G120" s="162"/>
    </row>
    <row r="121" spans="1:7" hidden="1" x14ac:dyDescent="0.3">
      <c r="A121" s="162" t="s">
        <v>569</v>
      </c>
      <c r="B121" s="177" t="s">
        <v>559</v>
      </c>
      <c r="C121" s="238"/>
      <c r="D121" s="238"/>
      <c r="E121" s="238"/>
      <c r="F121" s="238"/>
      <c r="G121" s="162"/>
    </row>
    <row r="122" spans="1:7" hidden="1" x14ac:dyDescent="0.3">
      <c r="A122" s="162" t="s">
        <v>570</v>
      </c>
      <c r="B122" s="177" t="s">
        <v>559</v>
      </c>
      <c r="C122" s="238"/>
      <c r="D122" s="238"/>
      <c r="E122" s="238"/>
      <c r="F122" s="238"/>
      <c r="G122" s="162"/>
    </row>
    <row r="123" spans="1:7" hidden="1" x14ac:dyDescent="0.3">
      <c r="A123" s="162" t="s">
        <v>571</v>
      </c>
      <c r="B123" s="177" t="s">
        <v>559</v>
      </c>
      <c r="C123" s="238"/>
      <c r="D123" s="238"/>
      <c r="E123" s="238"/>
      <c r="F123" s="238"/>
      <c r="G123" s="162"/>
    </row>
    <row r="124" spans="1:7" hidden="1" x14ac:dyDescent="0.3">
      <c r="A124" s="162" t="s">
        <v>572</v>
      </c>
      <c r="B124" s="177" t="s">
        <v>559</v>
      </c>
      <c r="C124" s="238"/>
      <c r="D124" s="238"/>
      <c r="E124" s="238"/>
      <c r="F124" s="238"/>
      <c r="G124" s="162"/>
    </row>
    <row r="125" spans="1:7" hidden="1" x14ac:dyDescent="0.3">
      <c r="A125" s="162" t="s">
        <v>573</v>
      </c>
      <c r="B125" s="177" t="s">
        <v>559</v>
      </c>
      <c r="C125" s="238"/>
      <c r="D125" s="238"/>
      <c r="E125" s="238"/>
      <c r="F125" s="238"/>
      <c r="G125" s="162"/>
    </row>
    <row r="126" spans="1:7" hidden="1" x14ac:dyDescent="0.3">
      <c r="A126" s="162" t="s">
        <v>574</v>
      </c>
      <c r="B126" s="177" t="s">
        <v>559</v>
      </c>
      <c r="C126" s="238"/>
      <c r="D126" s="238"/>
      <c r="E126" s="238"/>
      <c r="F126" s="238"/>
      <c r="G126" s="162"/>
    </row>
    <row r="127" spans="1:7" hidden="1" x14ac:dyDescent="0.3">
      <c r="A127" s="162" t="s">
        <v>575</v>
      </c>
      <c r="B127" s="177" t="s">
        <v>559</v>
      </c>
      <c r="C127" s="238"/>
      <c r="D127" s="238"/>
      <c r="E127" s="238"/>
      <c r="F127" s="238"/>
      <c r="G127" s="162"/>
    </row>
    <row r="128" spans="1:7" hidden="1" x14ac:dyDescent="0.3">
      <c r="A128" s="162" t="s">
        <v>576</v>
      </c>
      <c r="B128" s="177" t="s">
        <v>559</v>
      </c>
      <c r="C128" s="238"/>
      <c r="D128" s="238"/>
      <c r="E128" s="238"/>
      <c r="F128" s="238"/>
      <c r="G128" s="162"/>
    </row>
    <row r="129" spans="1:7" hidden="1" x14ac:dyDescent="0.3">
      <c r="A129" s="162" t="s">
        <v>577</v>
      </c>
      <c r="B129" s="177" t="s">
        <v>559</v>
      </c>
      <c r="C129" s="238"/>
      <c r="D129" s="238"/>
      <c r="E129" s="238"/>
      <c r="F129" s="238"/>
      <c r="G129" s="162"/>
    </row>
    <row r="130" spans="1:7" hidden="1" x14ac:dyDescent="0.3">
      <c r="A130" s="162" t="s">
        <v>1525</v>
      </c>
      <c r="B130" s="177" t="s">
        <v>559</v>
      </c>
      <c r="C130" s="238"/>
      <c r="D130" s="238"/>
      <c r="E130" s="238"/>
      <c r="F130" s="238"/>
      <c r="G130" s="162"/>
    </row>
    <row r="131" spans="1:7" hidden="1" x14ac:dyDescent="0.3">
      <c r="A131" s="162" t="s">
        <v>1526</v>
      </c>
      <c r="B131" s="177" t="s">
        <v>559</v>
      </c>
      <c r="C131" s="238"/>
      <c r="D131" s="238"/>
      <c r="E131" s="238"/>
      <c r="F131" s="238"/>
      <c r="G131" s="162"/>
    </row>
    <row r="132" spans="1:7" hidden="1" x14ac:dyDescent="0.3">
      <c r="A132" s="162" t="s">
        <v>1527</v>
      </c>
      <c r="B132" s="177" t="s">
        <v>559</v>
      </c>
      <c r="C132" s="238"/>
      <c r="D132" s="238"/>
      <c r="E132" s="238"/>
      <c r="F132" s="238"/>
      <c r="G132" s="162"/>
    </row>
    <row r="133" spans="1:7" hidden="1" x14ac:dyDescent="0.3">
      <c r="A133" s="162" t="s">
        <v>1528</v>
      </c>
      <c r="B133" s="177" t="s">
        <v>559</v>
      </c>
      <c r="C133" s="238"/>
      <c r="D133" s="238"/>
      <c r="E133" s="238"/>
      <c r="F133" s="238"/>
      <c r="G133" s="162"/>
    </row>
    <row r="134" spans="1:7" hidden="1" x14ac:dyDescent="0.3">
      <c r="A134" s="162" t="s">
        <v>1529</v>
      </c>
      <c r="B134" s="177" t="s">
        <v>559</v>
      </c>
      <c r="C134" s="238"/>
      <c r="D134" s="238"/>
      <c r="E134" s="238"/>
      <c r="F134" s="238"/>
      <c r="G134" s="162"/>
    </row>
    <row r="135" spans="1:7" hidden="1" x14ac:dyDescent="0.3">
      <c r="A135" s="162" t="s">
        <v>1530</v>
      </c>
      <c r="B135" s="177" t="s">
        <v>559</v>
      </c>
      <c r="C135" s="238"/>
      <c r="D135" s="238"/>
      <c r="E135" s="238"/>
      <c r="F135" s="238"/>
      <c r="G135" s="162"/>
    </row>
    <row r="136" spans="1:7" hidden="1" x14ac:dyDescent="0.3">
      <c r="A136" s="162" t="s">
        <v>1531</v>
      </c>
      <c r="B136" s="177" t="s">
        <v>559</v>
      </c>
      <c r="C136" s="238"/>
      <c r="D136" s="238"/>
      <c r="E136" s="238"/>
      <c r="F136" s="238"/>
      <c r="G136" s="162"/>
    </row>
    <row r="137" spans="1:7" hidden="1" x14ac:dyDescent="0.3">
      <c r="A137" s="162" t="s">
        <v>1532</v>
      </c>
      <c r="B137" s="177" t="s">
        <v>559</v>
      </c>
      <c r="C137" s="238"/>
      <c r="D137" s="238"/>
      <c r="E137" s="238"/>
      <c r="F137" s="238"/>
      <c r="G137" s="162"/>
    </row>
    <row r="138" spans="1:7" hidden="1" x14ac:dyDescent="0.3">
      <c r="A138" s="162" t="s">
        <v>1533</v>
      </c>
      <c r="B138" s="177" t="s">
        <v>559</v>
      </c>
      <c r="C138" s="238"/>
      <c r="D138" s="238"/>
      <c r="E138" s="238"/>
      <c r="F138" s="238"/>
      <c r="G138" s="162"/>
    </row>
    <row r="139" spans="1:7" hidden="1" x14ac:dyDescent="0.3">
      <c r="A139" s="162" t="s">
        <v>1534</v>
      </c>
      <c r="B139" s="177" t="s">
        <v>559</v>
      </c>
      <c r="C139" s="238"/>
      <c r="D139" s="238"/>
      <c r="E139" s="238"/>
      <c r="F139" s="238"/>
      <c r="G139" s="162"/>
    </row>
    <row r="140" spans="1:7" hidden="1" x14ac:dyDescent="0.3">
      <c r="A140" s="162" t="s">
        <v>1535</v>
      </c>
      <c r="B140" s="177" t="s">
        <v>559</v>
      </c>
      <c r="C140" s="238"/>
      <c r="D140" s="238"/>
      <c r="E140" s="238"/>
      <c r="F140" s="238"/>
      <c r="G140" s="162"/>
    </row>
    <row r="141" spans="1:7" hidden="1" x14ac:dyDescent="0.3">
      <c r="A141" s="162" t="s">
        <v>1536</v>
      </c>
      <c r="B141" s="177" t="s">
        <v>559</v>
      </c>
      <c r="C141" s="238"/>
      <c r="D141" s="238"/>
      <c r="E141" s="238"/>
      <c r="F141" s="238"/>
      <c r="G141" s="162"/>
    </row>
    <row r="142" spans="1:7" hidden="1" x14ac:dyDescent="0.3">
      <c r="A142" s="162" t="s">
        <v>1537</v>
      </c>
      <c r="B142" s="177" t="s">
        <v>559</v>
      </c>
      <c r="C142" s="238"/>
      <c r="D142" s="238"/>
      <c r="E142" s="238"/>
      <c r="F142" s="238"/>
      <c r="G142" s="162"/>
    </row>
    <row r="143" spans="1:7" hidden="1" x14ac:dyDescent="0.3">
      <c r="A143" s="162" t="s">
        <v>1538</v>
      </c>
      <c r="B143" s="177" t="s">
        <v>559</v>
      </c>
      <c r="C143" s="238"/>
      <c r="D143" s="238"/>
      <c r="E143" s="238"/>
      <c r="F143" s="238"/>
      <c r="G143" s="162"/>
    </row>
    <row r="144" spans="1:7" hidden="1" x14ac:dyDescent="0.3">
      <c r="A144" s="162" t="s">
        <v>1539</v>
      </c>
      <c r="B144" s="177" t="s">
        <v>559</v>
      </c>
      <c r="C144" s="238"/>
      <c r="D144" s="238"/>
      <c r="E144" s="238"/>
      <c r="F144" s="238"/>
      <c r="G144" s="162"/>
    </row>
    <row r="145" spans="1:7" hidden="1" x14ac:dyDescent="0.3">
      <c r="A145" s="162" t="s">
        <v>1540</v>
      </c>
      <c r="B145" s="177" t="s">
        <v>559</v>
      </c>
      <c r="C145" s="238"/>
      <c r="D145" s="238"/>
      <c r="E145" s="238"/>
      <c r="F145" s="238"/>
      <c r="G145" s="162"/>
    </row>
    <row r="146" spans="1:7" hidden="1" x14ac:dyDescent="0.3">
      <c r="A146" s="162" t="s">
        <v>1541</v>
      </c>
      <c r="B146" s="177" t="s">
        <v>559</v>
      </c>
      <c r="C146" s="238"/>
      <c r="D146" s="238"/>
      <c r="E146" s="238"/>
      <c r="F146" s="238"/>
      <c r="G146" s="162"/>
    </row>
    <row r="147" spans="1:7" hidden="1" x14ac:dyDescent="0.3">
      <c r="A147" s="162" t="s">
        <v>1542</v>
      </c>
      <c r="B147" s="177" t="s">
        <v>559</v>
      </c>
      <c r="C147" s="238"/>
      <c r="D147" s="238"/>
      <c r="E147" s="238"/>
      <c r="F147" s="238"/>
      <c r="G147" s="162"/>
    </row>
    <row r="148" spans="1:7" hidden="1" x14ac:dyDescent="0.3">
      <c r="A148" s="162" t="s">
        <v>1543</v>
      </c>
      <c r="B148" s="177" t="s">
        <v>559</v>
      </c>
      <c r="C148" s="238"/>
      <c r="D148" s="238"/>
      <c r="E148" s="238"/>
      <c r="F148" s="238"/>
      <c r="G148" s="162"/>
    </row>
    <row r="149" spans="1:7" x14ac:dyDescent="0.3">
      <c r="A149" s="180"/>
      <c r="B149" s="181" t="s">
        <v>578</v>
      </c>
      <c r="C149" s="180" t="s">
        <v>441</v>
      </c>
      <c r="D149" s="180" t="s">
        <v>442</v>
      </c>
      <c r="E149" s="182"/>
      <c r="F149" s="183" t="s">
        <v>407</v>
      </c>
      <c r="G149" s="183"/>
    </row>
    <row r="150" spans="1:7" x14ac:dyDescent="0.3">
      <c r="A150" s="162" t="s">
        <v>579</v>
      </c>
      <c r="B150" s="162" t="s">
        <v>580</v>
      </c>
      <c r="C150" s="236">
        <v>0.84475449071754805</v>
      </c>
      <c r="D150" s="236"/>
      <c r="E150" s="243"/>
      <c r="F150" s="236">
        <v>0.84475449071754805</v>
      </c>
    </row>
    <row r="151" spans="1:7" x14ac:dyDescent="0.3">
      <c r="A151" s="162" t="s">
        <v>581</v>
      </c>
      <c r="B151" s="162" t="s">
        <v>582</v>
      </c>
      <c r="C151" s="236">
        <v>0</v>
      </c>
      <c r="D151" s="236"/>
      <c r="E151" s="243"/>
      <c r="F151" s="236">
        <v>0</v>
      </c>
    </row>
    <row r="152" spans="1:7" x14ac:dyDescent="0.3">
      <c r="A152" s="162" t="s">
        <v>583</v>
      </c>
      <c r="B152" s="162" t="s">
        <v>66</v>
      </c>
      <c r="C152" s="236">
        <v>0.15524550928244399</v>
      </c>
      <c r="D152" s="236"/>
      <c r="E152" s="243"/>
      <c r="F152" s="236">
        <v>0.15524550928244399</v>
      </c>
    </row>
    <row r="153" spans="1:7" x14ac:dyDescent="0.3">
      <c r="A153" s="162" t="s">
        <v>584</v>
      </c>
      <c r="C153" s="238"/>
      <c r="D153" s="238"/>
      <c r="E153" s="244"/>
      <c r="F153" s="238"/>
    </row>
    <row r="154" spans="1:7" x14ac:dyDescent="0.3">
      <c r="A154" s="162" t="s">
        <v>585</v>
      </c>
      <c r="C154" s="238"/>
      <c r="D154" s="238"/>
      <c r="E154" s="244"/>
      <c r="F154" s="238"/>
    </row>
    <row r="155" spans="1:7" x14ac:dyDescent="0.3">
      <c r="A155" s="162" t="s">
        <v>586</v>
      </c>
      <c r="C155" s="238"/>
      <c r="D155" s="238"/>
      <c r="E155" s="244"/>
      <c r="F155" s="238"/>
    </row>
    <row r="156" spans="1:7" x14ac:dyDescent="0.3">
      <c r="A156" s="162" t="s">
        <v>587</v>
      </c>
      <c r="C156" s="238"/>
      <c r="D156" s="238"/>
      <c r="E156" s="244"/>
      <c r="F156" s="238"/>
    </row>
    <row r="157" spans="1:7" x14ac:dyDescent="0.3">
      <c r="A157" s="162" t="s">
        <v>588</v>
      </c>
      <c r="C157" s="238"/>
      <c r="D157" s="238"/>
      <c r="E157" s="244"/>
      <c r="F157" s="238"/>
    </row>
    <row r="158" spans="1:7" x14ac:dyDescent="0.3">
      <c r="A158" s="162" t="s">
        <v>589</v>
      </c>
      <c r="C158" s="238"/>
      <c r="D158" s="238"/>
      <c r="E158" s="244"/>
      <c r="F158" s="238"/>
    </row>
    <row r="159" spans="1:7" x14ac:dyDescent="0.3">
      <c r="A159" s="180"/>
      <c r="B159" s="181" t="s">
        <v>590</v>
      </c>
      <c r="C159" s="180" t="s">
        <v>441</v>
      </c>
      <c r="D159" s="180" t="s">
        <v>442</v>
      </c>
      <c r="E159" s="182"/>
      <c r="F159" s="183" t="s">
        <v>407</v>
      </c>
      <c r="G159" s="183"/>
    </row>
    <row r="160" spans="1:7" x14ac:dyDescent="0.3">
      <c r="A160" s="162" t="s">
        <v>591</v>
      </c>
      <c r="B160" s="162" t="s">
        <v>592</v>
      </c>
      <c r="C160" s="236">
        <v>4.7128827072723797E-2</v>
      </c>
      <c r="D160" s="236"/>
      <c r="E160" s="243"/>
      <c r="F160" s="236">
        <v>4.7128827072723797E-2</v>
      </c>
    </row>
    <row r="161" spans="1:7" x14ac:dyDescent="0.3">
      <c r="A161" s="162" t="s">
        <v>593</v>
      </c>
      <c r="B161" s="162" t="s">
        <v>594</v>
      </c>
      <c r="C161" s="236">
        <v>0.95287117292727597</v>
      </c>
      <c r="D161" s="236"/>
      <c r="E161" s="243"/>
      <c r="F161" s="236">
        <v>0.95287117292727597</v>
      </c>
    </row>
    <row r="162" spans="1:7" x14ac:dyDescent="0.3">
      <c r="A162" s="162" t="s">
        <v>595</v>
      </c>
      <c r="B162" s="162" t="s">
        <v>66</v>
      </c>
      <c r="C162" s="236">
        <v>0</v>
      </c>
      <c r="D162" s="236"/>
      <c r="E162" s="243"/>
      <c r="F162" s="236">
        <v>0</v>
      </c>
    </row>
    <row r="163" spans="1:7" hidden="1" x14ac:dyDescent="0.3">
      <c r="A163" s="162" t="s">
        <v>596</v>
      </c>
      <c r="E163" s="155"/>
    </row>
    <row r="164" spans="1:7" hidden="1" x14ac:dyDescent="0.3">
      <c r="A164" s="162" t="s">
        <v>597</v>
      </c>
      <c r="E164" s="155"/>
    </row>
    <row r="165" spans="1:7" hidden="1" x14ac:dyDescent="0.3">
      <c r="A165" s="162" t="s">
        <v>598</v>
      </c>
      <c r="E165" s="155"/>
    </row>
    <row r="166" spans="1:7" hidden="1" x14ac:dyDescent="0.3">
      <c r="A166" s="162" t="s">
        <v>599</v>
      </c>
      <c r="E166" s="155"/>
    </row>
    <row r="167" spans="1:7" hidden="1" x14ac:dyDescent="0.3">
      <c r="A167" s="162" t="s">
        <v>600</v>
      </c>
      <c r="E167" s="155"/>
    </row>
    <row r="168" spans="1:7" hidden="1" x14ac:dyDescent="0.3">
      <c r="A168" s="162" t="s">
        <v>601</v>
      </c>
      <c r="E168" s="155"/>
    </row>
    <row r="169" spans="1:7" x14ac:dyDescent="0.3">
      <c r="A169" s="180"/>
      <c r="B169" s="181" t="s">
        <v>602</v>
      </c>
      <c r="C169" s="180" t="s">
        <v>441</v>
      </c>
      <c r="D169" s="180" t="s">
        <v>442</v>
      </c>
      <c r="E169" s="182"/>
      <c r="F169" s="183" t="s">
        <v>407</v>
      </c>
      <c r="G169" s="183"/>
    </row>
    <row r="170" spans="1:7" x14ac:dyDescent="0.3">
      <c r="A170" s="162" t="s">
        <v>603</v>
      </c>
      <c r="B170" s="204" t="s">
        <v>604</v>
      </c>
      <c r="C170" s="236">
        <v>1.50602324961886E-2</v>
      </c>
      <c r="D170" s="236"/>
      <c r="E170" s="243"/>
      <c r="F170" s="236">
        <v>1.50602324961886E-2</v>
      </c>
    </row>
    <row r="171" spans="1:7" x14ac:dyDescent="0.3">
      <c r="A171" s="162" t="s">
        <v>605</v>
      </c>
      <c r="B171" s="204" t="s">
        <v>1544</v>
      </c>
      <c r="C171" s="236">
        <v>8.1915199003476893E-2</v>
      </c>
      <c r="D171" s="236"/>
      <c r="E171" s="243"/>
      <c r="F171" s="236">
        <v>8.1915199003476893E-2</v>
      </c>
    </row>
    <row r="172" spans="1:7" x14ac:dyDescent="0.3">
      <c r="A172" s="162" t="s">
        <v>606</v>
      </c>
      <c r="B172" s="204" t="s">
        <v>1545</v>
      </c>
      <c r="C172" s="236">
        <v>0.13405489858375</v>
      </c>
      <c r="D172" s="236"/>
      <c r="E172" s="236"/>
      <c r="F172" s="236">
        <v>0.13405489858375</v>
      </c>
    </row>
    <row r="173" spans="1:7" x14ac:dyDescent="0.3">
      <c r="A173" s="162" t="s">
        <v>607</v>
      </c>
      <c r="B173" s="204" t="s">
        <v>1546</v>
      </c>
      <c r="C173" s="236">
        <v>0.243138757388354</v>
      </c>
      <c r="D173" s="236"/>
      <c r="E173" s="236"/>
      <c r="F173" s="236">
        <v>0.243138757388354</v>
      </c>
    </row>
    <row r="174" spans="1:7" x14ac:dyDescent="0.3">
      <c r="A174" s="162" t="s">
        <v>608</v>
      </c>
      <c r="B174" s="204" t="s">
        <v>1547</v>
      </c>
      <c r="C174" s="236">
        <v>0.52583091252823</v>
      </c>
      <c r="D174" s="236"/>
      <c r="E174" s="236"/>
      <c r="F174" s="236">
        <v>0.52583091252823</v>
      </c>
    </row>
    <row r="175" spans="1:7" hidden="1" x14ac:dyDescent="0.3">
      <c r="A175" s="162" t="s">
        <v>609</v>
      </c>
      <c r="B175" s="175"/>
      <c r="C175" s="238"/>
      <c r="D175" s="238"/>
      <c r="E175" s="238"/>
      <c r="F175" s="238"/>
    </row>
    <row r="176" spans="1:7" hidden="1" x14ac:dyDescent="0.3">
      <c r="A176" s="162" t="s">
        <v>610</v>
      </c>
      <c r="B176" s="175"/>
      <c r="C176" s="238"/>
      <c r="D176" s="238"/>
      <c r="E176" s="238"/>
      <c r="F176" s="238"/>
    </row>
    <row r="177" spans="1:7" hidden="1" x14ac:dyDescent="0.3">
      <c r="A177" s="162" t="s">
        <v>611</v>
      </c>
      <c r="B177" s="204"/>
      <c r="C177" s="238"/>
      <c r="D177" s="238"/>
      <c r="E177" s="238"/>
      <c r="F177" s="238"/>
    </row>
    <row r="178" spans="1:7" hidden="1" x14ac:dyDescent="0.3">
      <c r="A178" s="162" t="s">
        <v>612</v>
      </c>
      <c r="B178" s="204"/>
      <c r="C178" s="238"/>
      <c r="D178" s="238"/>
      <c r="E178" s="238"/>
      <c r="F178" s="238"/>
    </row>
    <row r="179" spans="1:7" x14ac:dyDescent="0.3">
      <c r="A179" s="180"/>
      <c r="B179" s="211" t="s">
        <v>613</v>
      </c>
      <c r="C179" s="180" t="s">
        <v>441</v>
      </c>
      <c r="D179" s="180" t="s">
        <v>442</v>
      </c>
      <c r="E179" s="180"/>
      <c r="F179" s="180" t="s">
        <v>407</v>
      </c>
      <c r="G179" s="183"/>
    </row>
    <row r="180" spans="1:7" x14ac:dyDescent="0.3">
      <c r="A180" s="162" t="s">
        <v>614</v>
      </c>
      <c r="B180" s="162" t="s">
        <v>1548</v>
      </c>
      <c r="C180" s="236">
        <v>3.8974693878070699E-4</v>
      </c>
      <c r="D180" s="245"/>
      <c r="E180" s="244"/>
      <c r="F180" s="236">
        <v>3.8974693878070699E-4</v>
      </c>
    </row>
    <row r="181" spans="1:7" x14ac:dyDescent="0.3">
      <c r="A181" s="162" t="s">
        <v>615</v>
      </c>
      <c r="B181" s="162" t="s">
        <v>616</v>
      </c>
      <c r="C181" s="236">
        <v>0</v>
      </c>
      <c r="D181" s="245"/>
      <c r="E181" s="244"/>
      <c r="F181" s="236">
        <v>0</v>
      </c>
    </row>
    <row r="182" spans="1:7" x14ac:dyDescent="0.3">
      <c r="A182" s="162" t="s">
        <v>617</v>
      </c>
      <c r="B182" s="246"/>
      <c r="C182" s="238"/>
      <c r="D182" s="238"/>
      <c r="E182" s="244"/>
      <c r="F182" s="238"/>
    </row>
    <row r="183" spans="1:7" x14ac:dyDescent="0.3">
      <c r="A183" s="162" t="s">
        <v>618</v>
      </c>
      <c r="B183" s="246"/>
      <c r="C183" s="238"/>
      <c r="D183" s="238"/>
      <c r="E183" s="244"/>
      <c r="F183" s="238"/>
    </row>
    <row r="184" spans="1:7" x14ac:dyDescent="0.3">
      <c r="A184" s="162" t="s">
        <v>619</v>
      </c>
      <c r="B184" s="246"/>
      <c r="C184" s="238"/>
      <c r="D184" s="238"/>
      <c r="E184" s="244"/>
      <c r="F184" s="238"/>
    </row>
    <row r="185" spans="1:7" ht="18" x14ac:dyDescent="0.3">
      <c r="A185" s="247"/>
      <c r="B185" s="248" t="s">
        <v>404</v>
      </c>
      <c r="C185" s="247"/>
      <c r="D185" s="247"/>
      <c r="E185" s="247"/>
      <c r="F185" s="249"/>
      <c r="G185" s="249"/>
    </row>
    <row r="186" spans="1:7" x14ac:dyDescent="0.3">
      <c r="A186" s="180"/>
      <c r="B186" s="181" t="s">
        <v>620</v>
      </c>
      <c r="C186" s="180" t="s">
        <v>621</v>
      </c>
      <c r="D186" s="180" t="s">
        <v>622</v>
      </c>
      <c r="E186" s="182"/>
      <c r="F186" s="180" t="s">
        <v>441</v>
      </c>
      <c r="G186" s="180" t="s">
        <v>623</v>
      </c>
    </row>
    <row r="187" spans="1:7" x14ac:dyDescent="0.3">
      <c r="A187" s="162" t="s">
        <v>624</v>
      </c>
      <c r="B187" s="177" t="s">
        <v>625</v>
      </c>
      <c r="C187" s="184">
        <v>66.390825445115496</v>
      </c>
      <c r="D187" s="184"/>
      <c r="E187" s="250"/>
      <c r="F187" s="251"/>
      <c r="G187" s="251"/>
    </row>
    <row r="188" spans="1:7" x14ac:dyDescent="0.3">
      <c r="A188" s="173"/>
      <c r="B188" s="252"/>
      <c r="C188" s="250"/>
      <c r="D188" s="250"/>
      <c r="E188" s="250"/>
      <c r="F188" s="251"/>
      <c r="G188" s="251"/>
    </row>
    <row r="189" spans="1:7" x14ac:dyDescent="0.3">
      <c r="B189" s="177" t="s">
        <v>626</v>
      </c>
      <c r="C189" s="250"/>
      <c r="D189" s="250"/>
      <c r="E189" s="250"/>
      <c r="F189" s="251"/>
      <c r="G189" s="251"/>
    </row>
    <row r="190" spans="1:7" x14ac:dyDescent="0.3">
      <c r="A190" s="162" t="s">
        <v>627</v>
      </c>
      <c r="B190" s="186" t="s">
        <v>628</v>
      </c>
      <c r="C190" s="184">
        <v>7149.0806717300202</v>
      </c>
      <c r="D190" s="184">
        <v>182326</v>
      </c>
      <c r="E190" s="250"/>
      <c r="F190" s="216">
        <f>IF($C$214=0,"",IF(C190="[for completion]","",IF(C190="","",C190/$C$214)))</f>
        <v>0.46793740693116959</v>
      </c>
      <c r="G190" s="216">
        <f>IF($D$214=0,"",IF(D190="[for completion]","",IF(D190="","",D190/$D$214)))</f>
        <v>0.79230836085520595</v>
      </c>
    </row>
    <row r="191" spans="1:7" x14ac:dyDescent="0.3">
      <c r="A191" s="162" t="s">
        <v>629</v>
      </c>
      <c r="B191" s="186" t="s">
        <v>630</v>
      </c>
      <c r="C191" s="184">
        <v>5211.4194447199898</v>
      </c>
      <c r="D191" s="184">
        <v>38123</v>
      </c>
      <c r="E191" s="250"/>
      <c r="F191" s="216">
        <f t="shared" ref="F191:F213" si="1">IF($C$214=0,"",IF(C191="[for completion]","",IF(C191="","",C191/$C$214)))</f>
        <v>0.3411093276700739</v>
      </c>
      <c r="G191" s="216">
        <f t="shared" ref="G191:G213" si="2">IF($D$214=0,"",IF(D191="[for completion]","",IF(D191="","",D191/$D$214)))</f>
        <v>0.16566573961411438</v>
      </c>
    </row>
    <row r="192" spans="1:7" x14ac:dyDescent="0.3">
      <c r="A192" s="162" t="s">
        <v>631</v>
      </c>
      <c r="B192" s="186" t="s">
        <v>632</v>
      </c>
      <c r="C192" s="184">
        <v>1643.05678954</v>
      </c>
      <c r="D192" s="184">
        <v>6847</v>
      </c>
      <c r="E192" s="250"/>
      <c r="F192" s="216">
        <f t="shared" si="1"/>
        <v>0.10754497939550386</v>
      </c>
      <c r="G192" s="216">
        <f t="shared" si="2"/>
        <v>2.9754041369720145E-2</v>
      </c>
    </row>
    <row r="193" spans="1:7" x14ac:dyDescent="0.3">
      <c r="A193" s="162" t="s">
        <v>633</v>
      </c>
      <c r="B193" s="186" t="s">
        <v>634</v>
      </c>
      <c r="C193" s="184">
        <v>582.35273125000003</v>
      </c>
      <c r="D193" s="184">
        <v>1710</v>
      </c>
      <c r="E193" s="250"/>
      <c r="F193" s="216">
        <f t="shared" si="1"/>
        <v>3.8117436282120644E-2</v>
      </c>
      <c r="G193" s="216">
        <f t="shared" si="2"/>
        <v>7.4309056144620201E-3</v>
      </c>
    </row>
    <row r="194" spans="1:7" x14ac:dyDescent="0.3">
      <c r="A194" s="162" t="s">
        <v>635</v>
      </c>
      <c r="B194" s="186" t="s">
        <v>636</v>
      </c>
      <c r="C194" s="184">
        <v>691.94711418999998</v>
      </c>
      <c r="D194" s="184">
        <v>1114</v>
      </c>
      <c r="E194" s="250"/>
      <c r="F194" s="216">
        <f t="shared" si="1"/>
        <v>4.52908497211321E-2</v>
      </c>
      <c r="G194" s="216">
        <f t="shared" si="2"/>
        <v>4.8409525464974791E-3</v>
      </c>
    </row>
    <row r="195" spans="1:7" hidden="1" x14ac:dyDescent="0.3">
      <c r="A195" s="162" t="s">
        <v>637</v>
      </c>
      <c r="B195" s="177"/>
      <c r="C195" s="186"/>
      <c r="D195" s="237"/>
      <c r="E195" s="173"/>
      <c r="F195" s="196" t="str">
        <f t="shared" si="1"/>
        <v/>
      </c>
      <c r="G195" s="196" t="str">
        <f t="shared" si="2"/>
        <v/>
      </c>
    </row>
    <row r="196" spans="1:7" hidden="1" x14ac:dyDescent="0.3">
      <c r="A196" s="162" t="s">
        <v>638</v>
      </c>
      <c r="B196" s="177"/>
      <c r="C196" s="186"/>
      <c r="D196" s="237"/>
      <c r="E196" s="173"/>
      <c r="F196" s="196" t="str">
        <f t="shared" si="1"/>
        <v/>
      </c>
      <c r="G196" s="196" t="str">
        <f t="shared" si="2"/>
        <v/>
      </c>
    </row>
    <row r="197" spans="1:7" hidden="1" x14ac:dyDescent="0.3">
      <c r="A197" s="162" t="s">
        <v>639</v>
      </c>
      <c r="B197" s="177"/>
      <c r="C197" s="186"/>
      <c r="D197" s="237"/>
      <c r="E197" s="173"/>
      <c r="F197" s="196" t="str">
        <f t="shared" si="1"/>
        <v/>
      </c>
      <c r="G197" s="196" t="str">
        <f t="shared" si="2"/>
        <v/>
      </c>
    </row>
    <row r="198" spans="1:7" hidden="1" x14ac:dyDescent="0.3">
      <c r="A198" s="162" t="s">
        <v>640</v>
      </c>
      <c r="B198" s="177"/>
      <c r="C198" s="186"/>
      <c r="D198" s="237"/>
      <c r="E198" s="173"/>
      <c r="F198" s="196" t="str">
        <f t="shared" si="1"/>
        <v/>
      </c>
      <c r="G198" s="196" t="str">
        <f t="shared" si="2"/>
        <v/>
      </c>
    </row>
    <row r="199" spans="1:7" hidden="1" x14ac:dyDescent="0.3">
      <c r="A199" s="162" t="s">
        <v>641</v>
      </c>
      <c r="B199" s="177"/>
      <c r="C199" s="186"/>
      <c r="D199" s="237"/>
      <c r="E199" s="177"/>
      <c r="F199" s="196" t="str">
        <f t="shared" si="1"/>
        <v/>
      </c>
      <c r="G199" s="196" t="str">
        <f t="shared" si="2"/>
        <v/>
      </c>
    </row>
    <row r="200" spans="1:7" hidden="1" x14ac:dyDescent="0.3">
      <c r="A200" s="162" t="s">
        <v>642</v>
      </c>
      <c r="B200" s="177"/>
      <c r="C200" s="186"/>
      <c r="D200" s="237"/>
      <c r="E200" s="177"/>
      <c r="F200" s="196" t="str">
        <f t="shared" si="1"/>
        <v/>
      </c>
      <c r="G200" s="196" t="str">
        <f t="shared" si="2"/>
        <v/>
      </c>
    </row>
    <row r="201" spans="1:7" hidden="1" x14ac:dyDescent="0.3">
      <c r="A201" s="162" t="s">
        <v>643</v>
      </c>
      <c r="B201" s="177"/>
      <c r="C201" s="186"/>
      <c r="D201" s="237"/>
      <c r="E201" s="177"/>
      <c r="F201" s="196" t="str">
        <f t="shared" si="1"/>
        <v/>
      </c>
      <c r="G201" s="196" t="str">
        <f t="shared" si="2"/>
        <v/>
      </c>
    </row>
    <row r="202" spans="1:7" hidden="1" x14ac:dyDescent="0.3">
      <c r="A202" s="162" t="s">
        <v>644</v>
      </c>
      <c r="B202" s="177"/>
      <c r="C202" s="186"/>
      <c r="D202" s="237"/>
      <c r="E202" s="177"/>
      <c r="F202" s="196" t="str">
        <f t="shared" si="1"/>
        <v/>
      </c>
      <c r="G202" s="196" t="str">
        <f t="shared" si="2"/>
        <v/>
      </c>
    </row>
    <row r="203" spans="1:7" hidden="1" x14ac:dyDescent="0.3">
      <c r="A203" s="162" t="s">
        <v>645</v>
      </c>
      <c r="B203" s="177"/>
      <c r="C203" s="186"/>
      <c r="D203" s="237"/>
      <c r="E203" s="177"/>
      <c r="F203" s="196" t="str">
        <f t="shared" si="1"/>
        <v/>
      </c>
      <c r="G203" s="196" t="str">
        <f t="shared" si="2"/>
        <v/>
      </c>
    </row>
    <row r="204" spans="1:7" hidden="1" x14ac:dyDescent="0.3">
      <c r="A204" s="162" t="s">
        <v>646</v>
      </c>
      <c r="B204" s="177"/>
      <c r="C204" s="186"/>
      <c r="D204" s="237"/>
      <c r="E204" s="177"/>
      <c r="F204" s="196" t="str">
        <f t="shared" si="1"/>
        <v/>
      </c>
      <c r="G204" s="196" t="str">
        <f t="shared" si="2"/>
        <v/>
      </c>
    </row>
    <row r="205" spans="1:7" hidden="1" x14ac:dyDescent="0.3">
      <c r="A205" s="162" t="s">
        <v>647</v>
      </c>
      <c r="B205" s="177"/>
      <c r="C205" s="186"/>
      <c r="D205" s="237"/>
      <c r="F205" s="196" t="str">
        <f t="shared" si="1"/>
        <v/>
      </c>
      <c r="G205" s="196" t="str">
        <f t="shared" si="2"/>
        <v/>
      </c>
    </row>
    <row r="206" spans="1:7" hidden="1" x14ac:dyDescent="0.3">
      <c r="A206" s="162" t="s">
        <v>648</v>
      </c>
      <c r="B206" s="177"/>
      <c r="C206" s="186"/>
      <c r="D206" s="237"/>
      <c r="E206" s="253"/>
      <c r="F206" s="196" t="str">
        <f t="shared" si="1"/>
        <v/>
      </c>
      <c r="G206" s="196" t="str">
        <f t="shared" si="2"/>
        <v/>
      </c>
    </row>
    <row r="207" spans="1:7" hidden="1" x14ac:dyDescent="0.3">
      <c r="A207" s="162" t="s">
        <v>649</v>
      </c>
      <c r="B207" s="177"/>
      <c r="C207" s="186"/>
      <c r="D207" s="237"/>
      <c r="E207" s="253"/>
      <c r="F207" s="196" t="str">
        <f t="shared" si="1"/>
        <v/>
      </c>
      <c r="G207" s="196" t="str">
        <f t="shared" si="2"/>
        <v/>
      </c>
    </row>
    <row r="208" spans="1:7" hidden="1" x14ac:dyDescent="0.3">
      <c r="A208" s="162" t="s">
        <v>650</v>
      </c>
      <c r="B208" s="177"/>
      <c r="C208" s="186"/>
      <c r="D208" s="237"/>
      <c r="E208" s="253"/>
      <c r="F208" s="196" t="str">
        <f t="shared" si="1"/>
        <v/>
      </c>
      <c r="G208" s="196" t="str">
        <f t="shared" si="2"/>
        <v/>
      </c>
    </row>
    <row r="209" spans="1:7" hidden="1" x14ac:dyDescent="0.3">
      <c r="A209" s="162" t="s">
        <v>651</v>
      </c>
      <c r="B209" s="177"/>
      <c r="C209" s="186"/>
      <c r="D209" s="237"/>
      <c r="E209" s="253"/>
      <c r="F209" s="196" t="str">
        <f t="shared" si="1"/>
        <v/>
      </c>
      <c r="G209" s="196" t="str">
        <f t="shared" si="2"/>
        <v/>
      </c>
    </row>
    <row r="210" spans="1:7" hidden="1" x14ac:dyDescent="0.3">
      <c r="A210" s="162" t="s">
        <v>652</v>
      </c>
      <c r="B210" s="177"/>
      <c r="C210" s="186"/>
      <c r="D210" s="237"/>
      <c r="E210" s="253"/>
      <c r="F210" s="196" t="str">
        <f t="shared" si="1"/>
        <v/>
      </c>
      <c r="G210" s="196" t="str">
        <f t="shared" si="2"/>
        <v/>
      </c>
    </row>
    <row r="211" spans="1:7" hidden="1" x14ac:dyDescent="0.3">
      <c r="A211" s="162" t="s">
        <v>653</v>
      </c>
      <c r="B211" s="177"/>
      <c r="C211" s="186"/>
      <c r="D211" s="237"/>
      <c r="E211" s="253"/>
      <c r="F211" s="196" t="str">
        <f t="shared" si="1"/>
        <v/>
      </c>
      <c r="G211" s="196" t="str">
        <f t="shared" si="2"/>
        <v/>
      </c>
    </row>
    <row r="212" spans="1:7" hidden="1" x14ac:dyDescent="0.3">
      <c r="A212" s="162" t="s">
        <v>654</v>
      </c>
      <c r="B212" s="177"/>
      <c r="C212" s="186"/>
      <c r="D212" s="237"/>
      <c r="E212" s="253"/>
      <c r="F212" s="196" t="str">
        <f t="shared" si="1"/>
        <v/>
      </c>
      <c r="G212" s="196" t="str">
        <f t="shared" si="2"/>
        <v/>
      </c>
    </row>
    <row r="213" spans="1:7" hidden="1" x14ac:dyDescent="0.3">
      <c r="A213" s="162" t="s">
        <v>655</v>
      </c>
      <c r="B213" s="177"/>
      <c r="C213" s="186"/>
      <c r="D213" s="237"/>
      <c r="E213" s="253"/>
      <c r="F213" s="196" t="str">
        <f t="shared" si="1"/>
        <v/>
      </c>
      <c r="G213" s="196" t="str">
        <f t="shared" si="2"/>
        <v/>
      </c>
    </row>
    <row r="214" spans="1:7" x14ac:dyDescent="0.3">
      <c r="A214" s="162" t="s">
        <v>656</v>
      </c>
      <c r="B214" s="192" t="s">
        <v>68</v>
      </c>
      <c r="C214" s="193">
        <f>SUM(C190:C213)</f>
        <v>15277.856751430008</v>
      </c>
      <c r="D214" s="190">
        <f>SUM(D190:D213)</f>
        <v>230120</v>
      </c>
      <c r="E214" s="253"/>
      <c r="F214" s="254">
        <f>SUM(F190:F213)</f>
        <v>1.0000000000000002</v>
      </c>
      <c r="G214" s="254">
        <f>SUM(G190:G213)</f>
        <v>1</v>
      </c>
    </row>
    <row r="215" spans="1:7" x14ac:dyDescent="0.3">
      <c r="A215" s="180"/>
      <c r="B215" s="180" t="s">
        <v>657</v>
      </c>
      <c r="C215" s="180" t="s">
        <v>621</v>
      </c>
      <c r="D215" s="180" t="s">
        <v>622</v>
      </c>
      <c r="E215" s="182"/>
      <c r="F215" s="180" t="s">
        <v>441</v>
      </c>
      <c r="G215" s="180" t="s">
        <v>623</v>
      </c>
    </row>
    <row r="216" spans="1:7" x14ac:dyDescent="0.3">
      <c r="A216" s="162" t="s">
        <v>658</v>
      </c>
      <c r="B216" s="162" t="s">
        <v>659</v>
      </c>
      <c r="C216" s="236">
        <v>0.60293770189805695</v>
      </c>
      <c r="F216" s="239"/>
      <c r="G216" s="239"/>
    </row>
    <row r="217" spans="1:7" x14ac:dyDescent="0.3">
      <c r="F217" s="239"/>
      <c r="G217" s="239"/>
    </row>
    <row r="218" spans="1:7" x14ac:dyDescent="0.3">
      <c r="B218" s="177" t="s">
        <v>660</v>
      </c>
      <c r="F218" s="239"/>
      <c r="G218" s="239"/>
    </row>
    <row r="219" spans="1:7" x14ac:dyDescent="0.3">
      <c r="A219" s="162" t="s">
        <v>661</v>
      </c>
      <c r="B219" s="162" t="s">
        <v>662</v>
      </c>
      <c r="C219" s="216">
        <v>4231.6206622699401</v>
      </c>
      <c r="D219" s="190">
        <v>99077</v>
      </c>
      <c r="F219" s="191">
        <f t="shared" ref="F219:F226" si="3">IF($C$227=0,"",IF(C219="[for completion]","",C219/$C$227))</f>
        <v>0.27697737523778521</v>
      </c>
      <c r="G219" s="191">
        <f t="shared" ref="G219:G226" si="4">IF($D$227=0,"",IF(D219="[for completion]","",D219/$D$227))</f>
        <v>0.43054493307839387</v>
      </c>
    </row>
    <row r="220" spans="1:7" x14ac:dyDescent="0.3">
      <c r="A220" s="162" t="s">
        <v>663</v>
      </c>
      <c r="B220" s="162" t="s">
        <v>664</v>
      </c>
      <c r="C220" s="216">
        <v>1717.10128380999</v>
      </c>
      <c r="D220" s="190">
        <v>27393</v>
      </c>
      <c r="F220" s="191">
        <f t="shared" si="3"/>
        <v>0.11239150305878323</v>
      </c>
      <c r="G220" s="191">
        <f t="shared" si="4"/>
        <v>0.11903789327307492</v>
      </c>
    </row>
    <row r="221" spans="1:7" x14ac:dyDescent="0.3">
      <c r="A221" s="162" t="s">
        <v>665</v>
      </c>
      <c r="B221" s="162" t="s">
        <v>666</v>
      </c>
      <c r="C221" s="216">
        <v>1916.0501254800199</v>
      </c>
      <c r="D221" s="190">
        <v>26975</v>
      </c>
      <c r="F221" s="191">
        <f t="shared" si="3"/>
        <v>0.12541354174568276</v>
      </c>
      <c r="G221" s="191">
        <f t="shared" si="4"/>
        <v>0.11722144967842865</v>
      </c>
    </row>
    <row r="222" spans="1:7" x14ac:dyDescent="0.3">
      <c r="A222" s="162" t="s">
        <v>667</v>
      </c>
      <c r="B222" s="162" t="s">
        <v>668</v>
      </c>
      <c r="C222" s="216">
        <v>2190.5766564399901</v>
      </c>
      <c r="D222" s="190">
        <v>27034</v>
      </c>
      <c r="F222" s="191">
        <f t="shared" si="3"/>
        <v>0.14338245816023651</v>
      </c>
      <c r="G222" s="191">
        <f t="shared" si="4"/>
        <v>0.11747783764992178</v>
      </c>
    </row>
    <row r="223" spans="1:7" x14ac:dyDescent="0.3">
      <c r="A223" s="162" t="s">
        <v>669</v>
      </c>
      <c r="B223" s="162" t="s">
        <v>670</v>
      </c>
      <c r="C223" s="216">
        <v>2348.5504202799998</v>
      </c>
      <c r="D223" s="190">
        <v>25029</v>
      </c>
      <c r="F223" s="191">
        <f t="shared" si="3"/>
        <v>0.15372250561651496</v>
      </c>
      <c r="G223" s="191">
        <f t="shared" si="4"/>
        <v>0.1087649921779941</v>
      </c>
    </row>
    <row r="224" spans="1:7" x14ac:dyDescent="0.3">
      <c r="A224" s="162" t="s">
        <v>671</v>
      </c>
      <c r="B224" s="162" t="s">
        <v>672</v>
      </c>
      <c r="C224" s="216">
        <v>1955.6605071700001</v>
      </c>
      <c r="D224" s="190">
        <v>16748</v>
      </c>
      <c r="F224" s="191">
        <f t="shared" si="3"/>
        <v>0.12800620787251191</v>
      </c>
      <c r="G224" s="191">
        <f t="shared" si="4"/>
        <v>7.2779419433339126E-2</v>
      </c>
    </row>
    <row r="225" spans="1:7" x14ac:dyDescent="0.3">
      <c r="A225" s="162" t="s">
        <v>673</v>
      </c>
      <c r="B225" s="162" t="s">
        <v>674</v>
      </c>
      <c r="C225" s="216">
        <v>383.61867805999998</v>
      </c>
      <c r="D225" s="190">
        <v>3051</v>
      </c>
      <c r="F225" s="191">
        <f t="shared" si="3"/>
        <v>2.5109456404877929E-2</v>
      </c>
      <c r="G225" s="191">
        <f t="shared" si="4"/>
        <v>1.3258300017382235E-2</v>
      </c>
    </row>
    <row r="226" spans="1:7" x14ac:dyDescent="0.3">
      <c r="A226" s="162" t="s">
        <v>675</v>
      </c>
      <c r="B226" s="162" t="s">
        <v>676</v>
      </c>
      <c r="C226" s="216">
        <v>534.67841792000002</v>
      </c>
      <c r="D226" s="190">
        <v>4813</v>
      </c>
      <c r="F226" s="191">
        <f t="shared" si="3"/>
        <v>3.4996951903607583E-2</v>
      </c>
      <c r="G226" s="191">
        <f t="shared" si="4"/>
        <v>2.0915174691465324E-2</v>
      </c>
    </row>
    <row r="227" spans="1:7" x14ac:dyDescent="0.3">
      <c r="A227" s="162" t="s">
        <v>677</v>
      </c>
      <c r="B227" s="192" t="s">
        <v>68</v>
      </c>
      <c r="C227" s="184">
        <f>SUM(C219:C226)</f>
        <v>15277.856751429939</v>
      </c>
      <c r="D227" s="237">
        <f>SUM(D219:D226)</f>
        <v>230120</v>
      </c>
      <c r="F227" s="236">
        <f>SUM(F219:F226)</f>
        <v>1</v>
      </c>
      <c r="G227" s="236">
        <f>SUM(G219:G226)</f>
        <v>1</v>
      </c>
    </row>
    <row r="228" spans="1:7" x14ac:dyDescent="0.3">
      <c r="A228" s="162" t="s">
        <v>678</v>
      </c>
      <c r="B228" s="195" t="s">
        <v>679</v>
      </c>
      <c r="C228" s="216">
        <v>95.117560130000001</v>
      </c>
      <c r="D228" s="237"/>
      <c r="F228" s="196"/>
      <c r="G228" s="196"/>
    </row>
    <row r="229" spans="1:7" x14ac:dyDescent="0.3">
      <c r="A229" s="162" t="s">
        <v>680</v>
      </c>
      <c r="B229" s="195" t="s">
        <v>681</v>
      </c>
      <c r="C229" s="216">
        <v>81.230860750000005</v>
      </c>
      <c r="D229" s="237"/>
      <c r="F229" s="196"/>
      <c r="G229" s="196"/>
    </row>
    <row r="230" spans="1:7" x14ac:dyDescent="0.3">
      <c r="A230" s="162" t="s">
        <v>682</v>
      </c>
      <c r="B230" s="195" t="s">
        <v>683</v>
      </c>
      <c r="C230" s="216">
        <v>45.952872210000102</v>
      </c>
      <c r="D230" s="237"/>
      <c r="F230" s="196"/>
      <c r="G230" s="196"/>
    </row>
    <row r="231" spans="1:7" x14ac:dyDescent="0.3">
      <c r="A231" s="162" t="s">
        <v>684</v>
      </c>
      <c r="B231" s="195" t="s">
        <v>685</v>
      </c>
      <c r="C231" s="216">
        <v>36.056124310000001</v>
      </c>
      <c r="D231" s="237"/>
      <c r="F231" s="196"/>
      <c r="G231" s="196"/>
    </row>
    <row r="232" spans="1:7" x14ac:dyDescent="0.3">
      <c r="A232" s="162" t="s">
        <v>686</v>
      </c>
      <c r="B232" s="195" t="s">
        <v>687</v>
      </c>
      <c r="C232" s="216">
        <v>36.900466770000001</v>
      </c>
      <c r="D232" s="237"/>
      <c r="F232" s="196"/>
      <c r="G232" s="196"/>
    </row>
    <row r="233" spans="1:7" x14ac:dyDescent="0.3">
      <c r="A233" s="162" t="s">
        <v>688</v>
      </c>
      <c r="B233" s="195" t="s">
        <v>689</v>
      </c>
      <c r="C233" s="216">
        <v>239.42053374999901</v>
      </c>
      <c r="D233" s="237"/>
      <c r="F233" s="196"/>
      <c r="G233" s="196"/>
    </row>
    <row r="234" spans="1:7" x14ac:dyDescent="0.3">
      <c r="A234" s="162" t="s">
        <v>690</v>
      </c>
      <c r="B234" s="195"/>
      <c r="F234" s="196"/>
      <c r="G234" s="196"/>
    </row>
    <row r="235" spans="1:7" x14ac:dyDescent="0.3">
      <c r="A235" s="162" t="s">
        <v>691</v>
      </c>
      <c r="B235" s="195"/>
      <c r="F235" s="196"/>
      <c r="G235" s="196"/>
    </row>
    <row r="236" spans="1:7" x14ac:dyDescent="0.3">
      <c r="A236" s="162" t="s">
        <v>692</v>
      </c>
      <c r="B236" s="195"/>
      <c r="F236" s="196"/>
      <c r="G236" s="196"/>
    </row>
    <row r="237" spans="1:7" x14ac:dyDescent="0.3">
      <c r="A237" s="180"/>
      <c r="B237" s="180" t="s">
        <v>693</v>
      </c>
      <c r="C237" s="180" t="s">
        <v>621</v>
      </c>
      <c r="D237" s="180" t="s">
        <v>622</v>
      </c>
      <c r="E237" s="182"/>
      <c r="F237" s="180" t="s">
        <v>441</v>
      </c>
      <c r="G237" s="180" t="s">
        <v>623</v>
      </c>
    </row>
    <row r="238" spans="1:7" x14ac:dyDescent="0.3">
      <c r="A238" s="162" t="s">
        <v>694</v>
      </c>
      <c r="B238" s="162" t="s">
        <v>659</v>
      </c>
      <c r="C238" s="236">
        <v>0.50571647642763895</v>
      </c>
      <c r="F238" s="239"/>
      <c r="G238" s="239"/>
    </row>
    <row r="239" spans="1:7" x14ac:dyDescent="0.3">
      <c r="F239" s="239"/>
      <c r="G239" s="239"/>
    </row>
    <row r="240" spans="1:7" x14ac:dyDescent="0.3">
      <c r="B240" s="177" t="s">
        <v>660</v>
      </c>
      <c r="F240" s="239"/>
      <c r="G240" s="239"/>
    </row>
    <row r="241" spans="1:7" x14ac:dyDescent="0.3">
      <c r="A241" s="162" t="s">
        <v>695</v>
      </c>
      <c r="B241" s="162" t="s">
        <v>662</v>
      </c>
      <c r="C241" s="216">
        <v>5850.1093309499402</v>
      </c>
      <c r="D241" s="190">
        <v>127609</v>
      </c>
      <c r="F241" s="191">
        <f>IF($C$249=0,"",IF(C241="[Mark as ND1 if not relevant]","",C241/$C$249))</f>
        <v>0.38291426776222365</v>
      </c>
      <c r="G241" s="191">
        <f>IF($D$249=0,"",IF(D241="[Mark as ND1 if not relevant]","",D241/$D$249))</f>
        <v>0.55453241786893792</v>
      </c>
    </row>
    <row r="242" spans="1:7" x14ac:dyDescent="0.3">
      <c r="A242" s="162" t="s">
        <v>696</v>
      </c>
      <c r="B242" s="162" t="s">
        <v>664</v>
      </c>
      <c r="C242" s="216">
        <v>2029.6888136499999</v>
      </c>
      <c r="D242" s="190">
        <v>28071</v>
      </c>
      <c r="F242" s="191">
        <f t="shared" ref="F242:F248" si="5">IF($C$249=0,"",IF(C242="[Mark as ND1 if not relevant]","",C242/$C$249))</f>
        <v>0.13285167197683209</v>
      </c>
      <c r="G242" s="191">
        <f t="shared" ref="G242:G248" si="6">IF($D$249=0,"",IF(D242="[Mark as ND1 if not relevant]","",D242/$D$249))</f>
        <v>0.12198418216582653</v>
      </c>
    </row>
    <row r="243" spans="1:7" x14ac:dyDescent="0.3">
      <c r="A243" s="162" t="s">
        <v>697</v>
      </c>
      <c r="B243" s="162" t="s">
        <v>666</v>
      </c>
      <c r="C243" s="216">
        <v>2062.2823200600101</v>
      </c>
      <c r="D243" s="190">
        <v>25050</v>
      </c>
      <c r="F243" s="191">
        <f t="shared" si="5"/>
        <v>0.13498505409582334</v>
      </c>
      <c r="G243" s="191">
        <f t="shared" si="6"/>
        <v>0.10885624891361029</v>
      </c>
    </row>
    <row r="244" spans="1:7" x14ac:dyDescent="0.3">
      <c r="A244" s="162" t="s">
        <v>698</v>
      </c>
      <c r="B244" s="162" t="s">
        <v>668</v>
      </c>
      <c r="C244" s="216">
        <v>2028.5072397599899</v>
      </c>
      <c r="D244" s="190">
        <v>21803</v>
      </c>
      <c r="F244" s="191">
        <f t="shared" si="5"/>
        <v>0.13277433299472</v>
      </c>
      <c r="G244" s="191">
        <f t="shared" si="6"/>
        <v>9.4746219363810183E-2</v>
      </c>
    </row>
    <row r="245" spans="1:7" x14ac:dyDescent="0.3">
      <c r="A245" s="162" t="s">
        <v>699</v>
      </c>
      <c r="B245" s="162" t="s">
        <v>670</v>
      </c>
      <c r="C245" s="216">
        <v>1836.55958134</v>
      </c>
      <c r="D245" s="190">
        <v>16458</v>
      </c>
      <c r="F245" s="191">
        <f t="shared" si="5"/>
        <v>0.12021055120628135</v>
      </c>
      <c r="G245" s="191">
        <f t="shared" si="6"/>
        <v>7.1519207370067797E-2</v>
      </c>
    </row>
    <row r="246" spans="1:7" x14ac:dyDescent="0.3">
      <c r="A246" s="162" t="s">
        <v>700</v>
      </c>
      <c r="B246" s="162" t="s">
        <v>672</v>
      </c>
      <c r="C246" s="216">
        <v>869.66993754999896</v>
      </c>
      <c r="D246" s="190">
        <v>6541</v>
      </c>
      <c r="F246" s="191">
        <f t="shared" si="5"/>
        <v>5.6923556209453378E-2</v>
      </c>
      <c r="G246" s="191">
        <f t="shared" si="6"/>
        <v>2.8424300365026942E-2</v>
      </c>
    </row>
    <row r="247" spans="1:7" x14ac:dyDescent="0.3">
      <c r="A247" s="162" t="s">
        <v>701</v>
      </c>
      <c r="B247" s="162" t="s">
        <v>674</v>
      </c>
      <c r="C247" s="216">
        <v>247.69402717</v>
      </c>
      <c r="D247" s="190">
        <v>1826</v>
      </c>
      <c r="F247" s="191">
        <f t="shared" si="5"/>
        <v>1.6212616154213971E-2</v>
      </c>
      <c r="G247" s="191">
        <f t="shared" si="6"/>
        <v>7.9349904397705544E-3</v>
      </c>
    </row>
    <row r="248" spans="1:7" x14ac:dyDescent="0.3">
      <c r="A248" s="162" t="s">
        <v>702</v>
      </c>
      <c r="B248" s="162" t="s">
        <v>676</v>
      </c>
      <c r="C248" s="216">
        <v>353.34550094999997</v>
      </c>
      <c r="D248" s="190">
        <v>2762</v>
      </c>
      <c r="F248" s="191">
        <f t="shared" si="5"/>
        <v>2.3127949600452197E-2</v>
      </c>
      <c r="G248" s="191">
        <f t="shared" si="6"/>
        <v>1.2002433512949766E-2</v>
      </c>
    </row>
    <row r="249" spans="1:7" x14ac:dyDescent="0.3">
      <c r="A249" s="162" t="s">
        <v>703</v>
      </c>
      <c r="B249" s="192" t="s">
        <v>68</v>
      </c>
      <c r="C249" s="184">
        <f>SUM(C241:C248)</f>
        <v>15277.856751429939</v>
      </c>
      <c r="D249" s="237">
        <f>SUM(D241:D248)</f>
        <v>230120</v>
      </c>
      <c r="F249" s="236">
        <f>SUM(F241:F248)</f>
        <v>0.99999999999999978</v>
      </c>
      <c r="G249" s="236">
        <f>SUM(G241:G248)</f>
        <v>0.99999999999999989</v>
      </c>
    </row>
    <row r="250" spans="1:7" x14ac:dyDescent="0.3">
      <c r="A250" s="162" t="s">
        <v>704</v>
      </c>
      <c r="B250" s="195" t="s">
        <v>679</v>
      </c>
      <c r="C250" s="216">
        <v>63.584895100000097</v>
      </c>
      <c r="D250" s="237"/>
      <c r="F250" s="191">
        <f t="shared" ref="F250:F255" si="7">IF($C$249=0,"",IF(C250="[for completion]","",C250/$C$249))</f>
        <v>4.1618988929221917E-3</v>
      </c>
      <c r="G250" s="191">
        <f t="shared" ref="G250:G255" si="8">IF($D$249=0,"",IF(D250="[for completion]","",D250/$D$249))</f>
        <v>0</v>
      </c>
    </row>
    <row r="251" spans="1:7" x14ac:dyDescent="0.3">
      <c r="A251" s="162" t="s">
        <v>705</v>
      </c>
      <c r="B251" s="195" t="s">
        <v>681</v>
      </c>
      <c r="C251" s="216">
        <v>43.777970889999999</v>
      </c>
      <c r="D251" s="237"/>
      <c r="F251" s="191">
        <f t="shared" si="7"/>
        <v>2.8654523734752634E-3</v>
      </c>
      <c r="G251" s="191">
        <f t="shared" si="8"/>
        <v>0</v>
      </c>
    </row>
    <row r="252" spans="1:7" x14ac:dyDescent="0.3">
      <c r="A252" s="162" t="s">
        <v>706</v>
      </c>
      <c r="B252" s="195" t="s">
        <v>683</v>
      </c>
      <c r="C252" s="216">
        <v>41.640602790000003</v>
      </c>
      <c r="D252" s="237"/>
      <c r="F252" s="191">
        <f t="shared" si="7"/>
        <v>2.725552639188257E-3</v>
      </c>
      <c r="G252" s="191">
        <f t="shared" si="8"/>
        <v>0</v>
      </c>
    </row>
    <row r="253" spans="1:7" x14ac:dyDescent="0.3">
      <c r="A253" s="162" t="s">
        <v>707</v>
      </c>
      <c r="B253" s="195" t="s">
        <v>685</v>
      </c>
      <c r="C253" s="216">
        <v>26.014405329999999</v>
      </c>
      <c r="D253" s="237"/>
      <c r="F253" s="191">
        <f t="shared" si="7"/>
        <v>1.7027522743047821E-3</v>
      </c>
      <c r="G253" s="191">
        <f t="shared" si="8"/>
        <v>0</v>
      </c>
    </row>
    <row r="254" spans="1:7" x14ac:dyDescent="0.3">
      <c r="A254" s="162" t="s">
        <v>708</v>
      </c>
      <c r="B254" s="195" t="s">
        <v>687</v>
      </c>
      <c r="C254" s="216">
        <v>16.28561608</v>
      </c>
      <c r="D254" s="237"/>
      <c r="F254" s="191">
        <f t="shared" si="7"/>
        <v>1.0659620878089291E-3</v>
      </c>
      <c r="G254" s="191">
        <f t="shared" si="8"/>
        <v>0</v>
      </c>
    </row>
    <row r="255" spans="1:7" x14ac:dyDescent="0.3">
      <c r="A255" s="162" t="s">
        <v>709</v>
      </c>
      <c r="B255" s="195" t="s">
        <v>689</v>
      </c>
      <c r="C255" s="216">
        <v>162.04201076000001</v>
      </c>
      <c r="D255" s="237"/>
      <c r="F255" s="191">
        <f t="shared" si="7"/>
        <v>1.0606331332752784E-2</v>
      </c>
      <c r="G255" s="191">
        <f t="shared" si="8"/>
        <v>0</v>
      </c>
    </row>
    <row r="256" spans="1:7" x14ac:dyDescent="0.3">
      <c r="A256" s="162" t="s">
        <v>710</v>
      </c>
      <c r="B256" s="195"/>
      <c r="F256" s="191"/>
      <c r="G256" s="191"/>
    </row>
    <row r="257" spans="1:9" x14ac:dyDescent="0.3">
      <c r="A257" s="162" t="s">
        <v>711</v>
      </c>
      <c r="B257" s="195"/>
      <c r="F257" s="191"/>
      <c r="G257" s="191"/>
    </row>
    <row r="258" spans="1:9" x14ac:dyDescent="0.3">
      <c r="A258" s="162" t="s">
        <v>712</v>
      </c>
      <c r="B258" s="195"/>
      <c r="F258" s="191"/>
      <c r="G258" s="191"/>
    </row>
    <row r="259" spans="1:9" x14ac:dyDescent="0.3">
      <c r="A259" s="180"/>
      <c r="B259" s="199" t="s">
        <v>713</v>
      </c>
      <c r="C259" s="180" t="s">
        <v>441</v>
      </c>
      <c r="D259" s="180"/>
      <c r="E259" s="182"/>
      <c r="F259" s="180"/>
      <c r="G259" s="180"/>
    </row>
    <row r="260" spans="1:9" x14ac:dyDescent="0.3">
      <c r="A260" s="162" t="s">
        <v>714</v>
      </c>
      <c r="B260" s="162" t="s">
        <v>1549</v>
      </c>
      <c r="C260" s="236">
        <v>0.80374834521965899</v>
      </c>
      <c r="E260" s="253"/>
      <c r="F260" s="253"/>
      <c r="G260" s="253"/>
    </row>
    <row r="261" spans="1:9" x14ac:dyDescent="0.3">
      <c r="A261" s="162" t="s">
        <v>716</v>
      </c>
      <c r="B261" s="162" t="s">
        <v>717</v>
      </c>
      <c r="C261" s="236">
        <v>0</v>
      </c>
      <c r="E261" s="253"/>
      <c r="F261" s="253"/>
      <c r="I261" s="255"/>
    </row>
    <row r="262" spans="1:9" x14ac:dyDescent="0.3">
      <c r="A262" s="162" t="s">
        <v>718</v>
      </c>
      <c r="B262" s="162" t="s">
        <v>719</v>
      </c>
      <c r="C262" s="236">
        <v>0</v>
      </c>
      <c r="E262" s="253"/>
      <c r="F262" s="253"/>
    </row>
    <row r="263" spans="1:9" x14ac:dyDescent="0.3">
      <c r="A263" s="162" t="s">
        <v>720</v>
      </c>
      <c r="B263" s="162" t="s">
        <v>721</v>
      </c>
      <c r="C263" s="236">
        <v>0</v>
      </c>
      <c r="E263" s="253"/>
      <c r="F263" s="253"/>
    </row>
    <row r="264" spans="1:9" x14ac:dyDescent="0.3">
      <c r="A264" s="162" t="s">
        <v>722</v>
      </c>
      <c r="B264" s="177" t="s">
        <v>723</v>
      </c>
      <c r="C264" s="236">
        <v>0</v>
      </c>
      <c r="D264" s="173"/>
      <c r="E264" s="173"/>
      <c r="F264" s="203"/>
      <c r="G264" s="203"/>
    </row>
    <row r="265" spans="1:9" x14ac:dyDescent="0.3">
      <c r="A265" s="162" t="s">
        <v>724</v>
      </c>
      <c r="B265" s="162" t="s">
        <v>66</v>
      </c>
      <c r="C265" s="236">
        <v>0.19006705234927501</v>
      </c>
      <c r="E265" s="253"/>
      <c r="F265" s="253"/>
    </row>
    <row r="266" spans="1:9" x14ac:dyDescent="0.3">
      <c r="A266" s="162" t="s">
        <v>726</v>
      </c>
      <c r="B266" s="195" t="s">
        <v>728</v>
      </c>
      <c r="C266" s="256"/>
      <c r="E266" s="253"/>
      <c r="F266" s="253"/>
    </row>
    <row r="267" spans="1:9" x14ac:dyDescent="0.3">
      <c r="A267" s="162" t="s">
        <v>727</v>
      </c>
      <c r="B267" s="195" t="s">
        <v>730</v>
      </c>
      <c r="C267" s="238"/>
      <c r="E267" s="253"/>
      <c r="F267" s="253"/>
    </row>
    <row r="268" spans="1:9" x14ac:dyDescent="0.3">
      <c r="A268" s="162" t="s">
        <v>729</v>
      </c>
      <c r="B268" s="195" t="s">
        <v>732</v>
      </c>
      <c r="C268" s="238"/>
      <c r="E268" s="253"/>
      <c r="F268" s="253"/>
    </row>
    <row r="269" spans="1:9" x14ac:dyDescent="0.3">
      <c r="A269" s="162" t="s">
        <v>731</v>
      </c>
      <c r="B269" s="195" t="s">
        <v>734</v>
      </c>
      <c r="C269" s="238"/>
      <c r="E269" s="253"/>
      <c r="F269" s="253"/>
    </row>
    <row r="270" spans="1:9" x14ac:dyDescent="0.3">
      <c r="A270" s="162" t="s">
        <v>733</v>
      </c>
      <c r="B270" s="195" t="s">
        <v>174</v>
      </c>
      <c r="C270" s="238"/>
      <c r="E270" s="253"/>
      <c r="F270" s="253"/>
    </row>
    <row r="271" spans="1:9" x14ac:dyDescent="0.3">
      <c r="A271" s="162" t="s">
        <v>735</v>
      </c>
      <c r="B271" s="195" t="s">
        <v>174</v>
      </c>
      <c r="C271" s="238"/>
      <c r="E271" s="253"/>
      <c r="F271" s="253"/>
    </row>
    <row r="272" spans="1:9" x14ac:dyDescent="0.3">
      <c r="A272" s="162" t="s">
        <v>736</v>
      </c>
      <c r="B272" s="195" t="s">
        <v>174</v>
      </c>
      <c r="C272" s="238"/>
      <c r="E272" s="253"/>
      <c r="F272" s="253"/>
    </row>
    <row r="273" spans="1:7" x14ac:dyDescent="0.3">
      <c r="A273" s="162" t="s">
        <v>737</v>
      </c>
      <c r="B273" s="195" t="s">
        <v>174</v>
      </c>
      <c r="C273" s="238"/>
      <c r="E273" s="253"/>
      <c r="F273" s="253"/>
    </row>
    <row r="274" spans="1:7" x14ac:dyDescent="0.3">
      <c r="A274" s="162" t="s">
        <v>738</v>
      </c>
      <c r="B274" s="195" t="s">
        <v>174</v>
      </c>
      <c r="C274" s="238"/>
      <c r="E274" s="253"/>
      <c r="F274" s="253"/>
    </row>
    <row r="275" spans="1:7" x14ac:dyDescent="0.3">
      <c r="A275" s="162" t="s">
        <v>739</v>
      </c>
      <c r="B275" s="195" t="s">
        <v>174</v>
      </c>
      <c r="C275" s="238"/>
      <c r="E275" s="253"/>
      <c r="F275" s="253"/>
    </row>
    <row r="276" spans="1:7" x14ac:dyDescent="0.3">
      <c r="A276" s="180"/>
      <c r="B276" s="199" t="s">
        <v>740</v>
      </c>
      <c r="C276" s="180" t="s">
        <v>441</v>
      </c>
      <c r="D276" s="180"/>
      <c r="E276" s="182"/>
      <c r="F276" s="180"/>
      <c r="G276" s="183"/>
    </row>
    <row r="277" spans="1:7" x14ac:dyDescent="0.3">
      <c r="A277" s="162" t="s">
        <v>741</v>
      </c>
      <c r="B277" s="162" t="s">
        <v>742</v>
      </c>
      <c r="C277" s="236">
        <v>1</v>
      </c>
      <c r="E277" s="155"/>
      <c r="F277" s="155"/>
    </row>
    <row r="278" spans="1:7" x14ac:dyDescent="0.3">
      <c r="A278" s="162" t="s">
        <v>743</v>
      </c>
      <c r="B278" s="162" t="s">
        <v>744</v>
      </c>
      <c r="C278" s="236">
        <v>0</v>
      </c>
      <c r="E278" s="155"/>
      <c r="F278" s="155"/>
    </row>
    <row r="279" spans="1:7" x14ac:dyDescent="0.3">
      <c r="A279" s="162" t="s">
        <v>745</v>
      </c>
      <c r="B279" s="162" t="s">
        <v>66</v>
      </c>
      <c r="C279" s="236">
        <v>0</v>
      </c>
      <c r="E279" s="155"/>
      <c r="F279" s="155"/>
    </row>
    <row r="280" spans="1:7" x14ac:dyDescent="0.3">
      <c r="A280" s="162" t="s">
        <v>746</v>
      </c>
      <c r="C280" s="238"/>
      <c r="E280" s="155"/>
      <c r="F280" s="155"/>
    </row>
    <row r="281" spans="1:7" x14ac:dyDescent="0.3">
      <c r="A281" s="162" t="s">
        <v>747</v>
      </c>
      <c r="C281" s="238"/>
      <c r="E281" s="155"/>
      <c r="F281" s="155"/>
    </row>
    <row r="282" spans="1:7" x14ac:dyDescent="0.3">
      <c r="A282" s="162" t="s">
        <v>748</v>
      </c>
      <c r="C282" s="238"/>
      <c r="E282" s="155"/>
      <c r="F282" s="155"/>
    </row>
    <row r="283" spans="1:7" x14ac:dyDescent="0.3">
      <c r="A283" s="162" t="s">
        <v>749</v>
      </c>
      <c r="C283" s="238"/>
      <c r="E283" s="155"/>
      <c r="F283" s="155"/>
    </row>
    <row r="284" spans="1:7" x14ac:dyDescent="0.3">
      <c r="A284" s="162" t="s">
        <v>750</v>
      </c>
      <c r="C284" s="238"/>
      <c r="E284" s="155"/>
      <c r="F284" s="155"/>
    </row>
    <row r="285" spans="1:7" x14ac:dyDescent="0.3">
      <c r="A285" s="162" t="s">
        <v>751</v>
      </c>
      <c r="C285" s="238"/>
      <c r="E285" s="155"/>
      <c r="F285" s="155"/>
    </row>
    <row r="286" spans="1:7" x14ac:dyDescent="0.3">
      <c r="A286" s="181"/>
      <c r="B286" s="181" t="s">
        <v>1550</v>
      </c>
      <c r="C286" s="181" t="s">
        <v>55</v>
      </c>
      <c r="D286" s="181" t="s">
        <v>1551</v>
      </c>
      <c r="E286" s="181"/>
      <c r="F286" s="181" t="s">
        <v>441</v>
      </c>
      <c r="G286" s="181" t="s">
        <v>1552</v>
      </c>
    </row>
    <row r="287" spans="1:7" x14ac:dyDescent="0.3">
      <c r="A287" s="162" t="s">
        <v>1553</v>
      </c>
      <c r="B287" s="177" t="s">
        <v>559</v>
      </c>
      <c r="C287" s="186"/>
      <c r="E287" s="165"/>
      <c r="F287" s="196" t="str">
        <f>IF($C$305=0,"",IF(C287="[For completion]","",C287/$C$305))</f>
        <v/>
      </c>
      <c r="G287" s="196" t="str">
        <f>IF($D$305=0,"",IF(D287="[For completion]","",D287/$D$305))</f>
        <v/>
      </c>
    </row>
    <row r="288" spans="1:7" x14ac:dyDescent="0.3">
      <c r="A288" s="162" t="s">
        <v>1554</v>
      </c>
      <c r="B288" s="177" t="s">
        <v>559</v>
      </c>
      <c r="C288" s="186"/>
      <c r="E288" s="165"/>
      <c r="F288" s="196" t="str">
        <f t="shared" ref="F288:F304" si="9">IF($C$305=0,"",IF(C288="[For completion]","",C288/$C$305))</f>
        <v/>
      </c>
      <c r="G288" s="196" t="str">
        <f t="shared" ref="G288:G304" si="10">IF($D$305=0,"",IF(D288="[For completion]","",D288/$D$305))</f>
        <v/>
      </c>
    </row>
    <row r="289" spans="1:7" x14ac:dyDescent="0.3">
      <c r="A289" s="162" t="s">
        <v>1555</v>
      </c>
      <c r="B289" s="177" t="s">
        <v>559</v>
      </c>
      <c r="C289" s="186"/>
      <c r="E289" s="165"/>
      <c r="F289" s="196" t="str">
        <f t="shared" si="9"/>
        <v/>
      </c>
      <c r="G289" s="196" t="str">
        <f t="shared" si="10"/>
        <v/>
      </c>
    </row>
    <row r="290" spans="1:7" x14ac:dyDescent="0.3">
      <c r="A290" s="162" t="s">
        <v>1556</v>
      </c>
      <c r="B290" s="177" t="s">
        <v>559</v>
      </c>
      <c r="C290" s="186"/>
      <c r="E290" s="165"/>
      <c r="F290" s="196" t="str">
        <f t="shared" si="9"/>
        <v/>
      </c>
      <c r="G290" s="196" t="str">
        <f t="shared" si="10"/>
        <v/>
      </c>
    </row>
    <row r="291" spans="1:7" x14ac:dyDescent="0.3">
      <c r="A291" s="162" t="s">
        <v>1557</v>
      </c>
      <c r="B291" s="177" t="s">
        <v>559</v>
      </c>
      <c r="C291" s="186"/>
      <c r="E291" s="165"/>
      <c r="F291" s="196" t="str">
        <f t="shared" si="9"/>
        <v/>
      </c>
      <c r="G291" s="196" t="str">
        <f t="shared" si="10"/>
        <v/>
      </c>
    </row>
    <row r="292" spans="1:7" x14ac:dyDescent="0.3">
      <c r="A292" s="162" t="s">
        <v>1558</v>
      </c>
      <c r="B292" s="177" t="s">
        <v>559</v>
      </c>
      <c r="C292" s="186"/>
      <c r="E292" s="165"/>
      <c r="F292" s="196" t="str">
        <f t="shared" si="9"/>
        <v/>
      </c>
      <c r="G292" s="196" t="str">
        <f t="shared" si="10"/>
        <v/>
      </c>
    </row>
    <row r="293" spans="1:7" x14ac:dyDescent="0.3">
      <c r="A293" s="162" t="s">
        <v>1559</v>
      </c>
      <c r="B293" s="177" t="s">
        <v>559</v>
      </c>
      <c r="C293" s="186"/>
      <c r="E293" s="165"/>
      <c r="F293" s="196" t="str">
        <f t="shared" si="9"/>
        <v/>
      </c>
      <c r="G293" s="196" t="str">
        <f t="shared" si="10"/>
        <v/>
      </c>
    </row>
    <row r="294" spans="1:7" x14ac:dyDescent="0.3">
      <c r="A294" s="162" t="s">
        <v>1560</v>
      </c>
      <c r="B294" s="177" t="s">
        <v>559</v>
      </c>
      <c r="C294" s="186"/>
      <c r="E294" s="165"/>
      <c r="F294" s="196" t="str">
        <f t="shared" si="9"/>
        <v/>
      </c>
      <c r="G294" s="196" t="str">
        <f t="shared" si="10"/>
        <v/>
      </c>
    </row>
    <row r="295" spans="1:7" x14ac:dyDescent="0.3">
      <c r="A295" s="162" t="s">
        <v>1561</v>
      </c>
      <c r="B295" s="177" t="s">
        <v>559</v>
      </c>
      <c r="C295" s="186"/>
      <c r="E295" s="165"/>
      <c r="F295" s="196" t="str">
        <f t="shared" si="9"/>
        <v/>
      </c>
      <c r="G295" s="196" t="str">
        <f t="shared" si="10"/>
        <v/>
      </c>
    </row>
    <row r="296" spans="1:7" x14ac:dyDescent="0.3">
      <c r="A296" s="162" t="s">
        <v>1562</v>
      </c>
      <c r="B296" s="177" t="s">
        <v>559</v>
      </c>
      <c r="C296" s="186"/>
      <c r="E296" s="165"/>
      <c r="F296" s="196" t="str">
        <f t="shared" si="9"/>
        <v/>
      </c>
      <c r="G296" s="196" t="str">
        <f t="shared" si="10"/>
        <v/>
      </c>
    </row>
    <row r="297" spans="1:7" x14ac:dyDescent="0.3">
      <c r="A297" s="162" t="s">
        <v>1563</v>
      </c>
      <c r="B297" s="177" t="s">
        <v>559</v>
      </c>
      <c r="C297" s="186"/>
      <c r="E297" s="165"/>
      <c r="F297" s="196" t="str">
        <f t="shared" si="9"/>
        <v/>
      </c>
      <c r="G297" s="196" t="str">
        <f t="shared" si="10"/>
        <v/>
      </c>
    </row>
    <row r="298" spans="1:7" x14ac:dyDescent="0.3">
      <c r="A298" s="162" t="s">
        <v>1564</v>
      </c>
      <c r="B298" s="177" t="s">
        <v>559</v>
      </c>
      <c r="C298" s="186"/>
      <c r="E298" s="165"/>
      <c r="F298" s="196" t="str">
        <f t="shared" si="9"/>
        <v/>
      </c>
      <c r="G298" s="196" t="str">
        <f t="shared" si="10"/>
        <v/>
      </c>
    </row>
    <row r="299" spans="1:7" x14ac:dyDescent="0.3">
      <c r="A299" s="162" t="s">
        <v>1565</v>
      </c>
      <c r="B299" s="177" t="s">
        <v>559</v>
      </c>
      <c r="C299" s="186"/>
      <c r="E299" s="165"/>
      <c r="F299" s="196" t="str">
        <f t="shared" si="9"/>
        <v/>
      </c>
      <c r="G299" s="196" t="str">
        <f t="shared" si="10"/>
        <v/>
      </c>
    </row>
    <row r="300" spans="1:7" x14ac:dyDescent="0.3">
      <c r="A300" s="162" t="s">
        <v>1566</v>
      </c>
      <c r="B300" s="177" t="s">
        <v>559</v>
      </c>
      <c r="C300" s="186"/>
      <c r="E300" s="165"/>
      <c r="F300" s="196" t="str">
        <f t="shared" si="9"/>
        <v/>
      </c>
      <c r="G300" s="196" t="str">
        <f t="shared" si="10"/>
        <v/>
      </c>
    </row>
    <row r="301" spans="1:7" x14ac:dyDescent="0.3">
      <c r="A301" s="162" t="s">
        <v>1567</v>
      </c>
      <c r="B301" s="177" t="s">
        <v>559</v>
      </c>
      <c r="C301" s="186"/>
      <c r="E301" s="165"/>
      <c r="F301" s="196" t="str">
        <f t="shared" si="9"/>
        <v/>
      </c>
      <c r="G301" s="196" t="str">
        <f t="shared" si="10"/>
        <v/>
      </c>
    </row>
    <row r="302" spans="1:7" x14ac:dyDescent="0.3">
      <c r="A302" s="162" t="s">
        <v>1568</v>
      </c>
      <c r="B302" s="177" t="s">
        <v>559</v>
      </c>
      <c r="C302" s="186"/>
      <c r="E302" s="165"/>
      <c r="F302" s="196" t="str">
        <f t="shared" si="9"/>
        <v/>
      </c>
      <c r="G302" s="196" t="str">
        <f t="shared" si="10"/>
        <v/>
      </c>
    </row>
    <row r="303" spans="1:7" x14ac:dyDescent="0.3">
      <c r="A303" s="162" t="s">
        <v>1569</v>
      </c>
      <c r="B303" s="177" t="s">
        <v>559</v>
      </c>
      <c r="C303" s="186"/>
      <c r="E303" s="165"/>
      <c r="F303" s="196" t="str">
        <f t="shared" si="9"/>
        <v/>
      </c>
      <c r="G303" s="196" t="str">
        <f t="shared" si="10"/>
        <v/>
      </c>
    </row>
    <row r="304" spans="1:7" x14ac:dyDescent="0.3">
      <c r="A304" s="162" t="s">
        <v>1570</v>
      </c>
      <c r="B304" s="177" t="s">
        <v>1571</v>
      </c>
      <c r="C304" s="186"/>
      <c r="E304" s="165"/>
      <c r="F304" s="196" t="str">
        <f t="shared" si="9"/>
        <v/>
      </c>
      <c r="G304" s="196" t="str">
        <f t="shared" si="10"/>
        <v/>
      </c>
    </row>
    <row r="305" spans="1:7" x14ac:dyDescent="0.3">
      <c r="A305" s="162" t="s">
        <v>1572</v>
      </c>
      <c r="B305" s="177" t="s">
        <v>68</v>
      </c>
      <c r="C305" s="184">
        <f>SUM(C287:C304)</f>
        <v>0</v>
      </c>
      <c r="D305" s="162">
        <f>SUM(D287:D304)</f>
        <v>0</v>
      </c>
      <c r="E305" s="165"/>
      <c r="F305" s="257">
        <f>SUM(F287:F304)</f>
        <v>0</v>
      </c>
      <c r="G305" s="257">
        <f>SUM(G287:G304)</f>
        <v>0</v>
      </c>
    </row>
    <row r="306" spans="1:7" x14ac:dyDescent="0.3">
      <c r="A306" s="162" t="s">
        <v>1573</v>
      </c>
      <c r="B306" s="177"/>
      <c r="E306" s="165"/>
      <c r="F306" s="165"/>
      <c r="G306" s="165"/>
    </row>
    <row r="307" spans="1:7" x14ac:dyDescent="0.3">
      <c r="A307" s="162" t="s">
        <v>1574</v>
      </c>
      <c r="B307" s="177"/>
      <c r="E307" s="165"/>
      <c r="F307" s="165"/>
      <c r="G307" s="165"/>
    </row>
    <row r="308" spans="1:7" x14ac:dyDescent="0.3">
      <c r="A308" s="162" t="s">
        <v>1575</v>
      </c>
      <c r="B308" s="177"/>
      <c r="E308" s="165"/>
      <c r="F308" s="165"/>
      <c r="G308" s="165"/>
    </row>
    <row r="309" spans="1:7" x14ac:dyDescent="0.3">
      <c r="A309" s="181"/>
      <c r="B309" s="181" t="s">
        <v>1576</v>
      </c>
      <c r="C309" s="181" t="s">
        <v>55</v>
      </c>
      <c r="D309" s="181" t="s">
        <v>1551</v>
      </c>
      <c r="E309" s="181"/>
      <c r="F309" s="181" t="s">
        <v>441</v>
      </c>
      <c r="G309" s="181" t="s">
        <v>1552</v>
      </c>
    </row>
    <row r="310" spans="1:7" x14ac:dyDescent="0.3">
      <c r="A310" s="162" t="s">
        <v>1577</v>
      </c>
      <c r="B310" s="177" t="s">
        <v>559</v>
      </c>
      <c r="C310" s="186"/>
      <c r="E310" s="165"/>
      <c r="F310" s="196" t="str">
        <f>IF($C$328=0,"",IF(C310="[For completion]","",C310/$C$328))</f>
        <v/>
      </c>
      <c r="G310" s="196" t="str">
        <f>IF($D$328=0,"",IF(D310="[For completion]","",D310/$D$328))</f>
        <v/>
      </c>
    </row>
    <row r="311" spans="1:7" x14ac:dyDescent="0.3">
      <c r="A311" s="162" t="s">
        <v>1578</v>
      </c>
      <c r="B311" s="177" t="s">
        <v>559</v>
      </c>
      <c r="C311" s="186"/>
      <c r="E311" s="165"/>
      <c r="F311" s="196" t="str">
        <f t="shared" ref="F311:F327" si="11">IF($C$328=0,"",IF(C311="[For completion]","",C311/$C$328))</f>
        <v/>
      </c>
      <c r="G311" s="196" t="str">
        <f t="shared" ref="G311:G327" si="12">IF($D$328=0,"",IF(D311="[For completion]","",D311/$D$328))</f>
        <v/>
      </c>
    </row>
    <row r="312" spans="1:7" x14ac:dyDescent="0.3">
      <c r="A312" s="162" t="s">
        <v>1579</v>
      </c>
      <c r="B312" s="177" t="s">
        <v>559</v>
      </c>
      <c r="C312" s="186"/>
      <c r="E312" s="165"/>
      <c r="F312" s="196" t="str">
        <f t="shared" si="11"/>
        <v/>
      </c>
      <c r="G312" s="196" t="str">
        <f t="shared" si="12"/>
        <v/>
      </c>
    </row>
    <row r="313" spans="1:7" x14ac:dyDescent="0.3">
      <c r="A313" s="162" t="s">
        <v>1580</v>
      </c>
      <c r="B313" s="177" t="s">
        <v>559</v>
      </c>
      <c r="C313" s="186"/>
      <c r="E313" s="165"/>
      <c r="F313" s="196" t="str">
        <f t="shared" si="11"/>
        <v/>
      </c>
      <c r="G313" s="196" t="str">
        <f t="shared" si="12"/>
        <v/>
      </c>
    </row>
    <row r="314" spans="1:7" x14ac:dyDescent="0.3">
      <c r="A314" s="162" t="s">
        <v>1581</v>
      </c>
      <c r="B314" s="177" t="s">
        <v>559</v>
      </c>
      <c r="C314" s="186"/>
      <c r="E314" s="165"/>
      <c r="F314" s="196" t="str">
        <f t="shared" si="11"/>
        <v/>
      </c>
      <c r="G314" s="196" t="str">
        <f t="shared" si="12"/>
        <v/>
      </c>
    </row>
    <row r="315" spans="1:7" x14ac:dyDescent="0.3">
      <c r="A315" s="162" t="s">
        <v>1582</v>
      </c>
      <c r="B315" s="177" t="s">
        <v>559</v>
      </c>
      <c r="C315" s="186"/>
      <c r="E315" s="165"/>
      <c r="F315" s="196" t="str">
        <f t="shared" si="11"/>
        <v/>
      </c>
      <c r="G315" s="196" t="str">
        <f t="shared" si="12"/>
        <v/>
      </c>
    </row>
    <row r="316" spans="1:7" x14ac:dyDescent="0.3">
      <c r="A316" s="162" t="s">
        <v>1583</v>
      </c>
      <c r="B316" s="177" t="s">
        <v>559</v>
      </c>
      <c r="C316" s="186"/>
      <c r="E316" s="165"/>
      <c r="F316" s="196" t="str">
        <f t="shared" si="11"/>
        <v/>
      </c>
      <c r="G316" s="196" t="str">
        <f t="shared" si="12"/>
        <v/>
      </c>
    </row>
    <row r="317" spans="1:7" x14ac:dyDescent="0.3">
      <c r="A317" s="162" t="s">
        <v>1584</v>
      </c>
      <c r="B317" s="177" t="s">
        <v>559</v>
      </c>
      <c r="C317" s="186"/>
      <c r="E317" s="165"/>
      <c r="F317" s="196" t="str">
        <f t="shared" si="11"/>
        <v/>
      </c>
      <c r="G317" s="196" t="str">
        <f t="shared" si="12"/>
        <v/>
      </c>
    </row>
    <row r="318" spans="1:7" x14ac:dyDescent="0.3">
      <c r="A318" s="162" t="s">
        <v>1585</v>
      </c>
      <c r="B318" s="177" t="s">
        <v>559</v>
      </c>
      <c r="C318" s="186"/>
      <c r="E318" s="165"/>
      <c r="F318" s="196" t="str">
        <f t="shared" si="11"/>
        <v/>
      </c>
      <c r="G318" s="196" t="str">
        <f t="shared" si="12"/>
        <v/>
      </c>
    </row>
    <row r="319" spans="1:7" x14ac:dyDescent="0.3">
      <c r="A319" s="162" t="s">
        <v>1586</v>
      </c>
      <c r="B319" s="177" t="s">
        <v>559</v>
      </c>
      <c r="C319" s="186"/>
      <c r="E319" s="165"/>
      <c r="F319" s="196" t="str">
        <f t="shared" si="11"/>
        <v/>
      </c>
      <c r="G319" s="196" t="str">
        <f t="shared" si="12"/>
        <v/>
      </c>
    </row>
    <row r="320" spans="1:7" x14ac:dyDescent="0.3">
      <c r="A320" s="162" t="s">
        <v>1587</v>
      </c>
      <c r="B320" s="177" t="s">
        <v>559</v>
      </c>
      <c r="C320" s="186"/>
      <c r="E320" s="165"/>
      <c r="F320" s="196" t="str">
        <f t="shared" si="11"/>
        <v/>
      </c>
      <c r="G320" s="196" t="str">
        <f t="shared" si="12"/>
        <v/>
      </c>
    </row>
    <row r="321" spans="1:7" x14ac:dyDescent="0.3">
      <c r="A321" s="162" t="s">
        <v>1588</v>
      </c>
      <c r="B321" s="177" t="s">
        <v>559</v>
      </c>
      <c r="C321" s="186"/>
      <c r="E321" s="165"/>
      <c r="F321" s="196" t="str">
        <f>IF($C$328=0,"",IF(C321="[For completion]","",C321/$C$328))</f>
        <v/>
      </c>
      <c r="G321" s="196" t="str">
        <f t="shared" si="12"/>
        <v/>
      </c>
    </row>
    <row r="322" spans="1:7" x14ac:dyDescent="0.3">
      <c r="A322" s="162" t="s">
        <v>1589</v>
      </c>
      <c r="B322" s="177" t="s">
        <v>559</v>
      </c>
      <c r="C322" s="186"/>
      <c r="E322" s="165"/>
      <c r="F322" s="196" t="str">
        <f t="shared" si="11"/>
        <v/>
      </c>
      <c r="G322" s="196" t="str">
        <f t="shared" si="12"/>
        <v/>
      </c>
    </row>
    <row r="323" spans="1:7" x14ac:dyDescent="0.3">
      <c r="A323" s="162" t="s">
        <v>1590</v>
      </c>
      <c r="B323" s="177" t="s">
        <v>559</v>
      </c>
      <c r="C323" s="186"/>
      <c r="E323" s="165"/>
      <c r="F323" s="196" t="str">
        <f t="shared" si="11"/>
        <v/>
      </c>
      <c r="G323" s="196" t="str">
        <f t="shared" si="12"/>
        <v/>
      </c>
    </row>
    <row r="324" spans="1:7" x14ac:dyDescent="0.3">
      <c r="A324" s="162" t="s">
        <v>1591</v>
      </c>
      <c r="B324" s="177" t="s">
        <v>559</v>
      </c>
      <c r="C324" s="186"/>
      <c r="E324" s="165"/>
      <c r="F324" s="196" t="str">
        <f t="shared" si="11"/>
        <v/>
      </c>
      <c r="G324" s="196" t="str">
        <f t="shared" si="12"/>
        <v/>
      </c>
    </row>
    <row r="325" spans="1:7" x14ac:dyDescent="0.3">
      <c r="A325" s="162" t="s">
        <v>1592</v>
      </c>
      <c r="B325" s="177" t="s">
        <v>559</v>
      </c>
      <c r="C325" s="186"/>
      <c r="E325" s="165"/>
      <c r="F325" s="196" t="str">
        <f t="shared" si="11"/>
        <v/>
      </c>
      <c r="G325" s="196" t="str">
        <f t="shared" si="12"/>
        <v/>
      </c>
    </row>
    <row r="326" spans="1:7" x14ac:dyDescent="0.3">
      <c r="A326" s="162" t="s">
        <v>1593</v>
      </c>
      <c r="B326" s="177" t="s">
        <v>559</v>
      </c>
      <c r="C326" s="186"/>
      <c r="E326" s="165"/>
      <c r="F326" s="196" t="str">
        <f t="shared" si="11"/>
        <v/>
      </c>
      <c r="G326" s="196" t="str">
        <f t="shared" si="12"/>
        <v/>
      </c>
    </row>
    <row r="327" spans="1:7" x14ac:dyDescent="0.3">
      <c r="A327" s="162" t="s">
        <v>1594</v>
      </c>
      <c r="B327" s="177" t="s">
        <v>1571</v>
      </c>
      <c r="C327" s="186"/>
      <c r="E327" s="165"/>
      <c r="F327" s="196" t="str">
        <f t="shared" si="11"/>
        <v/>
      </c>
      <c r="G327" s="196" t="str">
        <f t="shared" si="12"/>
        <v/>
      </c>
    </row>
    <row r="328" spans="1:7" x14ac:dyDescent="0.3">
      <c r="A328" s="162" t="s">
        <v>1595</v>
      </c>
      <c r="B328" s="177" t="s">
        <v>68</v>
      </c>
      <c r="C328" s="184">
        <f>SUM(C310:C327)</f>
        <v>0</v>
      </c>
      <c r="D328" s="162">
        <f>SUM(D310:D327)</f>
        <v>0</v>
      </c>
      <c r="E328" s="165"/>
      <c r="F328" s="257">
        <f>SUM(F310:F327)</f>
        <v>0</v>
      </c>
      <c r="G328" s="257">
        <f>SUM(G310:G327)</f>
        <v>0</v>
      </c>
    </row>
    <row r="329" spans="1:7" x14ac:dyDescent="0.3">
      <c r="A329" s="162" t="s">
        <v>1596</v>
      </c>
      <c r="B329" s="177"/>
      <c r="E329" s="165"/>
      <c r="F329" s="165"/>
      <c r="G329" s="165"/>
    </row>
    <row r="330" spans="1:7" x14ac:dyDescent="0.3">
      <c r="A330" s="162" t="s">
        <v>1597</v>
      </c>
      <c r="B330" s="177"/>
      <c r="E330" s="165"/>
      <c r="F330" s="165"/>
      <c r="G330" s="165"/>
    </row>
    <row r="331" spans="1:7" x14ac:dyDescent="0.3">
      <c r="A331" s="162" t="s">
        <v>1598</v>
      </c>
      <c r="B331" s="177"/>
      <c r="E331" s="165"/>
      <c r="F331" s="165"/>
      <c r="G331" s="165"/>
    </row>
    <row r="332" spans="1:7" x14ac:dyDescent="0.3">
      <c r="A332" s="181"/>
      <c r="B332" s="181" t="s">
        <v>1599</v>
      </c>
      <c r="C332" s="181" t="s">
        <v>55</v>
      </c>
      <c r="D332" s="181" t="s">
        <v>1551</v>
      </c>
      <c r="E332" s="181"/>
      <c r="F332" s="181" t="s">
        <v>441</v>
      </c>
      <c r="G332" s="181" t="s">
        <v>1552</v>
      </c>
    </row>
    <row r="333" spans="1:7" x14ac:dyDescent="0.3">
      <c r="A333" s="162" t="s">
        <v>1600</v>
      </c>
      <c r="B333" s="177" t="s">
        <v>1601</v>
      </c>
      <c r="C333" s="186"/>
      <c r="E333" s="165"/>
      <c r="F333" s="196" t="str">
        <f>IF($C$346=0,"",IF(C333="[For completion]","",C333/$C$346))</f>
        <v/>
      </c>
      <c r="G333" s="196" t="str">
        <f>IF($D$346=0,"",IF(D333="[For completion]","",D333/$D$346))</f>
        <v/>
      </c>
    </row>
    <row r="334" spans="1:7" x14ac:dyDescent="0.3">
      <c r="A334" s="162" t="s">
        <v>1602</v>
      </c>
      <c r="B334" s="177" t="s">
        <v>1603</v>
      </c>
      <c r="C334" s="186"/>
      <c r="E334" s="165"/>
      <c r="F334" s="196" t="str">
        <f t="shared" ref="F334:F345" si="13">IF($C$346=0,"",IF(C334="[For completion]","",C334/$C$346))</f>
        <v/>
      </c>
      <c r="G334" s="196" t="str">
        <f t="shared" ref="G334:G345" si="14">IF($D$346=0,"",IF(D334="[For completion]","",D334/$D$346))</f>
        <v/>
      </c>
    </row>
    <row r="335" spans="1:7" x14ac:dyDescent="0.3">
      <c r="A335" s="162" t="s">
        <v>1604</v>
      </c>
      <c r="B335" s="177" t="s">
        <v>1605</v>
      </c>
      <c r="C335" s="186"/>
      <c r="E335" s="165"/>
      <c r="F335" s="196" t="str">
        <f t="shared" si="13"/>
        <v/>
      </c>
      <c r="G335" s="196" t="str">
        <f t="shared" si="14"/>
        <v/>
      </c>
    </row>
    <row r="336" spans="1:7" x14ac:dyDescent="0.3">
      <c r="A336" s="162" t="s">
        <v>1606</v>
      </c>
      <c r="B336" s="177" t="s">
        <v>1607</v>
      </c>
      <c r="C336" s="186"/>
      <c r="E336" s="165"/>
      <c r="F336" s="196" t="str">
        <f t="shared" si="13"/>
        <v/>
      </c>
      <c r="G336" s="196" t="str">
        <f t="shared" si="14"/>
        <v/>
      </c>
    </row>
    <row r="337" spans="1:7" x14ac:dyDescent="0.3">
      <c r="A337" s="162" t="s">
        <v>1608</v>
      </c>
      <c r="B337" s="177" t="s">
        <v>1609</v>
      </c>
      <c r="C337" s="186"/>
      <c r="E337" s="165"/>
      <c r="F337" s="196" t="str">
        <f t="shared" si="13"/>
        <v/>
      </c>
      <c r="G337" s="196" t="str">
        <f t="shared" si="14"/>
        <v/>
      </c>
    </row>
    <row r="338" spans="1:7" x14ac:dyDescent="0.3">
      <c r="A338" s="162" t="s">
        <v>1610</v>
      </c>
      <c r="B338" s="177" t="s">
        <v>1611</v>
      </c>
      <c r="C338" s="186"/>
      <c r="E338" s="165"/>
      <c r="F338" s="196" t="str">
        <f t="shared" si="13"/>
        <v/>
      </c>
      <c r="G338" s="196" t="str">
        <f t="shared" si="14"/>
        <v/>
      </c>
    </row>
    <row r="339" spans="1:7" x14ac:dyDescent="0.3">
      <c r="A339" s="162" t="s">
        <v>1612</v>
      </c>
      <c r="B339" s="177" t="s">
        <v>1613</v>
      </c>
      <c r="C339" s="186"/>
      <c r="E339" s="165"/>
      <c r="F339" s="196" t="str">
        <f t="shared" si="13"/>
        <v/>
      </c>
      <c r="G339" s="196" t="str">
        <f t="shared" si="14"/>
        <v/>
      </c>
    </row>
    <row r="340" spans="1:7" x14ac:dyDescent="0.3">
      <c r="A340" s="162" t="s">
        <v>1614</v>
      </c>
      <c r="B340" s="177" t="s">
        <v>1615</v>
      </c>
      <c r="C340" s="186"/>
      <c r="E340" s="165"/>
      <c r="F340" s="196" t="str">
        <f t="shared" si="13"/>
        <v/>
      </c>
      <c r="G340" s="196" t="str">
        <f t="shared" si="14"/>
        <v/>
      </c>
    </row>
    <row r="341" spans="1:7" x14ac:dyDescent="0.3">
      <c r="A341" s="162" t="s">
        <v>1616</v>
      </c>
      <c r="B341" s="177" t="s">
        <v>1617</v>
      </c>
      <c r="C341" s="186"/>
      <c r="E341" s="165"/>
      <c r="F341" s="196" t="str">
        <f t="shared" si="13"/>
        <v/>
      </c>
      <c r="G341" s="196" t="str">
        <f t="shared" si="14"/>
        <v/>
      </c>
    </row>
    <row r="342" spans="1:7" x14ac:dyDescent="0.3">
      <c r="A342" s="162" t="s">
        <v>1618</v>
      </c>
      <c r="B342" s="162" t="s">
        <v>1619</v>
      </c>
      <c r="C342" s="186"/>
      <c r="E342" s="157"/>
      <c r="F342" s="196" t="str">
        <f t="shared" si="13"/>
        <v/>
      </c>
      <c r="G342" s="196" t="str">
        <f t="shared" si="14"/>
        <v/>
      </c>
    </row>
    <row r="343" spans="1:7" x14ac:dyDescent="0.3">
      <c r="A343" s="162" t="s">
        <v>1620</v>
      </c>
      <c r="B343" s="162" t="s">
        <v>1621</v>
      </c>
      <c r="C343" s="186"/>
      <c r="E343" s="157"/>
      <c r="F343" s="196" t="str">
        <f t="shared" si="13"/>
        <v/>
      </c>
      <c r="G343" s="196" t="str">
        <f t="shared" si="14"/>
        <v/>
      </c>
    </row>
    <row r="344" spans="1:7" x14ac:dyDescent="0.3">
      <c r="A344" s="162" t="s">
        <v>1622</v>
      </c>
      <c r="B344" s="177" t="s">
        <v>1623</v>
      </c>
      <c r="C344" s="186"/>
      <c r="E344" s="165"/>
      <c r="F344" s="196" t="str">
        <f t="shared" si="13"/>
        <v/>
      </c>
      <c r="G344" s="196" t="str">
        <f t="shared" si="14"/>
        <v/>
      </c>
    </row>
    <row r="345" spans="1:7" x14ac:dyDescent="0.3">
      <c r="A345" s="162" t="s">
        <v>1624</v>
      </c>
      <c r="B345" s="162" t="s">
        <v>1571</v>
      </c>
      <c r="C345" s="186"/>
      <c r="E345" s="157"/>
      <c r="F345" s="196" t="str">
        <f t="shared" si="13"/>
        <v/>
      </c>
      <c r="G345" s="196" t="str">
        <f t="shared" si="14"/>
        <v/>
      </c>
    </row>
    <row r="346" spans="1:7" x14ac:dyDescent="0.3">
      <c r="A346" s="162" t="s">
        <v>1625</v>
      </c>
      <c r="B346" s="177" t="s">
        <v>68</v>
      </c>
      <c r="C346" s="184">
        <f>SUM(C333:C345)</f>
        <v>0</v>
      </c>
      <c r="D346" s="162">
        <f>SUM(D333:D345)</f>
        <v>0</v>
      </c>
      <c r="E346" s="165"/>
      <c r="F346" s="257">
        <f>SUM(F333:F345)</f>
        <v>0</v>
      </c>
      <c r="G346" s="257">
        <f>SUM(G333:G345)</f>
        <v>0</v>
      </c>
    </row>
    <row r="347" spans="1:7" x14ac:dyDescent="0.3">
      <c r="A347" s="162" t="s">
        <v>1626</v>
      </c>
      <c r="B347" s="177"/>
      <c r="C347" s="186"/>
      <c r="E347" s="165"/>
      <c r="F347" s="239"/>
      <c r="G347" s="239"/>
    </row>
    <row r="348" spans="1:7" x14ac:dyDescent="0.3">
      <c r="A348" s="162" t="s">
        <v>1627</v>
      </c>
      <c r="B348" s="177"/>
      <c r="C348" s="186"/>
      <c r="E348" s="165"/>
      <c r="F348" s="239"/>
      <c r="G348" s="239"/>
    </row>
    <row r="349" spans="1:7" x14ac:dyDescent="0.3">
      <c r="A349" s="162" t="s">
        <v>1628</v>
      </c>
      <c r="B349" s="157"/>
      <c r="C349" s="157"/>
      <c r="D349" s="157"/>
      <c r="E349" s="157"/>
      <c r="F349" s="157"/>
      <c r="G349" s="157"/>
    </row>
    <row r="350" spans="1:7" x14ac:dyDescent="0.3">
      <c r="A350" s="162" t="s">
        <v>1629</v>
      </c>
      <c r="B350" s="157"/>
      <c r="C350" s="157"/>
      <c r="D350" s="157"/>
      <c r="E350" s="157"/>
      <c r="F350" s="157"/>
      <c r="G350" s="157"/>
    </row>
    <row r="351" spans="1:7" x14ac:dyDescent="0.3">
      <c r="A351" s="162" t="s">
        <v>1630</v>
      </c>
      <c r="B351" s="177"/>
      <c r="C351" s="186"/>
      <c r="E351" s="165"/>
      <c r="F351" s="239"/>
      <c r="G351" s="239"/>
    </row>
    <row r="352" spans="1:7" x14ac:dyDescent="0.3">
      <c r="A352" s="162" t="s">
        <v>1631</v>
      </c>
      <c r="B352" s="177"/>
      <c r="C352" s="186"/>
      <c r="E352" s="165"/>
      <c r="F352" s="239"/>
      <c r="G352" s="239"/>
    </row>
    <row r="353" spans="1:7" x14ac:dyDescent="0.3">
      <c r="A353" s="162" t="s">
        <v>1632</v>
      </c>
      <c r="B353" s="177"/>
      <c r="C353" s="186"/>
      <c r="E353" s="165"/>
      <c r="F353" s="239"/>
      <c r="G353" s="239"/>
    </row>
    <row r="354" spans="1:7" x14ac:dyDescent="0.3">
      <c r="A354" s="162" t="s">
        <v>1633</v>
      </c>
      <c r="B354" s="177"/>
      <c r="C354" s="186"/>
      <c r="E354" s="165"/>
      <c r="F354" s="239"/>
      <c r="G354" s="239"/>
    </row>
    <row r="355" spans="1:7" x14ac:dyDescent="0.3">
      <c r="A355" s="162" t="s">
        <v>1634</v>
      </c>
      <c r="B355" s="177"/>
      <c r="E355" s="165"/>
      <c r="F355" s="165"/>
      <c r="G355" s="165"/>
    </row>
    <row r="356" spans="1:7" x14ac:dyDescent="0.3">
      <c r="A356" s="162" t="s">
        <v>1635</v>
      </c>
      <c r="B356" s="177"/>
      <c r="E356" s="165"/>
      <c r="F356" s="165"/>
      <c r="G356" s="165"/>
    </row>
    <row r="357" spans="1:7" x14ac:dyDescent="0.3">
      <c r="A357" s="181"/>
      <c r="B357" s="181" t="s">
        <v>1636</v>
      </c>
      <c r="C357" s="181" t="s">
        <v>55</v>
      </c>
      <c r="D357" s="181" t="s">
        <v>1551</v>
      </c>
      <c r="E357" s="181"/>
      <c r="F357" s="181" t="s">
        <v>441</v>
      </c>
      <c r="G357" s="181" t="s">
        <v>1552</v>
      </c>
    </row>
    <row r="358" spans="1:7" x14ac:dyDescent="0.3">
      <c r="A358" s="162" t="s">
        <v>1637</v>
      </c>
      <c r="B358" s="177" t="s">
        <v>1638</v>
      </c>
      <c r="C358" s="186"/>
      <c r="E358" s="165"/>
      <c r="F358" s="196" t="str">
        <f>IF($C$365=0,"",IF(C358="[For completion]","",C358/$C$365))</f>
        <v/>
      </c>
      <c r="G358" s="196" t="str">
        <f>IF($D$365=0,"",IF(D358="[For completion]","",D358/$D$365))</f>
        <v/>
      </c>
    </row>
    <row r="359" spans="1:7" x14ac:dyDescent="0.3">
      <c r="A359" s="162" t="s">
        <v>1639</v>
      </c>
      <c r="B359" s="258" t="s">
        <v>1640</v>
      </c>
      <c r="C359" s="186"/>
      <c r="E359" s="165"/>
      <c r="F359" s="196" t="str">
        <f t="shared" ref="F359:F364" si="15">IF($C$365=0,"",IF(C359="[For completion]","",C359/$C$365))</f>
        <v/>
      </c>
      <c r="G359" s="196" t="str">
        <f t="shared" ref="G359:G364" si="16">IF($D$365=0,"",IF(D359="[For completion]","",D359/$D$365))</f>
        <v/>
      </c>
    </row>
    <row r="360" spans="1:7" x14ac:dyDescent="0.3">
      <c r="A360" s="162" t="s">
        <v>1641</v>
      </c>
      <c r="B360" s="177" t="s">
        <v>1642</v>
      </c>
      <c r="C360" s="186"/>
      <c r="E360" s="165"/>
      <c r="F360" s="196" t="str">
        <f t="shared" si="15"/>
        <v/>
      </c>
      <c r="G360" s="196" t="str">
        <f t="shared" si="16"/>
        <v/>
      </c>
    </row>
    <row r="361" spans="1:7" x14ac:dyDescent="0.3">
      <c r="A361" s="162" t="s">
        <v>1643</v>
      </c>
      <c r="B361" s="177" t="s">
        <v>1644</v>
      </c>
      <c r="C361" s="186"/>
      <c r="E361" s="165"/>
      <c r="F361" s="196" t="str">
        <f t="shared" si="15"/>
        <v/>
      </c>
      <c r="G361" s="196" t="str">
        <f t="shared" si="16"/>
        <v/>
      </c>
    </row>
    <row r="362" spans="1:7" x14ac:dyDescent="0.3">
      <c r="A362" s="162" t="s">
        <v>1645</v>
      </c>
      <c r="B362" s="177" t="s">
        <v>1646</v>
      </c>
      <c r="C362" s="186"/>
      <c r="E362" s="165"/>
      <c r="F362" s="196" t="str">
        <f t="shared" si="15"/>
        <v/>
      </c>
      <c r="G362" s="196" t="str">
        <f t="shared" si="16"/>
        <v/>
      </c>
    </row>
    <row r="363" spans="1:7" x14ac:dyDescent="0.3">
      <c r="A363" s="162" t="s">
        <v>1647</v>
      </c>
      <c r="B363" s="177" t="s">
        <v>1648</v>
      </c>
      <c r="C363" s="186"/>
      <c r="E363" s="165"/>
      <c r="F363" s="196" t="str">
        <f t="shared" si="15"/>
        <v/>
      </c>
      <c r="G363" s="196" t="str">
        <f t="shared" si="16"/>
        <v/>
      </c>
    </row>
    <row r="364" spans="1:7" x14ac:dyDescent="0.3">
      <c r="A364" s="162" t="s">
        <v>1649</v>
      </c>
      <c r="B364" s="177" t="s">
        <v>1650</v>
      </c>
      <c r="C364" s="186"/>
      <c r="E364" s="165"/>
      <c r="F364" s="196" t="str">
        <f t="shared" si="15"/>
        <v/>
      </c>
      <c r="G364" s="196" t="str">
        <f t="shared" si="16"/>
        <v/>
      </c>
    </row>
    <row r="365" spans="1:7" x14ac:dyDescent="0.3">
      <c r="A365" s="162" t="s">
        <v>1651</v>
      </c>
      <c r="B365" s="177" t="s">
        <v>68</v>
      </c>
      <c r="C365" s="184">
        <f>SUM(C358:C364)</f>
        <v>0</v>
      </c>
      <c r="D365" s="162">
        <f>SUM(D358:D364)</f>
        <v>0</v>
      </c>
      <c r="E365" s="165"/>
      <c r="F365" s="257">
        <f>SUM(F358:F364)</f>
        <v>0</v>
      </c>
      <c r="G365" s="257">
        <f>SUM(G358:G364)</f>
        <v>0</v>
      </c>
    </row>
    <row r="366" spans="1:7" x14ac:dyDescent="0.3">
      <c r="A366" s="162" t="s">
        <v>1652</v>
      </c>
      <c r="B366" s="177"/>
      <c r="E366" s="165"/>
      <c r="F366" s="165"/>
      <c r="G366" s="165"/>
    </row>
    <row r="367" spans="1:7" x14ac:dyDescent="0.3">
      <c r="A367" s="181"/>
      <c r="B367" s="181" t="s">
        <v>1653</v>
      </c>
      <c r="C367" s="181" t="s">
        <v>55</v>
      </c>
      <c r="D367" s="181" t="s">
        <v>1551</v>
      </c>
      <c r="E367" s="181"/>
      <c r="F367" s="181" t="s">
        <v>441</v>
      </c>
      <c r="G367" s="181" t="s">
        <v>1552</v>
      </c>
    </row>
    <row r="368" spans="1:7" x14ac:dyDescent="0.3">
      <c r="A368" s="162" t="s">
        <v>1654</v>
      </c>
      <c r="B368" s="177" t="s">
        <v>1655</v>
      </c>
      <c r="C368" s="186"/>
      <c r="E368" s="165"/>
      <c r="F368" s="196" t="str">
        <f>IF($C$372=0,"",IF(C368="[For completion]","",C368/$C$372))</f>
        <v/>
      </c>
      <c r="G368" s="196" t="str">
        <f>IF($D$372=0,"",IF(D368="[For completion]","",D368/$D$372))</f>
        <v/>
      </c>
    </row>
    <row r="369" spans="1:7" x14ac:dyDescent="0.3">
      <c r="A369" s="162" t="s">
        <v>1656</v>
      </c>
      <c r="B369" s="258" t="s">
        <v>1657</v>
      </c>
      <c r="C369" s="186"/>
      <c r="E369" s="165"/>
      <c r="F369" s="196" t="str">
        <f>IF($C$372=0,"",IF(C369="[For completion]","",C369/$C$372))</f>
        <v/>
      </c>
      <c r="G369" s="196" t="str">
        <f>IF($D$372=0,"",IF(D369="[For completion]","",D369/$D$372))</f>
        <v/>
      </c>
    </row>
    <row r="370" spans="1:7" x14ac:dyDescent="0.3">
      <c r="A370" s="162" t="s">
        <v>1658</v>
      </c>
      <c r="B370" s="177" t="s">
        <v>1650</v>
      </c>
      <c r="C370" s="186"/>
      <c r="E370" s="165"/>
      <c r="F370" s="196" t="str">
        <f>IF($C$372=0,"",IF(C370="[For completion]","",C370/$C$372))</f>
        <v/>
      </c>
      <c r="G370" s="196" t="str">
        <f>IF($D$372=0,"",IF(D370="[For completion]","",D370/$D$372))</f>
        <v/>
      </c>
    </row>
    <row r="371" spans="1:7" x14ac:dyDescent="0.3">
      <c r="A371" s="162" t="s">
        <v>1659</v>
      </c>
      <c r="B371" s="162" t="s">
        <v>1571</v>
      </c>
      <c r="C371" s="186"/>
      <c r="E371" s="165"/>
      <c r="F371" s="196" t="str">
        <f>IF($C$372=0,"",IF(C371="[For completion]","",C371/$C$372))</f>
        <v/>
      </c>
      <c r="G371" s="196" t="str">
        <f>IF($D$372=0,"",IF(D371="[For completion]","",D371/$D$372))</f>
        <v/>
      </c>
    </row>
    <row r="372" spans="1:7" x14ac:dyDescent="0.3">
      <c r="A372" s="162" t="s">
        <v>1660</v>
      </c>
      <c r="B372" s="177" t="s">
        <v>68</v>
      </c>
      <c r="C372" s="184">
        <f>SUM(C368:C371)</f>
        <v>0</v>
      </c>
      <c r="D372" s="162">
        <f>SUM(D368:D371)</f>
        <v>0</v>
      </c>
      <c r="E372" s="165"/>
      <c r="F372" s="257">
        <f>SUM(F368:F371)</f>
        <v>0</v>
      </c>
      <c r="G372" s="257">
        <f>SUM(G368:G371)</f>
        <v>0</v>
      </c>
    </row>
    <row r="373" spans="1:7" x14ac:dyDescent="0.3">
      <c r="A373" s="162" t="s">
        <v>1661</v>
      </c>
      <c r="B373" s="177"/>
      <c r="E373" s="165"/>
      <c r="F373" s="165"/>
      <c r="G373" s="165"/>
    </row>
    <row r="374" spans="1:7" x14ac:dyDescent="0.3">
      <c r="A374" s="181"/>
      <c r="B374" s="181" t="s">
        <v>1662</v>
      </c>
      <c r="C374" s="181" t="s">
        <v>1663</v>
      </c>
      <c r="D374" s="181" t="s">
        <v>1664</v>
      </c>
      <c r="E374" s="181"/>
      <c r="F374" s="181" t="s">
        <v>1665</v>
      </c>
      <c r="G374" s="181"/>
    </row>
    <row r="375" spans="1:7" x14ac:dyDescent="0.3">
      <c r="A375" s="162" t="s">
        <v>1666</v>
      </c>
      <c r="B375" s="177" t="s">
        <v>1638</v>
      </c>
      <c r="C375" s="259"/>
      <c r="E375" s="155"/>
      <c r="F375" s="222"/>
      <c r="G375" s="196" t="str">
        <f>IF($D$393=0,"",IF(D375="[For completion]","",D375/$D$393))</f>
        <v/>
      </c>
    </row>
    <row r="376" spans="1:7" x14ac:dyDescent="0.3">
      <c r="A376" s="162" t="s">
        <v>1667</v>
      </c>
      <c r="B376" s="177" t="s">
        <v>1640</v>
      </c>
      <c r="C376" s="259"/>
      <c r="E376" s="155"/>
      <c r="F376" s="222"/>
      <c r="G376" s="196" t="str">
        <f t="shared" ref="G376:G393" si="17">IF($D$393=0,"",IF(D376="[For completion]","",D376/$D$393))</f>
        <v/>
      </c>
    </row>
    <row r="377" spans="1:7" x14ac:dyDescent="0.3">
      <c r="A377" s="162" t="s">
        <v>1668</v>
      </c>
      <c r="B377" s="177" t="s">
        <v>1642</v>
      </c>
      <c r="C377" s="259"/>
      <c r="E377" s="155"/>
      <c r="F377" s="222"/>
      <c r="G377" s="196" t="str">
        <f t="shared" si="17"/>
        <v/>
      </c>
    </row>
    <row r="378" spans="1:7" x14ac:dyDescent="0.3">
      <c r="A378" s="162" t="s">
        <v>1669</v>
      </c>
      <c r="B378" s="177" t="s">
        <v>1644</v>
      </c>
      <c r="C378" s="259"/>
      <c r="E378" s="155"/>
      <c r="F378" s="222"/>
      <c r="G378" s="196" t="str">
        <f t="shared" si="17"/>
        <v/>
      </c>
    </row>
    <row r="379" spans="1:7" x14ac:dyDescent="0.3">
      <c r="A379" s="162" t="s">
        <v>1670</v>
      </c>
      <c r="B379" s="177" t="s">
        <v>1646</v>
      </c>
      <c r="C379" s="259"/>
      <c r="E379" s="155"/>
      <c r="F379" s="222"/>
      <c r="G379" s="196" t="str">
        <f t="shared" si="17"/>
        <v/>
      </c>
    </row>
    <row r="380" spans="1:7" x14ac:dyDescent="0.3">
      <c r="A380" s="162" t="s">
        <v>1671</v>
      </c>
      <c r="B380" s="177" t="s">
        <v>1648</v>
      </c>
      <c r="C380" s="259"/>
      <c r="E380" s="155"/>
      <c r="F380" s="222"/>
      <c r="G380" s="196" t="str">
        <f t="shared" si="17"/>
        <v/>
      </c>
    </row>
    <row r="381" spans="1:7" x14ac:dyDescent="0.3">
      <c r="A381" s="162" t="s">
        <v>1672</v>
      </c>
      <c r="B381" s="177" t="s">
        <v>1650</v>
      </c>
      <c r="C381" s="259"/>
      <c r="E381" s="155"/>
      <c r="F381" s="222"/>
      <c r="G381" s="196" t="str">
        <f t="shared" si="17"/>
        <v/>
      </c>
    </row>
    <row r="382" spans="1:7" x14ac:dyDescent="0.3">
      <c r="A382" s="162" t="s">
        <v>1673</v>
      </c>
      <c r="B382" s="177" t="s">
        <v>1571</v>
      </c>
      <c r="C382" s="259"/>
      <c r="E382" s="155"/>
      <c r="F382" s="222"/>
      <c r="G382" s="196" t="str">
        <f t="shared" si="17"/>
        <v/>
      </c>
    </row>
    <row r="383" spans="1:7" x14ac:dyDescent="0.3">
      <c r="A383" s="162" t="s">
        <v>1674</v>
      </c>
      <c r="B383" s="177" t="s">
        <v>68</v>
      </c>
      <c r="C383" s="184">
        <v>0</v>
      </c>
      <c r="D383" s="162">
        <v>0</v>
      </c>
      <c r="E383" s="155"/>
      <c r="G383" s="196" t="str">
        <f t="shared" si="17"/>
        <v/>
      </c>
    </row>
    <row r="384" spans="1:7" x14ac:dyDescent="0.3">
      <c r="A384" s="162" t="s">
        <v>1675</v>
      </c>
      <c r="B384" s="177" t="s">
        <v>1676</v>
      </c>
      <c r="F384" s="222"/>
      <c r="G384" s="196" t="str">
        <f t="shared" si="17"/>
        <v/>
      </c>
    </row>
    <row r="385" spans="1:7" hidden="1" x14ac:dyDescent="0.3">
      <c r="A385" s="162" t="s">
        <v>1677</v>
      </c>
      <c r="B385" s="177"/>
      <c r="C385" s="186"/>
      <c r="E385" s="155"/>
      <c r="F385" s="196"/>
      <c r="G385" s="196" t="str">
        <f t="shared" si="17"/>
        <v/>
      </c>
    </row>
    <row r="386" spans="1:7" hidden="1" x14ac:dyDescent="0.3">
      <c r="A386" s="162" t="s">
        <v>1678</v>
      </c>
      <c r="B386" s="177"/>
      <c r="C386" s="186"/>
      <c r="E386" s="155"/>
      <c r="F386" s="196"/>
      <c r="G386" s="196" t="str">
        <f t="shared" si="17"/>
        <v/>
      </c>
    </row>
    <row r="387" spans="1:7" hidden="1" x14ac:dyDescent="0.3">
      <c r="A387" s="162" t="s">
        <v>1679</v>
      </c>
      <c r="B387" s="177"/>
      <c r="C387" s="186"/>
      <c r="E387" s="155"/>
      <c r="F387" s="196"/>
      <c r="G387" s="196" t="str">
        <f t="shared" si="17"/>
        <v/>
      </c>
    </row>
    <row r="388" spans="1:7" hidden="1" x14ac:dyDescent="0.3">
      <c r="A388" s="162" t="s">
        <v>1680</v>
      </c>
      <c r="B388" s="177"/>
      <c r="C388" s="186"/>
      <c r="E388" s="155"/>
      <c r="F388" s="196"/>
      <c r="G388" s="196" t="str">
        <f t="shared" si="17"/>
        <v/>
      </c>
    </row>
    <row r="389" spans="1:7" hidden="1" x14ac:dyDescent="0.3">
      <c r="A389" s="162" t="s">
        <v>1681</v>
      </c>
      <c r="B389" s="177"/>
      <c r="C389" s="186"/>
      <c r="E389" s="155"/>
      <c r="F389" s="196"/>
      <c r="G389" s="196" t="str">
        <f t="shared" si="17"/>
        <v/>
      </c>
    </row>
    <row r="390" spans="1:7" hidden="1" x14ac:dyDescent="0.3">
      <c r="A390" s="162" t="s">
        <v>1682</v>
      </c>
      <c r="B390" s="177"/>
      <c r="C390" s="186"/>
      <c r="E390" s="155"/>
      <c r="F390" s="196"/>
      <c r="G390" s="196" t="str">
        <f t="shared" si="17"/>
        <v/>
      </c>
    </row>
    <row r="391" spans="1:7" hidden="1" x14ac:dyDescent="0.3">
      <c r="A391" s="162" t="s">
        <v>1683</v>
      </c>
      <c r="B391" s="177"/>
      <c r="C391" s="186"/>
      <c r="E391" s="155"/>
      <c r="F391" s="196"/>
      <c r="G391" s="196" t="str">
        <f t="shared" si="17"/>
        <v/>
      </c>
    </row>
    <row r="392" spans="1:7" hidden="1" x14ac:dyDescent="0.3">
      <c r="A392" s="162" t="s">
        <v>1684</v>
      </c>
      <c r="B392" s="177"/>
      <c r="C392" s="186"/>
      <c r="E392" s="155"/>
      <c r="F392" s="196"/>
      <c r="G392" s="196" t="str">
        <f t="shared" si="17"/>
        <v/>
      </c>
    </row>
    <row r="393" spans="1:7" hidden="1" x14ac:dyDescent="0.3">
      <c r="A393" s="162" t="s">
        <v>1685</v>
      </c>
      <c r="B393" s="177"/>
      <c r="C393" s="186"/>
      <c r="E393" s="155"/>
      <c r="F393" s="196"/>
      <c r="G393" s="196" t="str">
        <f t="shared" si="17"/>
        <v/>
      </c>
    </row>
    <row r="394" spans="1:7" hidden="1" x14ac:dyDescent="0.3">
      <c r="A394" s="162" t="s">
        <v>1686</v>
      </c>
      <c r="C394" s="260"/>
      <c r="E394" s="155"/>
      <c r="F394" s="155"/>
    </row>
    <row r="395" spans="1:7" hidden="1" x14ac:dyDescent="0.3">
      <c r="A395" s="162" t="s">
        <v>1687</v>
      </c>
      <c r="C395" s="260"/>
      <c r="E395" s="155"/>
      <c r="F395" s="155"/>
    </row>
    <row r="396" spans="1:7" hidden="1" x14ac:dyDescent="0.3">
      <c r="A396" s="162" t="s">
        <v>1688</v>
      </c>
      <c r="C396" s="260"/>
      <c r="E396" s="155"/>
      <c r="F396" s="155"/>
    </row>
    <row r="397" spans="1:7" hidden="1" x14ac:dyDescent="0.3">
      <c r="A397" s="162" t="s">
        <v>1689</v>
      </c>
      <c r="C397" s="260"/>
      <c r="E397" s="155"/>
      <c r="F397" s="155"/>
    </row>
    <row r="398" spans="1:7" hidden="1" x14ac:dyDescent="0.3">
      <c r="A398" s="162" t="s">
        <v>1690</v>
      </c>
      <c r="C398" s="260"/>
      <c r="E398" s="155"/>
      <c r="F398" s="155"/>
    </row>
    <row r="399" spans="1:7" hidden="1" x14ac:dyDescent="0.3">
      <c r="A399" s="162" t="s">
        <v>1691</v>
      </c>
      <c r="C399" s="260"/>
      <c r="E399" s="155"/>
      <c r="F399" s="155"/>
    </row>
    <row r="400" spans="1:7" hidden="1" x14ac:dyDescent="0.3">
      <c r="A400" s="162" t="s">
        <v>1692</v>
      </c>
      <c r="C400" s="260"/>
      <c r="E400" s="155"/>
      <c r="F400" s="155"/>
    </row>
    <row r="401" spans="1:6" hidden="1" x14ac:dyDescent="0.3">
      <c r="A401" s="162" t="s">
        <v>1693</v>
      </c>
      <c r="C401" s="260"/>
      <c r="E401" s="155"/>
      <c r="F401" s="155"/>
    </row>
    <row r="402" spans="1:6" hidden="1" x14ac:dyDescent="0.3">
      <c r="A402" s="162" t="s">
        <v>1694</v>
      </c>
      <c r="C402" s="260"/>
      <c r="E402" s="155"/>
      <c r="F402" s="155"/>
    </row>
    <row r="403" spans="1:6" hidden="1" x14ac:dyDescent="0.3">
      <c r="A403" s="162" t="s">
        <v>1695</v>
      </c>
      <c r="C403" s="260"/>
      <c r="E403" s="155"/>
      <c r="F403" s="155"/>
    </row>
    <row r="404" spans="1:6" hidden="1" x14ac:dyDescent="0.3">
      <c r="A404" s="162" t="s">
        <v>1696</v>
      </c>
      <c r="C404" s="260"/>
      <c r="E404" s="155"/>
      <c r="F404" s="155"/>
    </row>
    <row r="405" spans="1:6" hidden="1" x14ac:dyDescent="0.3">
      <c r="A405" s="162" t="s">
        <v>1697</v>
      </c>
      <c r="C405" s="260"/>
      <c r="E405" s="155"/>
      <c r="F405" s="155"/>
    </row>
    <row r="406" spans="1:6" hidden="1" x14ac:dyDescent="0.3">
      <c r="A406" s="162" t="s">
        <v>1698</v>
      </c>
      <c r="C406" s="260"/>
      <c r="E406" s="155"/>
      <c r="F406" s="155"/>
    </row>
    <row r="407" spans="1:6" hidden="1" x14ac:dyDescent="0.3">
      <c r="A407" s="162" t="s">
        <v>1699</v>
      </c>
      <c r="C407" s="260"/>
      <c r="E407" s="155"/>
      <c r="F407" s="155"/>
    </row>
    <row r="408" spans="1:6" hidden="1" x14ac:dyDescent="0.3">
      <c r="A408" s="162" t="s">
        <v>1700</v>
      </c>
      <c r="C408" s="260"/>
      <c r="E408" s="155"/>
      <c r="F408" s="155"/>
    </row>
    <row r="409" spans="1:6" hidden="1" x14ac:dyDescent="0.3">
      <c r="A409" s="162" t="s">
        <v>1701</v>
      </c>
      <c r="C409" s="260"/>
      <c r="E409" s="155"/>
      <c r="F409" s="155"/>
    </row>
    <row r="410" spans="1:6" hidden="1" x14ac:dyDescent="0.3">
      <c r="A410" s="162" t="s">
        <v>1702</v>
      </c>
      <c r="C410" s="260"/>
      <c r="E410" s="155"/>
      <c r="F410" s="155"/>
    </row>
    <row r="411" spans="1:6" hidden="1" x14ac:dyDescent="0.3">
      <c r="A411" s="162" t="s">
        <v>1703</v>
      </c>
      <c r="C411" s="260"/>
      <c r="E411" s="155"/>
      <c r="F411" s="155"/>
    </row>
    <row r="412" spans="1:6" hidden="1" x14ac:dyDescent="0.3">
      <c r="A412" s="162" t="s">
        <v>1704</v>
      </c>
      <c r="C412" s="260"/>
      <c r="E412" s="155"/>
      <c r="F412" s="155"/>
    </row>
    <row r="413" spans="1:6" hidden="1" x14ac:dyDescent="0.3">
      <c r="A413" s="162" t="s">
        <v>1705</v>
      </c>
      <c r="C413" s="260"/>
      <c r="E413" s="155"/>
      <c r="F413" s="155"/>
    </row>
    <row r="414" spans="1:6" hidden="1" x14ac:dyDescent="0.3">
      <c r="A414" s="162" t="s">
        <v>1706</v>
      </c>
      <c r="C414" s="260"/>
      <c r="E414" s="155"/>
      <c r="F414" s="155"/>
    </row>
    <row r="415" spans="1:6" hidden="1" x14ac:dyDescent="0.3">
      <c r="A415" s="162" t="s">
        <v>1707</v>
      </c>
      <c r="C415" s="260"/>
      <c r="E415" s="155"/>
      <c r="F415" s="155"/>
    </row>
    <row r="416" spans="1:6" hidden="1" x14ac:dyDescent="0.3">
      <c r="A416" s="162" t="s">
        <v>1708</v>
      </c>
      <c r="C416" s="260"/>
      <c r="E416" s="155"/>
      <c r="F416" s="155"/>
    </row>
    <row r="417" spans="1:7" hidden="1" x14ac:dyDescent="0.3">
      <c r="A417" s="162" t="s">
        <v>1709</v>
      </c>
      <c r="C417" s="260"/>
      <c r="E417" s="155"/>
      <c r="F417" s="155"/>
    </row>
    <row r="418" spans="1:7" hidden="1" x14ac:dyDescent="0.3">
      <c r="A418" s="162" t="s">
        <v>1710</v>
      </c>
      <c r="C418" s="260"/>
      <c r="E418" s="155"/>
      <c r="F418" s="155"/>
    </row>
    <row r="419" spans="1:7" hidden="1" x14ac:dyDescent="0.3">
      <c r="A419" s="162" t="s">
        <v>1711</v>
      </c>
      <c r="C419" s="260"/>
      <c r="E419" s="155"/>
      <c r="F419" s="155"/>
    </row>
    <row r="420" spans="1:7" hidden="1" x14ac:dyDescent="0.3">
      <c r="A420" s="162" t="s">
        <v>1712</v>
      </c>
      <c r="C420" s="260"/>
      <c r="E420" s="155"/>
      <c r="F420" s="155"/>
    </row>
    <row r="421" spans="1:7" hidden="1" x14ac:dyDescent="0.3">
      <c r="A421" s="162" t="s">
        <v>1713</v>
      </c>
      <c r="C421" s="260"/>
      <c r="E421" s="155"/>
      <c r="F421" s="155"/>
    </row>
    <row r="422" spans="1:7" hidden="1" x14ac:dyDescent="0.3">
      <c r="A422" s="162" t="s">
        <v>1714</v>
      </c>
      <c r="C422" s="260"/>
      <c r="E422" s="155"/>
      <c r="F422" s="155"/>
    </row>
    <row r="423" spans="1:7" ht="18" x14ac:dyDescent="0.3">
      <c r="A423" s="247"/>
      <c r="B423" s="248" t="s">
        <v>1715</v>
      </c>
      <c r="C423" s="247"/>
      <c r="D423" s="247"/>
      <c r="E423" s="247"/>
      <c r="F423" s="249"/>
      <c r="G423" s="249"/>
    </row>
    <row r="424" spans="1:7" x14ac:dyDescent="0.3">
      <c r="A424" s="180"/>
      <c r="B424" s="180" t="s">
        <v>1716</v>
      </c>
      <c r="C424" s="180" t="s">
        <v>621</v>
      </c>
      <c r="D424" s="180" t="s">
        <v>622</v>
      </c>
      <c r="E424" s="180"/>
      <c r="F424" s="180" t="s">
        <v>442</v>
      </c>
      <c r="G424" s="180" t="s">
        <v>623</v>
      </c>
    </row>
    <row r="425" spans="1:7" x14ac:dyDescent="0.3">
      <c r="A425" s="162" t="s">
        <v>1717</v>
      </c>
      <c r="B425" s="162" t="s">
        <v>625</v>
      </c>
      <c r="C425" s="186"/>
      <c r="D425" s="173"/>
      <c r="E425" s="173"/>
      <c r="F425" s="203"/>
      <c r="G425" s="203"/>
    </row>
    <row r="426" spans="1:7" x14ac:dyDescent="0.3">
      <c r="A426" s="173"/>
      <c r="D426" s="173"/>
      <c r="E426" s="173"/>
      <c r="F426" s="203"/>
      <c r="G426" s="203"/>
    </row>
    <row r="427" spans="1:7" x14ac:dyDescent="0.3">
      <c r="B427" s="162" t="s">
        <v>626</v>
      </c>
      <c r="D427" s="173"/>
      <c r="E427" s="173"/>
      <c r="F427" s="203"/>
      <c r="G427" s="203"/>
    </row>
    <row r="428" spans="1:7" x14ac:dyDescent="0.3">
      <c r="A428" s="162" t="s">
        <v>1718</v>
      </c>
      <c r="B428" s="177" t="s">
        <v>559</v>
      </c>
      <c r="C428" s="186"/>
      <c r="D428" s="237"/>
      <c r="E428" s="173"/>
      <c r="F428" s="196" t="str">
        <f t="shared" ref="F428:F451" si="18">IF($C$452=0,"",IF(C428="[for completion]","",C428/$C$452))</f>
        <v/>
      </c>
      <c r="G428" s="196" t="str">
        <f t="shared" ref="G428:G451" si="19">IF($D$452=0,"",IF(D428="[for completion]","",D428/$D$452))</f>
        <v/>
      </c>
    </row>
    <row r="429" spans="1:7" x14ac:dyDescent="0.3">
      <c r="A429" s="162" t="s">
        <v>1719</v>
      </c>
      <c r="B429" s="177" t="s">
        <v>559</v>
      </c>
      <c r="C429" s="186"/>
      <c r="D429" s="237"/>
      <c r="E429" s="173"/>
      <c r="F429" s="196" t="str">
        <f t="shared" si="18"/>
        <v/>
      </c>
      <c r="G429" s="196" t="str">
        <f t="shared" si="19"/>
        <v/>
      </c>
    </row>
    <row r="430" spans="1:7" x14ac:dyDescent="0.3">
      <c r="A430" s="162" t="s">
        <v>1720</v>
      </c>
      <c r="B430" s="177" t="s">
        <v>559</v>
      </c>
      <c r="C430" s="186"/>
      <c r="D430" s="237"/>
      <c r="E430" s="173"/>
      <c r="F430" s="196" t="str">
        <f t="shared" si="18"/>
        <v/>
      </c>
      <c r="G430" s="196" t="str">
        <f t="shared" si="19"/>
        <v/>
      </c>
    </row>
    <row r="431" spans="1:7" x14ac:dyDescent="0.3">
      <c r="A431" s="162" t="s">
        <v>1721</v>
      </c>
      <c r="B431" s="177" t="s">
        <v>559</v>
      </c>
      <c r="C431" s="186"/>
      <c r="D431" s="237"/>
      <c r="E431" s="173"/>
      <c r="F431" s="196" t="str">
        <f t="shared" si="18"/>
        <v/>
      </c>
      <c r="G431" s="196" t="str">
        <f t="shared" si="19"/>
        <v/>
      </c>
    </row>
    <row r="432" spans="1:7" x14ac:dyDescent="0.3">
      <c r="A432" s="162" t="s">
        <v>1722</v>
      </c>
      <c r="B432" s="177" t="s">
        <v>559</v>
      </c>
      <c r="C432" s="186"/>
      <c r="D432" s="237"/>
      <c r="E432" s="173"/>
      <c r="F432" s="196" t="str">
        <f t="shared" si="18"/>
        <v/>
      </c>
      <c r="G432" s="196" t="str">
        <f t="shared" si="19"/>
        <v/>
      </c>
    </row>
    <row r="433" spans="1:7" x14ac:dyDescent="0.3">
      <c r="A433" s="162" t="s">
        <v>1723</v>
      </c>
      <c r="B433" s="177" t="s">
        <v>559</v>
      </c>
      <c r="C433" s="186"/>
      <c r="D433" s="237"/>
      <c r="E433" s="173"/>
      <c r="F433" s="196" t="str">
        <f t="shared" si="18"/>
        <v/>
      </c>
      <c r="G433" s="196" t="str">
        <f t="shared" si="19"/>
        <v/>
      </c>
    </row>
    <row r="434" spans="1:7" x14ac:dyDescent="0.3">
      <c r="A434" s="162" t="s">
        <v>1724</v>
      </c>
      <c r="B434" s="177" t="s">
        <v>559</v>
      </c>
      <c r="C434" s="186"/>
      <c r="D434" s="237"/>
      <c r="E434" s="173"/>
      <c r="F434" s="196" t="str">
        <f t="shared" si="18"/>
        <v/>
      </c>
      <c r="G434" s="196" t="str">
        <f t="shared" si="19"/>
        <v/>
      </c>
    </row>
    <row r="435" spans="1:7" x14ac:dyDescent="0.3">
      <c r="A435" s="162" t="s">
        <v>1725</v>
      </c>
      <c r="B435" s="177" t="s">
        <v>559</v>
      </c>
      <c r="C435" s="186"/>
      <c r="D435" s="237"/>
      <c r="E435" s="173"/>
      <c r="F435" s="196" t="str">
        <f t="shared" si="18"/>
        <v/>
      </c>
      <c r="G435" s="196" t="str">
        <f t="shared" si="19"/>
        <v/>
      </c>
    </row>
    <row r="436" spans="1:7" x14ac:dyDescent="0.3">
      <c r="A436" s="162" t="s">
        <v>1726</v>
      </c>
      <c r="B436" s="177" t="s">
        <v>559</v>
      </c>
      <c r="C436" s="186"/>
      <c r="D436" s="237"/>
      <c r="E436" s="173"/>
      <c r="F436" s="196" t="str">
        <f t="shared" si="18"/>
        <v/>
      </c>
      <c r="G436" s="196" t="str">
        <f t="shared" si="19"/>
        <v/>
      </c>
    </row>
    <row r="437" spans="1:7" x14ac:dyDescent="0.3">
      <c r="A437" s="162" t="s">
        <v>1727</v>
      </c>
      <c r="B437" s="177" t="s">
        <v>559</v>
      </c>
      <c r="C437" s="186"/>
      <c r="D437" s="237"/>
      <c r="E437" s="177"/>
      <c r="F437" s="196" t="str">
        <f t="shared" si="18"/>
        <v/>
      </c>
      <c r="G437" s="196" t="str">
        <f t="shared" si="19"/>
        <v/>
      </c>
    </row>
    <row r="438" spans="1:7" x14ac:dyDescent="0.3">
      <c r="A438" s="162" t="s">
        <v>1728</v>
      </c>
      <c r="B438" s="177" t="s">
        <v>559</v>
      </c>
      <c r="C438" s="186"/>
      <c r="D438" s="237"/>
      <c r="E438" s="177"/>
      <c r="F438" s="196" t="str">
        <f t="shared" si="18"/>
        <v/>
      </c>
      <c r="G438" s="196" t="str">
        <f t="shared" si="19"/>
        <v/>
      </c>
    </row>
    <row r="439" spans="1:7" x14ac:dyDescent="0.3">
      <c r="A439" s="162" t="s">
        <v>1729</v>
      </c>
      <c r="B439" s="177" t="s">
        <v>559</v>
      </c>
      <c r="C439" s="186"/>
      <c r="D439" s="237"/>
      <c r="E439" s="177"/>
      <c r="F439" s="196" t="str">
        <f t="shared" si="18"/>
        <v/>
      </c>
      <c r="G439" s="196" t="str">
        <f t="shared" si="19"/>
        <v/>
      </c>
    </row>
    <row r="440" spans="1:7" x14ac:dyDescent="0.3">
      <c r="A440" s="162" t="s">
        <v>1730</v>
      </c>
      <c r="B440" s="177" t="s">
        <v>559</v>
      </c>
      <c r="C440" s="186"/>
      <c r="D440" s="237"/>
      <c r="E440" s="177"/>
      <c r="F440" s="196" t="str">
        <f t="shared" si="18"/>
        <v/>
      </c>
      <c r="G440" s="196" t="str">
        <f t="shared" si="19"/>
        <v/>
      </c>
    </row>
    <row r="441" spans="1:7" x14ac:dyDescent="0.3">
      <c r="A441" s="162" t="s">
        <v>1731</v>
      </c>
      <c r="B441" s="177" t="s">
        <v>559</v>
      </c>
      <c r="C441" s="186"/>
      <c r="D441" s="237"/>
      <c r="E441" s="177"/>
      <c r="F441" s="196" t="str">
        <f t="shared" si="18"/>
        <v/>
      </c>
      <c r="G441" s="196" t="str">
        <f t="shared" si="19"/>
        <v/>
      </c>
    </row>
    <row r="442" spans="1:7" x14ac:dyDescent="0.3">
      <c r="A442" s="162" t="s">
        <v>1732</v>
      </c>
      <c r="B442" s="177" t="s">
        <v>559</v>
      </c>
      <c r="C442" s="186"/>
      <c r="D442" s="237"/>
      <c r="E442" s="177"/>
      <c r="F442" s="196" t="str">
        <f t="shared" si="18"/>
        <v/>
      </c>
      <c r="G442" s="196" t="str">
        <f t="shared" si="19"/>
        <v/>
      </c>
    </row>
    <row r="443" spans="1:7" x14ac:dyDescent="0.3">
      <c r="A443" s="162" t="s">
        <v>1733</v>
      </c>
      <c r="B443" s="177" t="s">
        <v>559</v>
      </c>
      <c r="C443" s="186"/>
      <c r="D443" s="237"/>
      <c r="F443" s="196" t="str">
        <f t="shared" si="18"/>
        <v/>
      </c>
      <c r="G443" s="196" t="str">
        <f t="shared" si="19"/>
        <v/>
      </c>
    </row>
    <row r="444" spans="1:7" x14ac:dyDescent="0.3">
      <c r="A444" s="162" t="s">
        <v>1734</v>
      </c>
      <c r="B444" s="177" t="s">
        <v>559</v>
      </c>
      <c r="C444" s="186"/>
      <c r="D444" s="237"/>
      <c r="E444" s="253"/>
      <c r="F444" s="196" t="str">
        <f t="shared" si="18"/>
        <v/>
      </c>
      <c r="G444" s="196" t="str">
        <f t="shared" si="19"/>
        <v/>
      </c>
    </row>
    <row r="445" spans="1:7" x14ac:dyDescent="0.3">
      <c r="A445" s="162" t="s">
        <v>1735</v>
      </c>
      <c r="B445" s="177" t="s">
        <v>559</v>
      </c>
      <c r="C445" s="186"/>
      <c r="D445" s="237"/>
      <c r="E445" s="253"/>
      <c r="F445" s="196" t="str">
        <f t="shared" si="18"/>
        <v/>
      </c>
      <c r="G445" s="196" t="str">
        <f t="shared" si="19"/>
        <v/>
      </c>
    </row>
    <row r="446" spans="1:7" x14ac:dyDescent="0.3">
      <c r="A446" s="162" t="s">
        <v>1736</v>
      </c>
      <c r="B446" s="177" t="s">
        <v>559</v>
      </c>
      <c r="C446" s="186"/>
      <c r="D446" s="237"/>
      <c r="E446" s="253"/>
      <c r="F446" s="196" t="str">
        <f t="shared" si="18"/>
        <v/>
      </c>
      <c r="G446" s="196" t="str">
        <f t="shared" si="19"/>
        <v/>
      </c>
    </row>
    <row r="447" spans="1:7" x14ac:dyDescent="0.3">
      <c r="A447" s="162" t="s">
        <v>1737</v>
      </c>
      <c r="B447" s="177" t="s">
        <v>559</v>
      </c>
      <c r="C447" s="186"/>
      <c r="D447" s="237"/>
      <c r="E447" s="253"/>
      <c r="F447" s="196" t="str">
        <f t="shared" si="18"/>
        <v/>
      </c>
      <c r="G447" s="196" t="str">
        <f t="shared" si="19"/>
        <v/>
      </c>
    </row>
    <row r="448" spans="1:7" x14ac:dyDescent="0.3">
      <c r="A448" s="162" t="s">
        <v>1738</v>
      </c>
      <c r="B448" s="177" t="s">
        <v>559</v>
      </c>
      <c r="C448" s="186"/>
      <c r="D448" s="237"/>
      <c r="E448" s="253"/>
      <c r="F448" s="196" t="str">
        <f t="shared" si="18"/>
        <v/>
      </c>
      <c r="G448" s="196" t="str">
        <f t="shared" si="19"/>
        <v/>
      </c>
    </row>
    <row r="449" spans="1:7" x14ac:dyDescent="0.3">
      <c r="A449" s="162" t="s">
        <v>1739</v>
      </c>
      <c r="B449" s="177" t="s">
        <v>559</v>
      </c>
      <c r="C449" s="186"/>
      <c r="D449" s="237"/>
      <c r="E449" s="253"/>
      <c r="F449" s="196" t="str">
        <f t="shared" si="18"/>
        <v/>
      </c>
      <c r="G449" s="196" t="str">
        <f t="shared" si="19"/>
        <v/>
      </c>
    </row>
    <row r="450" spans="1:7" x14ac:dyDescent="0.3">
      <c r="A450" s="162" t="s">
        <v>1740</v>
      </c>
      <c r="B450" s="177" t="s">
        <v>559</v>
      </c>
      <c r="C450" s="186"/>
      <c r="D450" s="237"/>
      <c r="E450" s="253"/>
      <c r="F450" s="196" t="str">
        <f t="shared" si="18"/>
        <v/>
      </c>
      <c r="G450" s="196" t="str">
        <f t="shared" si="19"/>
        <v/>
      </c>
    </row>
    <row r="451" spans="1:7" x14ac:dyDescent="0.3">
      <c r="A451" s="162" t="s">
        <v>1741</v>
      </c>
      <c r="B451" s="177" t="s">
        <v>559</v>
      </c>
      <c r="C451" s="186"/>
      <c r="D451" s="237"/>
      <c r="E451" s="253"/>
      <c r="F451" s="196" t="str">
        <f t="shared" si="18"/>
        <v/>
      </c>
      <c r="G451" s="196" t="str">
        <f t="shared" si="19"/>
        <v/>
      </c>
    </row>
    <row r="452" spans="1:7" x14ac:dyDescent="0.3">
      <c r="A452" s="162" t="s">
        <v>1742</v>
      </c>
      <c r="B452" s="177" t="s">
        <v>68</v>
      </c>
      <c r="C452" s="193">
        <f>SUM(C428:C451)</f>
        <v>0</v>
      </c>
      <c r="D452" s="190">
        <f>SUM(D428:D451)</f>
        <v>0</v>
      </c>
      <c r="E452" s="253"/>
      <c r="F452" s="254">
        <f>SUM(F428:F451)</f>
        <v>0</v>
      </c>
      <c r="G452" s="254">
        <f>SUM(G428:G451)</f>
        <v>0</v>
      </c>
    </row>
    <row r="453" spans="1:7" x14ac:dyDescent="0.3">
      <c r="A453" s="180"/>
      <c r="B453" s="180" t="s">
        <v>1743</v>
      </c>
      <c r="C453" s="180" t="s">
        <v>621</v>
      </c>
      <c r="D453" s="180" t="s">
        <v>622</v>
      </c>
      <c r="E453" s="180"/>
      <c r="F453" s="180" t="s">
        <v>442</v>
      </c>
      <c r="G453" s="180" t="s">
        <v>623</v>
      </c>
    </row>
    <row r="454" spans="1:7" x14ac:dyDescent="0.3">
      <c r="A454" s="162" t="s">
        <v>1744</v>
      </c>
      <c r="B454" s="162" t="s">
        <v>659</v>
      </c>
      <c r="C454" s="238" t="s">
        <v>1745</v>
      </c>
      <c r="G454" s="162"/>
    </row>
    <row r="455" spans="1:7" x14ac:dyDescent="0.3">
      <c r="G455" s="162"/>
    </row>
    <row r="456" spans="1:7" x14ac:dyDescent="0.3">
      <c r="B456" s="177" t="s">
        <v>660</v>
      </c>
      <c r="G456" s="162"/>
    </row>
    <row r="457" spans="1:7" x14ac:dyDescent="0.3">
      <c r="A457" s="162" t="s">
        <v>1746</v>
      </c>
      <c r="B457" s="162" t="s">
        <v>662</v>
      </c>
      <c r="C457" s="186"/>
      <c r="D457" s="237"/>
      <c r="F457" s="196" t="str">
        <f>IF($C$465=0,"",IF(C457="[for completion]","",C457/$C$465))</f>
        <v/>
      </c>
      <c r="G457" s="196" t="str">
        <f>IF($D$465=0,"",IF(D457="[for completion]","",D457/$D$465))</f>
        <v/>
      </c>
    </row>
    <row r="458" spans="1:7" x14ac:dyDescent="0.3">
      <c r="A458" s="162" t="s">
        <v>1747</v>
      </c>
      <c r="B458" s="162" t="s">
        <v>664</v>
      </c>
      <c r="C458" s="186"/>
      <c r="D458" s="237"/>
      <c r="F458" s="196" t="str">
        <f t="shared" ref="F458:F471" si="20">IF($C$465=0,"",IF(C458="[for completion]","",C458/$C$465))</f>
        <v/>
      </c>
      <c r="G458" s="196" t="str">
        <f t="shared" ref="G458:G471" si="21">IF($D$465=0,"",IF(D458="[for completion]","",D458/$D$465))</f>
        <v/>
      </c>
    </row>
    <row r="459" spans="1:7" x14ac:dyDescent="0.3">
      <c r="A459" s="162" t="s">
        <v>1748</v>
      </c>
      <c r="B459" s="162" t="s">
        <v>666</v>
      </c>
      <c r="C459" s="186"/>
      <c r="D459" s="237"/>
      <c r="F459" s="196" t="str">
        <f t="shared" si="20"/>
        <v/>
      </c>
      <c r="G459" s="196" t="str">
        <f t="shared" si="21"/>
        <v/>
      </c>
    </row>
    <row r="460" spans="1:7" x14ac:dyDescent="0.3">
      <c r="A460" s="162" t="s">
        <v>1749</v>
      </c>
      <c r="B460" s="162" t="s">
        <v>668</v>
      </c>
      <c r="C460" s="186"/>
      <c r="D460" s="237"/>
      <c r="F460" s="196" t="str">
        <f t="shared" si="20"/>
        <v/>
      </c>
      <c r="G460" s="196" t="str">
        <f t="shared" si="21"/>
        <v/>
      </c>
    </row>
    <row r="461" spans="1:7" x14ac:dyDescent="0.3">
      <c r="A461" s="162" t="s">
        <v>1750</v>
      </c>
      <c r="B461" s="162" t="s">
        <v>670</v>
      </c>
      <c r="C461" s="186"/>
      <c r="D461" s="237"/>
      <c r="F461" s="196" t="str">
        <f t="shared" si="20"/>
        <v/>
      </c>
      <c r="G461" s="196" t="str">
        <f t="shared" si="21"/>
        <v/>
      </c>
    </row>
    <row r="462" spans="1:7" x14ac:dyDescent="0.3">
      <c r="A462" s="162" t="s">
        <v>1751</v>
      </c>
      <c r="B462" s="162" t="s">
        <v>672</v>
      </c>
      <c r="C462" s="186"/>
      <c r="D462" s="237"/>
      <c r="F462" s="196" t="str">
        <f t="shared" si="20"/>
        <v/>
      </c>
      <c r="G462" s="196" t="str">
        <f t="shared" si="21"/>
        <v/>
      </c>
    </row>
    <row r="463" spans="1:7" x14ac:dyDescent="0.3">
      <c r="A463" s="162" t="s">
        <v>1752</v>
      </c>
      <c r="B463" s="162" t="s">
        <v>674</v>
      </c>
      <c r="C463" s="186"/>
      <c r="D463" s="237"/>
      <c r="F463" s="196" t="str">
        <f t="shared" si="20"/>
        <v/>
      </c>
      <c r="G463" s="196" t="str">
        <f t="shared" si="21"/>
        <v/>
      </c>
    </row>
    <row r="464" spans="1:7" x14ac:dyDescent="0.3">
      <c r="A464" s="162" t="s">
        <v>1753</v>
      </c>
      <c r="B464" s="162" t="s">
        <v>676</v>
      </c>
      <c r="C464" s="186"/>
      <c r="D464" s="237"/>
      <c r="F464" s="196" t="str">
        <f t="shared" si="20"/>
        <v/>
      </c>
      <c r="G464" s="196" t="str">
        <f t="shared" si="21"/>
        <v/>
      </c>
    </row>
    <row r="465" spans="1:7" x14ac:dyDescent="0.3">
      <c r="A465" s="162" t="s">
        <v>1754</v>
      </c>
      <c r="B465" s="192" t="s">
        <v>68</v>
      </c>
      <c r="C465" s="186">
        <f>SUM(C457:C464)</f>
        <v>0</v>
      </c>
      <c r="D465" s="237">
        <f>SUM(D457:D464)</f>
        <v>0</v>
      </c>
      <c r="F465" s="238">
        <f>SUM(F457:F464)</f>
        <v>0</v>
      </c>
      <c r="G465" s="238">
        <f>SUM(G457:G464)</f>
        <v>0</v>
      </c>
    </row>
    <row r="466" spans="1:7" x14ac:dyDescent="0.3">
      <c r="A466" s="162" t="s">
        <v>1755</v>
      </c>
      <c r="B466" s="195" t="s">
        <v>679</v>
      </c>
      <c r="C466" s="186"/>
      <c r="D466" s="237"/>
      <c r="F466" s="196" t="str">
        <f t="shared" si="20"/>
        <v/>
      </c>
      <c r="G466" s="196" t="str">
        <f t="shared" si="21"/>
        <v/>
      </c>
    </row>
    <row r="467" spans="1:7" x14ac:dyDescent="0.3">
      <c r="A467" s="162" t="s">
        <v>1756</v>
      </c>
      <c r="B467" s="195" t="s">
        <v>681</v>
      </c>
      <c r="C467" s="186"/>
      <c r="D467" s="237"/>
      <c r="F467" s="196" t="str">
        <f t="shared" si="20"/>
        <v/>
      </c>
      <c r="G467" s="196" t="str">
        <f t="shared" si="21"/>
        <v/>
      </c>
    </row>
    <row r="468" spans="1:7" x14ac:dyDescent="0.3">
      <c r="A468" s="162" t="s">
        <v>1757</v>
      </c>
      <c r="B468" s="195" t="s">
        <v>683</v>
      </c>
      <c r="C468" s="186"/>
      <c r="D468" s="237"/>
      <c r="F468" s="196" t="str">
        <f t="shared" si="20"/>
        <v/>
      </c>
      <c r="G468" s="196" t="str">
        <f t="shared" si="21"/>
        <v/>
      </c>
    </row>
    <row r="469" spans="1:7" x14ac:dyDescent="0.3">
      <c r="A469" s="162" t="s">
        <v>1758</v>
      </c>
      <c r="B469" s="195" t="s">
        <v>685</v>
      </c>
      <c r="C469" s="186"/>
      <c r="D469" s="237"/>
      <c r="F469" s="196" t="str">
        <f t="shared" si="20"/>
        <v/>
      </c>
      <c r="G469" s="196" t="str">
        <f t="shared" si="21"/>
        <v/>
      </c>
    </row>
    <row r="470" spans="1:7" x14ac:dyDescent="0.3">
      <c r="A470" s="162" t="s">
        <v>1759</v>
      </c>
      <c r="B470" s="195" t="s">
        <v>687</v>
      </c>
      <c r="C470" s="186"/>
      <c r="D470" s="237"/>
      <c r="F470" s="196" t="str">
        <f t="shared" si="20"/>
        <v/>
      </c>
      <c r="G470" s="196" t="str">
        <f t="shared" si="21"/>
        <v/>
      </c>
    </row>
    <row r="471" spans="1:7" x14ac:dyDescent="0.3">
      <c r="A471" s="162" t="s">
        <v>1760</v>
      </c>
      <c r="B471" s="195" t="s">
        <v>689</v>
      </c>
      <c r="C471" s="186"/>
      <c r="D471" s="237"/>
      <c r="F471" s="196" t="str">
        <f t="shared" si="20"/>
        <v/>
      </c>
      <c r="G471" s="196" t="str">
        <f t="shared" si="21"/>
        <v/>
      </c>
    </row>
    <row r="472" spans="1:7" x14ac:dyDescent="0.3">
      <c r="A472" s="162" t="s">
        <v>1761</v>
      </c>
      <c r="B472" s="195"/>
      <c r="F472" s="191"/>
      <c r="G472" s="191"/>
    </row>
    <row r="473" spans="1:7" x14ac:dyDescent="0.3">
      <c r="A473" s="162" t="s">
        <v>1762</v>
      </c>
      <c r="B473" s="195"/>
      <c r="F473" s="191"/>
      <c r="G473" s="191"/>
    </row>
    <row r="474" spans="1:7" x14ac:dyDescent="0.3">
      <c r="A474" s="162" t="s">
        <v>1763</v>
      </c>
      <c r="B474" s="195"/>
      <c r="F474" s="253"/>
      <c r="G474" s="253"/>
    </row>
    <row r="475" spans="1:7" x14ac:dyDescent="0.3">
      <c r="A475" s="180"/>
      <c r="B475" s="180" t="s">
        <v>1764</v>
      </c>
      <c r="C475" s="180" t="s">
        <v>621</v>
      </c>
      <c r="D475" s="180" t="s">
        <v>622</v>
      </c>
      <c r="E475" s="180"/>
      <c r="F475" s="180" t="s">
        <v>442</v>
      </c>
      <c r="G475" s="180" t="s">
        <v>623</v>
      </c>
    </row>
    <row r="476" spans="1:7" x14ac:dyDescent="0.3">
      <c r="A476" s="162" t="s">
        <v>1765</v>
      </c>
      <c r="B476" s="162" t="s">
        <v>659</v>
      </c>
      <c r="C476" s="238"/>
      <c r="G476" s="162"/>
    </row>
    <row r="477" spans="1:7" x14ac:dyDescent="0.3">
      <c r="G477" s="162"/>
    </row>
    <row r="478" spans="1:7" x14ac:dyDescent="0.3">
      <c r="B478" s="177" t="s">
        <v>660</v>
      </c>
      <c r="G478" s="162"/>
    </row>
    <row r="479" spans="1:7" x14ac:dyDescent="0.3">
      <c r="A479" s="162" t="s">
        <v>1766</v>
      </c>
      <c r="B479" s="162" t="s">
        <v>662</v>
      </c>
      <c r="C479" s="186"/>
      <c r="D479" s="237"/>
      <c r="F479" s="196" t="str">
        <f>IF($C$487=0,"",IF(C479="[Mark as ND1 if not relevant]","",C479/$C$487))</f>
        <v/>
      </c>
      <c r="G479" s="196" t="str">
        <f>IF($D$487=0,"",IF(D479="[Mark as ND1 if not relevant]","",D479/$D$487))</f>
        <v/>
      </c>
    </row>
    <row r="480" spans="1:7" x14ac:dyDescent="0.3">
      <c r="A480" s="162" t="s">
        <v>1767</v>
      </c>
      <c r="B480" s="162" t="s">
        <v>664</v>
      </c>
      <c r="C480" s="186"/>
      <c r="D480" s="237"/>
      <c r="F480" s="196" t="str">
        <f t="shared" ref="F480:F486" si="22">IF($C$487=0,"",IF(C480="[Mark as ND1 if not relevant]","",C480/$C$487))</f>
        <v/>
      </c>
      <c r="G480" s="196" t="str">
        <f t="shared" ref="G480:G486" si="23">IF($D$487=0,"",IF(D480="[Mark as ND1 if not relevant]","",D480/$D$487))</f>
        <v/>
      </c>
    </row>
    <row r="481" spans="1:7" x14ac:dyDescent="0.3">
      <c r="A481" s="162" t="s">
        <v>1768</v>
      </c>
      <c r="B481" s="162" t="s">
        <v>666</v>
      </c>
      <c r="C481" s="186"/>
      <c r="D481" s="237"/>
      <c r="F481" s="196" t="str">
        <f t="shared" si="22"/>
        <v/>
      </c>
      <c r="G481" s="196" t="str">
        <f t="shared" si="23"/>
        <v/>
      </c>
    </row>
    <row r="482" spans="1:7" x14ac:dyDescent="0.3">
      <c r="A482" s="162" t="s">
        <v>1769</v>
      </c>
      <c r="B482" s="162" t="s">
        <v>668</v>
      </c>
      <c r="C482" s="186"/>
      <c r="D482" s="237"/>
      <c r="F482" s="196" t="str">
        <f t="shared" si="22"/>
        <v/>
      </c>
      <c r="G482" s="196" t="str">
        <f t="shared" si="23"/>
        <v/>
      </c>
    </row>
    <row r="483" spans="1:7" x14ac:dyDescent="0.3">
      <c r="A483" s="162" t="s">
        <v>1770</v>
      </c>
      <c r="B483" s="162" t="s">
        <v>670</v>
      </c>
      <c r="C483" s="186"/>
      <c r="D483" s="237"/>
      <c r="F483" s="196" t="str">
        <f t="shared" si="22"/>
        <v/>
      </c>
      <c r="G483" s="196" t="str">
        <f t="shared" si="23"/>
        <v/>
      </c>
    </row>
    <row r="484" spans="1:7" x14ac:dyDescent="0.3">
      <c r="A484" s="162" t="s">
        <v>1771</v>
      </c>
      <c r="B484" s="162" t="s">
        <v>672</v>
      </c>
      <c r="C484" s="186"/>
      <c r="D484" s="237"/>
      <c r="F484" s="196" t="str">
        <f t="shared" si="22"/>
        <v/>
      </c>
      <c r="G484" s="196" t="str">
        <f t="shared" si="23"/>
        <v/>
      </c>
    </row>
    <row r="485" spans="1:7" x14ac:dyDescent="0.3">
      <c r="A485" s="162" t="s">
        <v>1772</v>
      </c>
      <c r="B485" s="162" t="s">
        <v>674</v>
      </c>
      <c r="C485" s="186"/>
      <c r="D485" s="237"/>
      <c r="F485" s="196" t="str">
        <f t="shared" si="22"/>
        <v/>
      </c>
      <c r="G485" s="196" t="str">
        <f t="shared" si="23"/>
        <v/>
      </c>
    </row>
    <row r="486" spans="1:7" x14ac:dyDescent="0.3">
      <c r="A486" s="162" t="s">
        <v>1773</v>
      </c>
      <c r="B486" s="162" t="s">
        <v>676</v>
      </c>
      <c r="C486" s="186"/>
      <c r="D486" s="237"/>
      <c r="F486" s="196" t="str">
        <f t="shared" si="22"/>
        <v/>
      </c>
      <c r="G486" s="196" t="str">
        <f t="shared" si="23"/>
        <v/>
      </c>
    </row>
    <row r="487" spans="1:7" x14ac:dyDescent="0.3">
      <c r="A487" s="162" t="s">
        <v>1774</v>
      </c>
      <c r="B487" s="192" t="s">
        <v>68</v>
      </c>
      <c r="C487" s="186">
        <f>SUM(C479:C486)</f>
        <v>0</v>
      </c>
      <c r="D487" s="237">
        <f>SUM(D479:D486)</f>
        <v>0</v>
      </c>
      <c r="F487" s="238">
        <f>SUM(F479:F486)</f>
        <v>0</v>
      </c>
      <c r="G487" s="238">
        <f>SUM(G479:G486)</f>
        <v>0</v>
      </c>
    </row>
    <row r="488" spans="1:7" x14ac:dyDescent="0.3">
      <c r="A488" s="162" t="s">
        <v>1775</v>
      </c>
      <c r="B488" s="195" t="s">
        <v>679</v>
      </c>
      <c r="C488" s="186"/>
      <c r="D488" s="237"/>
      <c r="F488" s="196" t="str">
        <f t="shared" ref="F488:F493" si="24">IF($C$487=0,"",IF(C488="[for completion]","",C488/$C$487))</f>
        <v/>
      </c>
      <c r="G488" s="196" t="str">
        <f t="shared" ref="G488:G493" si="25">IF($D$487=0,"",IF(D488="[for completion]","",D488/$D$487))</f>
        <v/>
      </c>
    </row>
    <row r="489" spans="1:7" x14ac:dyDescent="0.3">
      <c r="A489" s="162" t="s">
        <v>1776</v>
      </c>
      <c r="B489" s="195" t="s">
        <v>681</v>
      </c>
      <c r="C489" s="186"/>
      <c r="D489" s="237"/>
      <c r="F489" s="196" t="str">
        <f t="shared" si="24"/>
        <v/>
      </c>
      <c r="G489" s="196" t="str">
        <f t="shared" si="25"/>
        <v/>
      </c>
    </row>
    <row r="490" spans="1:7" x14ac:dyDescent="0.3">
      <c r="A490" s="162" t="s">
        <v>1777</v>
      </c>
      <c r="B490" s="195" t="s">
        <v>683</v>
      </c>
      <c r="C490" s="186"/>
      <c r="D490" s="237"/>
      <c r="F490" s="196" t="str">
        <f t="shared" si="24"/>
        <v/>
      </c>
      <c r="G490" s="196" t="str">
        <f t="shared" si="25"/>
        <v/>
      </c>
    </row>
    <row r="491" spans="1:7" x14ac:dyDescent="0.3">
      <c r="A491" s="162" t="s">
        <v>1778</v>
      </c>
      <c r="B491" s="195" t="s">
        <v>685</v>
      </c>
      <c r="C491" s="186"/>
      <c r="D491" s="237"/>
      <c r="F491" s="196" t="str">
        <f t="shared" si="24"/>
        <v/>
      </c>
      <c r="G491" s="196" t="str">
        <f t="shared" si="25"/>
        <v/>
      </c>
    </row>
    <row r="492" spans="1:7" x14ac:dyDescent="0.3">
      <c r="A492" s="162" t="s">
        <v>1779</v>
      </c>
      <c r="B492" s="195" t="s">
        <v>687</v>
      </c>
      <c r="C492" s="186"/>
      <c r="D492" s="237"/>
      <c r="F492" s="196" t="str">
        <f t="shared" si="24"/>
        <v/>
      </c>
      <c r="G492" s="196" t="str">
        <f t="shared" si="25"/>
        <v/>
      </c>
    </row>
    <row r="493" spans="1:7" x14ac:dyDescent="0.3">
      <c r="A493" s="162" t="s">
        <v>1780</v>
      </c>
      <c r="B493" s="195" t="s">
        <v>689</v>
      </c>
      <c r="C493" s="186"/>
      <c r="D493" s="237"/>
      <c r="F493" s="196" t="str">
        <f t="shared" si="24"/>
        <v/>
      </c>
      <c r="G493" s="196" t="str">
        <f t="shared" si="25"/>
        <v/>
      </c>
    </row>
    <row r="494" spans="1:7" x14ac:dyDescent="0.3">
      <c r="A494" s="162" t="s">
        <v>1781</v>
      </c>
      <c r="B494" s="195"/>
      <c r="F494" s="196"/>
      <c r="G494" s="196"/>
    </row>
    <row r="495" spans="1:7" x14ac:dyDescent="0.3">
      <c r="A495" s="162" t="s">
        <v>1782</v>
      </c>
      <c r="B495" s="195"/>
      <c r="F495" s="196"/>
      <c r="G495" s="196"/>
    </row>
    <row r="496" spans="1:7" x14ac:dyDescent="0.3">
      <c r="A496" s="162" t="s">
        <v>1783</v>
      </c>
      <c r="B496" s="195"/>
      <c r="F496" s="196"/>
      <c r="G496" s="238"/>
    </row>
    <row r="497" spans="1:7" x14ac:dyDescent="0.3">
      <c r="A497" s="180"/>
      <c r="B497" s="180" t="s">
        <v>1784</v>
      </c>
      <c r="C497" s="180" t="s">
        <v>752</v>
      </c>
      <c r="D497" s="180"/>
      <c r="E497" s="180"/>
      <c r="F497" s="180"/>
      <c r="G497" s="183"/>
    </row>
    <row r="498" spans="1:7" x14ac:dyDescent="0.3">
      <c r="A498" s="162" t="s">
        <v>1785</v>
      </c>
      <c r="B498" s="177" t="s">
        <v>753</v>
      </c>
      <c r="C498" s="238"/>
      <c r="G498" s="162"/>
    </row>
    <row r="499" spans="1:7" x14ac:dyDescent="0.3">
      <c r="A499" s="162" t="s">
        <v>1786</v>
      </c>
      <c r="B499" s="177" t="s">
        <v>754</v>
      </c>
      <c r="C499" s="238"/>
      <c r="G499" s="162"/>
    </row>
    <row r="500" spans="1:7" x14ac:dyDescent="0.3">
      <c r="A500" s="162" t="s">
        <v>1787</v>
      </c>
      <c r="B500" s="177" t="s">
        <v>755</v>
      </c>
      <c r="C500" s="238"/>
      <c r="G500" s="162"/>
    </row>
    <row r="501" spans="1:7" x14ac:dyDescent="0.3">
      <c r="A501" s="162" t="s">
        <v>1788</v>
      </c>
      <c r="B501" s="177" t="s">
        <v>756</v>
      </c>
      <c r="C501" s="238"/>
      <c r="G501" s="162"/>
    </row>
    <row r="502" spans="1:7" x14ac:dyDescent="0.3">
      <c r="A502" s="162" t="s">
        <v>1789</v>
      </c>
      <c r="B502" s="177" t="s">
        <v>757</v>
      </c>
      <c r="C502" s="238"/>
      <c r="G502" s="162"/>
    </row>
    <row r="503" spans="1:7" x14ac:dyDescent="0.3">
      <c r="A503" s="162" t="s">
        <v>1790</v>
      </c>
      <c r="B503" s="177" t="s">
        <v>758</v>
      </c>
      <c r="C503" s="238"/>
      <c r="G503" s="162"/>
    </row>
    <row r="504" spans="1:7" x14ac:dyDescent="0.3">
      <c r="A504" s="162" t="s">
        <v>1791</v>
      </c>
      <c r="B504" s="177" t="s">
        <v>759</v>
      </c>
      <c r="C504" s="238"/>
      <c r="G504" s="162"/>
    </row>
    <row r="505" spans="1:7" x14ac:dyDescent="0.3">
      <c r="A505" s="162" t="s">
        <v>1792</v>
      </c>
      <c r="B505" s="177" t="s">
        <v>1793</v>
      </c>
      <c r="C505" s="238"/>
      <c r="G505" s="162"/>
    </row>
    <row r="506" spans="1:7" x14ac:dyDescent="0.3">
      <c r="A506" s="162" t="s">
        <v>1794</v>
      </c>
      <c r="B506" s="177" t="s">
        <v>1795</v>
      </c>
      <c r="C506" s="238"/>
      <c r="G506" s="162"/>
    </row>
    <row r="507" spans="1:7" x14ac:dyDescent="0.3">
      <c r="A507" s="162" t="s">
        <v>1796</v>
      </c>
      <c r="B507" s="177" t="s">
        <v>1797</v>
      </c>
      <c r="C507" s="238"/>
      <c r="G507" s="162"/>
    </row>
    <row r="508" spans="1:7" x14ac:dyDescent="0.3">
      <c r="A508" s="162" t="s">
        <v>1798</v>
      </c>
      <c r="B508" s="177" t="s">
        <v>760</v>
      </c>
      <c r="C508" s="238"/>
      <c r="G508" s="162"/>
    </row>
    <row r="509" spans="1:7" x14ac:dyDescent="0.3">
      <c r="A509" s="162" t="s">
        <v>1799</v>
      </c>
      <c r="B509" s="177" t="s">
        <v>761</v>
      </c>
      <c r="C509" s="238"/>
      <c r="G509" s="162"/>
    </row>
    <row r="510" spans="1:7" x14ac:dyDescent="0.3">
      <c r="A510" s="162" t="s">
        <v>1800</v>
      </c>
      <c r="B510" s="177" t="s">
        <v>66</v>
      </c>
      <c r="C510" s="238"/>
      <c r="G510" s="162"/>
    </row>
    <row r="511" spans="1:7" x14ac:dyDescent="0.3">
      <c r="A511" s="162" t="s">
        <v>1801</v>
      </c>
      <c r="B511" s="195" t="s">
        <v>1802</v>
      </c>
      <c r="C511" s="238"/>
      <c r="G511" s="162"/>
    </row>
    <row r="512" spans="1:7" x14ac:dyDescent="0.3">
      <c r="A512" s="162" t="s">
        <v>1803</v>
      </c>
      <c r="B512" s="195" t="s">
        <v>174</v>
      </c>
      <c r="C512" s="238"/>
      <c r="G512" s="162"/>
    </row>
    <row r="513" spans="1:7" x14ac:dyDescent="0.3">
      <c r="A513" s="162" t="s">
        <v>1804</v>
      </c>
      <c r="B513" s="195" t="s">
        <v>174</v>
      </c>
      <c r="C513" s="238"/>
      <c r="G513" s="162"/>
    </row>
    <row r="514" spans="1:7" x14ac:dyDescent="0.3">
      <c r="A514" s="162" t="s">
        <v>1805</v>
      </c>
      <c r="B514" s="195" t="s">
        <v>174</v>
      </c>
      <c r="C514" s="238"/>
      <c r="G514" s="162"/>
    </row>
    <row r="515" spans="1:7" x14ac:dyDescent="0.3">
      <c r="A515" s="162" t="s">
        <v>1806</v>
      </c>
      <c r="B515" s="195" t="s">
        <v>174</v>
      </c>
      <c r="C515" s="238"/>
      <c r="G515" s="162"/>
    </row>
    <row r="516" spans="1:7" x14ac:dyDescent="0.3">
      <c r="A516" s="162" t="s">
        <v>1807</v>
      </c>
      <c r="B516" s="195" t="s">
        <v>174</v>
      </c>
      <c r="C516" s="238"/>
      <c r="G516" s="162"/>
    </row>
    <row r="517" spans="1:7" x14ac:dyDescent="0.3">
      <c r="A517" s="162" t="s">
        <v>1808</v>
      </c>
      <c r="B517" s="195" t="s">
        <v>174</v>
      </c>
      <c r="C517" s="238"/>
      <c r="G517" s="162"/>
    </row>
    <row r="518" spans="1:7" x14ac:dyDescent="0.3">
      <c r="A518" s="162" t="s">
        <v>1809</v>
      </c>
      <c r="B518" s="195" t="s">
        <v>174</v>
      </c>
      <c r="C518" s="238"/>
      <c r="G518" s="162"/>
    </row>
    <row r="519" spans="1:7" x14ac:dyDescent="0.3">
      <c r="A519" s="162" t="s">
        <v>1810</v>
      </c>
      <c r="B519" s="195" t="s">
        <v>174</v>
      </c>
      <c r="C519" s="238"/>
      <c r="G519" s="162"/>
    </row>
    <row r="520" spans="1:7" x14ac:dyDescent="0.3">
      <c r="A520" s="162" t="s">
        <v>1811</v>
      </c>
      <c r="B520" s="195" t="s">
        <v>174</v>
      </c>
      <c r="C520" s="238"/>
      <c r="G520" s="162"/>
    </row>
    <row r="521" spans="1:7" x14ac:dyDescent="0.3">
      <c r="A521" s="162" t="s">
        <v>1812</v>
      </c>
      <c r="B521" s="195" t="s">
        <v>174</v>
      </c>
      <c r="C521" s="238"/>
      <c r="G521" s="162"/>
    </row>
    <row r="522" spans="1:7" x14ac:dyDescent="0.3">
      <c r="A522" s="162" t="s">
        <v>1813</v>
      </c>
      <c r="B522" s="195" t="s">
        <v>174</v>
      </c>
      <c r="C522" s="238"/>
    </row>
    <row r="523" spans="1:7" x14ac:dyDescent="0.3">
      <c r="A523" s="162" t="s">
        <v>1814</v>
      </c>
      <c r="B523" s="195" t="s">
        <v>174</v>
      </c>
      <c r="C523" s="238"/>
    </row>
    <row r="524" spans="1:7" x14ac:dyDescent="0.3">
      <c r="A524" s="162" t="s">
        <v>1815</v>
      </c>
      <c r="B524" s="195" t="s">
        <v>174</v>
      </c>
      <c r="C524" s="238"/>
    </row>
    <row r="525" spans="1:7" x14ac:dyDescent="0.3">
      <c r="A525" s="211"/>
      <c r="B525" s="211" t="s">
        <v>1816</v>
      </c>
      <c r="C525" s="180" t="s">
        <v>55</v>
      </c>
      <c r="D525" s="180" t="s">
        <v>1817</v>
      </c>
      <c r="E525" s="180"/>
      <c r="F525" s="180" t="s">
        <v>442</v>
      </c>
      <c r="G525" s="180" t="s">
        <v>1818</v>
      </c>
    </row>
    <row r="526" spans="1:7" x14ac:dyDescent="0.3">
      <c r="A526" s="162" t="s">
        <v>1819</v>
      </c>
      <c r="B526" s="177" t="s">
        <v>559</v>
      </c>
      <c r="C526" s="186" t="s">
        <v>1745</v>
      </c>
      <c r="D526" s="237" t="s">
        <v>1745</v>
      </c>
      <c r="E526" s="165"/>
      <c r="F526" s="196" t="str">
        <f>IF($C$544=0,"",IF(C526="[for completion]","",IF(C526="","",C526/$C$544)))</f>
        <v/>
      </c>
      <c r="G526" s="196" t="str">
        <f>IF($D$544=0,"",IF(D526="[for completion]","",IF(D526="","",D526/$D$544)))</f>
        <v/>
      </c>
    </row>
    <row r="527" spans="1:7" x14ac:dyDescent="0.3">
      <c r="A527" s="162" t="s">
        <v>1820</v>
      </c>
      <c r="B527" s="177" t="s">
        <v>559</v>
      </c>
      <c r="C527" s="186" t="s">
        <v>1745</v>
      </c>
      <c r="D527" s="237" t="s">
        <v>1745</v>
      </c>
      <c r="E527" s="165"/>
      <c r="F527" s="196" t="str">
        <f t="shared" ref="F527:F543" si="26">IF($C$544=0,"",IF(C527="[for completion]","",IF(C527="","",C527/$C$544)))</f>
        <v/>
      </c>
      <c r="G527" s="196" t="str">
        <f t="shared" ref="G527:G543" si="27">IF($D$544=0,"",IF(D527="[for completion]","",IF(D527="","",D527/$D$544)))</f>
        <v/>
      </c>
    </row>
    <row r="528" spans="1:7" x14ac:dyDescent="0.3">
      <c r="A528" s="162" t="s">
        <v>1821</v>
      </c>
      <c r="B528" s="177" t="s">
        <v>559</v>
      </c>
      <c r="C528" s="186" t="s">
        <v>1745</v>
      </c>
      <c r="D528" s="237" t="s">
        <v>1745</v>
      </c>
      <c r="E528" s="165"/>
      <c r="F528" s="196" t="str">
        <f t="shared" si="26"/>
        <v/>
      </c>
      <c r="G528" s="196" t="str">
        <f t="shared" si="27"/>
        <v/>
      </c>
    </row>
    <row r="529" spans="1:7" x14ac:dyDescent="0.3">
      <c r="A529" s="162" t="s">
        <v>1822</v>
      </c>
      <c r="B529" s="177" t="s">
        <v>559</v>
      </c>
      <c r="C529" s="186" t="s">
        <v>1745</v>
      </c>
      <c r="D529" s="237" t="s">
        <v>1745</v>
      </c>
      <c r="E529" s="165"/>
      <c r="F529" s="196" t="str">
        <f t="shared" si="26"/>
        <v/>
      </c>
      <c r="G529" s="196" t="str">
        <f t="shared" si="27"/>
        <v/>
      </c>
    </row>
    <row r="530" spans="1:7" x14ac:dyDescent="0.3">
      <c r="A530" s="162" t="s">
        <v>1823</v>
      </c>
      <c r="B530" s="177" t="s">
        <v>559</v>
      </c>
      <c r="C530" s="186" t="s">
        <v>1745</v>
      </c>
      <c r="D530" s="237" t="s">
        <v>1745</v>
      </c>
      <c r="E530" s="165"/>
      <c r="F530" s="196" t="str">
        <f t="shared" si="26"/>
        <v/>
      </c>
      <c r="G530" s="196" t="str">
        <f t="shared" si="27"/>
        <v/>
      </c>
    </row>
    <row r="531" spans="1:7" x14ac:dyDescent="0.3">
      <c r="A531" s="162" t="s">
        <v>1824</v>
      </c>
      <c r="B531" s="177" t="s">
        <v>559</v>
      </c>
      <c r="C531" s="186" t="s">
        <v>1745</v>
      </c>
      <c r="D531" s="237" t="s">
        <v>1745</v>
      </c>
      <c r="E531" s="165"/>
      <c r="F531" s="196" t="str">
        <f t="shared" si="26"/>
        <v/>
      </c>
      <c r="G531" s="196" t="str">
        <f t="shared" si="27"/>
        <v/>
      </c>
    </row>
    <row r="532" spans="1:7" x14ac:dyDescent="0.3">
      <c r="A532" s="162" t="s">
        <v>1825</v>
      </c>
      <c r="B532" s="177" t="s">
        <v>559</v>
      </c>
      <c r="C532" s="186" t="s">
        <v>1745</v>
      </c>
      <c r="D532" s="237" t="s">
        <v>1745</v>
      </c>
      <c r="E532" s="165"/>
      <c r="F532" s="196" t="str">
        <f t="shared" si="26"/>
        <v/>
      </c>
      <c r="G532" s="196" t="str">
        <f t="shared" si="27"/>
        <v/>
      </c>
    </row>
    <row r="533" spans="1:7" x14ac:dyDescent="0.3">
      <c r="A533" s="162" t="s">
        <v>1826</v>
      </c>
      <c r="B533" s="177" t="s">
        <v>559</v>
      </c>
      <c r="C533" s="186" t="s">
        <v>1745</v>
      </c>
      <c r="D533" s="237" t="s">
        <v>1745</v>
      </c>
      <c r="E533" s="165"/>
      <c r="F533" s="196" t="str">
        <f t="shared" si="26"/>
        <v/>
      </c>
      <c r="G533" s="196" t="str">
        <f t="shared" si="27"/>
        <v/>
      </c>
    </row>
    <row r="534" spans="1:7" x14ac:dyDescent="0.3">
      <c r="A534" s="162" t="s">
        <v>1827</v>
      </c>
      <c r="B534" s="177" t="s">
        <v>559</v>
      </c>
      <c r="C534" s="186" t="s">
        <v>1745</v>
      </c>
      <c r="D534" s="237" t="s">
        <v>1745</v>
      </c>
      <c r="E534" s="165"/>
      <c r="F534" s="196" t="str">
        <f t="shared" si="26"/>
        <v/>
      </c>
      <c r="G534" s="196" t="str">
        <f t="shared" si="27"/>
        <v/>
      </c>
    </row>
    <row r="535" spans="1:7" x14ac:dyDescent="0.3">
      <c r="A535" s="162" t="s">
        <v>1828</v>
      </c>
      <c r="B535" s="177" t="s">
        <v>559</v>
      </c>
      <c r="C535" s="186" t="s">
        <v>1745</v>
      </c>
      <c r="D535" s="237" t="s">
        <v>1745</v>
      </c>
      <c r="E535" s="165"/>
      <c r="F535" s="196" t="str">
        <f t="shared" si="26"/>
        <v/>
      </c>
      <c r="G535" s="196" t="str">
        <f t="shared" si="27"/>
        <v/>
      </c>
    </row>
    <row r="536" spans="1:7" x14ac:dyDescent="0.3">
      <c r="A536" s="162" t="s">
        <v>1829</v>
      </c>
      <c r="B536" s="177" t="s">
        <v>559</v>
      </c>
      <c r="C536" s="186" t="s">
        <v>1745</v>
      </c>
      <c r="D536" s="237" t="s">
        <v>1745</v>
      </c>
      <c r="E536" s="165"/>
      <c r="F536" s="196" t="str">
        <f t="shared" si="26"/>
        <v/>
      </c>
      <c r="G536" s="196" t="str">
        <f t="shared" si="27"/>
        <v/>
      </c>
    </row>
    <row r="537" spans="1:7" x14ac:dyDescent="0.3">
      <c r="A537" s="162" t="s">
        <v>1830</v>
      </c>
      <c r="B537" s="177" t="s">
        <v>559</v>
      </c>
      <c r="C537" s="186" t="s">
        <v>1745</v>
      </c>
      <c r="D537" s="237" t="s">
        <v>1745</v>
      </c>
      <c r="E537" s="165"/>
      <c r="F537" s="196" t="str">
        <f t="shared" si="26"/>
        <v/>
      </c>
      <c r="G537" s="196" t="str">
        <f t="shared" si="27"/>
        <v/>
      </c>
    </row>
    <row r="538" spans="1:7" x14ac:dyDescent="0.3">
      <c r="A538" s="162" t="s">
        <v>1831</v>
      </c>
      <c r="B538" s="177" t="s">
        <v>559</v>
      </c>
      <c r="C538" s="186" t="s">
        <v>1745</v>
      </c>
      <c r="D538" s="237" t="s">
        <v>1745</v>
      </c>
      <c r="E538" s="165"/>
      <c r="F538" s="196" t="str">
        <f t="shared" si="26"/>
        <v/>
      </c>
      <c r="G538" s="196" t="str">
        <f t="shared" si="27"/>
        <v/>
      </c>
    </row>
    <row r="539" spans="1:7" x14ac:dyDescent="0.3">
      <c r="A539" s="162" t="s">
        <v>1832</v>
      </c>
      <c r="B539" s="177" t="s">
        <v>559</v>
      </c>
      <c r="C539" s="186" t="s">
        <v>1745</v>
      </c>
      <c r="D539" s="237" t="s">
        <v>1745</v>
      </c>
      <c r="E539" s="165"/>
      <c r="F539" s="196" t="str">
        <f t="shared" si="26"/>
        <v/>
      </c>
      <c r="G539" s="196" t="str">
        <f t="shared" si="27"/>
        <v/>
      </c>
    </row>
    <row r="540" spans="1:7" x14ac:dyDescent="0.3">
      <c r="A540" s="162" t="s">
        <v>1833</v>
      </c>
      <c r="B540" s="177" t="s">
        <v>559</v>
      </c>
      <c r="C540" s="186" t="s">
        <v>1745</v>
      </c>
      <c r="D540" s="237" t="s">
        <v>1745</v>
      </c>
      <c r="E540" s="165"/>
      <c r="F540" s="196" t="str">
        <f t="shared" si="26"/>
        <v/>
      </c>
      <c r="G540" s="196" t="str">
        <f t="shared" si="27"/>
        <v/>
      </c>
    </row>
    <row r="541" spans="1:7" x14ac:dyDescent="0.3">
      <c r="A541" s="162" t="s">
        <v>1834</v>
      </c>
      <c r="B541" s="177" t="s">
        <v>559</v>
      </c>
      <c r="C541" s="186" t="s">
        <v>1745</v>
      </c>
      <c r="D541" s="237" t="s">
        <v>1745</v>
      </c>
      <c r="E541" s="165"/>
      <c r="F541" s="196" t="str">
        <f t="shared" si="26"/>
        <v/>
      </c>
      <c r="G541" s="196" t="str">
        <f t="shared" si="27"/>
        <v/>
      </c>
    </row>
    <row r="542" spans="1:7" x14ac:dyDescent="0.3">
      <c r="A542" s="162" t="s">
        <v>1835</v>
      </c>
      <c r="B542" s="177" t="s">
        <v>559</v>
      </c>
      <c r="C542" s="186" t="s">
        <v>1745</v>
      </c>
      <c r="D542" s="237" t="s">
        <v>1745</v>
      </c>
      <c r="E542" s="165"/>
      <c r="F542" s="196" t="str">
        <f t="shared" si="26"/>
        <v/>
      </c>
      <c r="G542" s="196" t="str">
        <f t="shared" si="27"/>
        <v/>
      </c>
    </row>
    <row r="543" spans="1:7" x14ac:dyDescent="0.3">
      <c r="A543" s="162" t="s">
        <v>1836</v>
      </c>
      <c r="B543" s="177" t="s">
        <v>1571</v>
      </c>
      <c r="C543" s="186" t="s">
        <v>1745</v>
      </c>
      <c r="D543" s="237" t="s">
        <v>1745</v>
      </c>
      <c r="E543" s="165"/>
      <c r="F543" s="196" t="str">
        <f t="shared" si="26"/>
        <v/>
      </c>
      <c r="G543" s="196" t="str">
        <f t="shared" si="27"/>
        <v/>
      </c>
    </row>
    <row r="544" spans="1:7" x14ac:dyDescent="0.3">
      <c r="A544" s="162" t="s">
        <v>1837</v>
      </c>
      <c r="B544" s="177" t="s">
        <v>68</v>
      </c>
      <c r="C544" s="186">
        <f>SUM(C526:C543)</f>
        <v>0</v>
      </c>
      <c r="D544" s="237">
        <f>SUM(D526:D543)</f>
        <v>0</v>
      </c>
      <c r="E544" s="165"/>
      <c r="F544" s="238">
        <f>SUM(F526:F543)</f>
        <v>0</v>
      </c>
      <c r="G544" s="238">
        <f>SUM(G526:G543)</f>
        <v>0</v>
      </c>
    </row>
    <row r="545" spans="1:7" x14ac:dyDescent="0.3">
      <c r="A545" s="162" t="s">
        <v>1838</v>
      </c>
      <c r="B545" s="177"/>
      <c r="E545" s="165"/>
      <c r="F545" s="165"/>
      <c r="G545" s="165"/>
    </row>
    <row r="546" spans="1:7" x14ac:dyDescent="0.3">
      <c r="A546" s="162" t="s">
        <v>1839</v>
      </c>
      <c r="B546" s="177"/>
      <c r="E546" s="165"/>
      <c r="F546" s="165"/>
      <c r="G546" s="165"/>
    </row>
    <row r="547" spans="1:7" x14ac:dyDescent="0.3">
      <c r="A547" s="162" t="s">
        <v>1840</v>
      </c>
      <c r="B547" s="177"/>
      <c r="E547" s="165"/>
      <c r="F547" s="165"/>
      <c r="G547" s="165"/>
    </row>
    <row r="548" spans="1:7" x14ac:dyDescent="0.3">
      <c r="A548" s="211"/>
      <c r="B548" s="211" t="s">
        <v>1841</v>
      </c>
      <c r="C548" s="180" t="s">
        <v>55</v>
      </c>
      <c r="D548" s="180" t="s">
        <v>1817</v>
      </c>
      <c r="E548" s="180"/>
      <c r="F548" s="180" t="s">
        <v>442</v>
      </c>
      <c r="G548" s="180" t="s">
        <v>1818</v>
      </c>
    </row>
    <row r="549" spans="1:7" x14ac:dyDescent="0.3">
      <c r="A549" s="162" t="s">
        <v>1842</v>
      </c>
      <c r="B549" s="177" t="s">
        <v>559</v>
      </c>
      <c r="C549" s="186" t="s">
        <v>1745</v>
      </c>
      <c r="D549" s="237" t="s">
        <v>1745</v>
      </c>
      <c r="E549" s="165"/>
      <c r="F549" s="196" t="str">
        <f>IF($C$567=0,"",IF(C549="[for completion]","",IF(C549="","",C549/$C$567)))</f>
        <v/>
      </c>
      <c r="G549" s="196" t="str">
        <f>IF($D$567=0,"",IF(D549="[for completion]","",IF(D549="","",D549/$D$567)))</f>
        <v/>
      </c>
    </row>
    <row r="550" spans="1:7" x14ac:dyDescent="0.3">
      <c r="A550" s="162" t="s">
        <v>1843</v>
      </c>
      <c r="B550" s="177" t="s">
        <v>559</v>
      </c>
      <c r="C550" s="186" t="s">
        <v>1745</v>
      </c>
      <c r="D550" s="237" t="s">
        <v>1745</v>
      </c>
      <c r="E550" s="165"/>
      <c r="F550" s="196" t="str">
        <f t="shared" ref="F550:F566" si="28">IF($C$567=0,"",IF(C550="[for completion]","",IF(C550="","",C550/$C$567)))</f>
        <v/>
      </c>
      <c r="G550" s="196" t="str">
        <f t="shared" ref="G550:G566" si="29">IF($D$567=0,"",IF(D550="[for completion]","",IF(D550="","",D550/$D$567)))</f>
        <v/>
      </c>
    </row>
    <row r="551" spans="1:7" x14ac:dyDescent="0.3">
      <c r="A551" s="162" t="s">
        <v>1844</v>
      </c>
      <c r="B551" s="177" t="s">
        <v>559</v>
      </c>
      <c r="C551" s="186" t="s">
        <v>1745</v>
      </c>
      <c r="D551" s="237" t="s">
        <v>1745</v>
      </c>
      <c r="E551" s="165"/>
      <c r="F551" s="196" t="str">
        <f t="shared" si="28"/>
        <v/>
      </c>
      <c r="G551" s="196" t="str">
        <f t="shared" si="29"/>
        <v/>
      </c>
    </row>
    <row r="552" spans="1:7" x14ac:dyDescent="0.3">
      <c r="A552" s="162" t="s">
        <v>1845</v>
      </c>
      <c r="B552" s="177" t="s">
        <v>559</v>
      </c>
      <c r="C552" s="186" t="s">
        <v>1745</v>
      </c>
      <c r="D552" s="237" t="s">
        <v>1745</v>
      </c>
      <c r="E552" s="165"/>
      <c r="F552" s="196" t="str">
        <f t="shared" si="28"/>
        <v/>
      </c>
      <c r="G552" s="196" t="str">
        <f t="shared" si="29"/>
        <v/>
      </c>
    </row>
    <row r="553" spans="1:7" x14ac:dyDescent="0.3">
      <c r="A553" s="162" t="s">
        <v>1846</v>
      </c>
      <c r="B553" s="177" t="s">
        <v>559</v>
      </c>
      <c r="C553" s="186" t="s">
        <v>1745</v>
      </c>
      <c r="D553" s="237" t="s">
        <v>1745</v>
      </c>
      <c r="E553" s="165"/>
      <c r="F553" s="196" t="str">
        <f t="shared" si="28"/>
        <v/>
      </c>
      <c r="G553" s="196" t="str">
        <f t="shared" si="29"/>
        <v/>
      </c>
    </row>
    <row r="554" spans="1:7" x14ac:dyDescent="0.3">
      <c r="A554" s="162" t="s">
        <v>1847</v>
      </c>
      <c r="B554" s="177" t="s">
        <v>559</v>
      </c>
      <c r="C554" s="186" t="s">
        <v>1745</v>
      </c>
      <c r="D554" s="237" t="s">
        <v>1745</v>
      </c>
      <c r="E554" s="165"/>
      <c r="F554" s="196" t="str">
        <f t="shared" si="28"/>
        <v/>
      </c>
      <c r="G554" s="196" t="str">
        <f t="shared" si="29"/>
        <v/>
      </c>
    </row>
    <row r="555" spans="1:7" x14ac:dyDescent="0.3">
      <c r="A555" s="162" t="s">
        <v>1848</v>
      </c>
      <c r="B555" s="177" t="s">
        <v>559</v>
      </c>
      <c r="C555" s="186" t="s">
        <v>1745</v>
      </c>
      <c r="D555" s="237" t="s">
        <v>1745</v>
      </c>
      <c r="E555" s="165"/>
      <c r="F555" s="196" t="str">
        <f t="shared" si="28"/>
        <v/>
      </c>
      <c r="G555" s="196" t="str">
        <f t="shared" si="29"/>
        <v/>
      </c>
    </row>
    <row r="556" spans="1:7" x14ac:dyDescent="0.3">
      <c r="A556" s="162" t="s">
        <v>1849</v>
      </c>
      <c r="B556" s="177" t="s">
        <v>559</v>
      </c>
      <c r="C556" s="186" t="s">
        <v>1745</v>
      </c>
      <c r="D556" s="237" t="s">
        <v>1745</v>
      </c>
      <c r="E556" s="165"/>
      <c r="F556" s="196" t="str">
        <f t="shared" si="28"/>
        <v/>
      </c>
      <c r="G556" s="196" t="str">
        <f t="shared" si="29"/>
        <v/>
      </c>
    </row>
    <row r="557" spans="1:7" x14ac:dyDescent="0.3">
      <c r="A557" s="162" t="s">
        <v>1850</v>
      </c>
      <c r="B557" s="177" t="s">
        <v>559</v>
      </c>
      <c r="C557" s="186" t="s">
        <v>1745</v>
      </c>
      <c r="D557" s="237" t="s">
        <v>1745</v>
      </c>
      <c r="E557" s="165"/>
      <c r="F557" s="196" t="str">
        <f t="shared" si="28"/>
        <v/>
      </c>
      <c r="G557" s="196" t="str">
        <f t="shared" si="29"/>
        <v/>
      </c>
    </row>
    <row r="558" spans="1:7" x14ac:dyDescent="0.3">
      <c r="A558" s="162" t="s">
        <v>1851</v>
      </c>
      <c r="B558" s="177" t="s">
        <v>559</v>
      </c>
      <c r="C558" s="186" t="s">
        <v>1745</v>
      </c>
      <c r="D558" s="237" t="s">
        <v>1745</v>
      </c>
      <c r="E558" s="165"/>
      <c r="F558" s="196" t="str">
        <f t="shared" si="28"/>
        <v/>
      </c>
      <c r="G558" s="196" t="str">
        <f t="shared" si="29"/>
        <v/>
      </c>
    </row>
    <row r="559" spans="1:7" x14ac:dyDescent="0.3">
      <c r="A559" s="162" t="s">
        <v>1852</v>
      </c>
      <c r="B559" s="177" t="s">
        <v>559</v>
      </c>
      <c r="C559" s="186" t="s">
        <v>1745</v>
      </c>
      <c r="D559" s="237" t="s">
        <v>1745</v>
      </c>
      <c r="E559" s="165"/>
      <c r="F559" s="196" t="str">
        <f t="shared" si="28"/>
        <v/>
      </c>
      <c r="G559" s="196" t="str">
        <f t="shared" si="29"/>
        <v/>
      </c>
    </row>
    <row r="560" spans="1:7" x14ac:dyDescent="0.3">
      <c r="A560" s="162" t="s">
        <v>1853</v>
      </c>
      <c r="B560" s="177" t="s">
        <v>559</v>
      </c>
      <c r="C560" s="186" t="s">
        <v>1745</v>
      </c>
      <c r="D560" s="237" t="s">
        <v>1745</v>
      </c>
      <c r="E560" s="165"/>
      <c r="F560" s="196" t="str">
        <f t="shared" si="28"/>
        <v/>
      </c>
      <c r="G560" s="196" t="str">
        <f t="shared" si="29"/>
        <v/>
      </c>
    </row>
    <row r="561" spans="1:7" x14ac:dyDescent="0.3">
      <c r="A561" s="162" t="s">
        <v>1854</v>
      </c>
      <c r="B561" s="177" t="s">
        <v>559</v>
      </c>
      <c r="C561" s="186" t="s">
        <v>1745</v>
      </c>
      <c r="D561" s="237" t="s">
        <v>1745</v>
      </c>
      <c r="E561" s="165"/>
      <c r="F561" s="196" t="str">
        <f t="shared" si="28"/>
        <v/>
      </c>
      <c r="G561" s="196" t="str">
        <f t="shared" si="29"/>
        <v/>
      </c>
    </row>
    <row r="562" spans="1:7" x14ac:dyDescent="0.3">
      <c r="A562" s="162" t="s">
        <v>1855</v>
      </c>
      <c r="B562" s="177" t="s">
        <v>559</v>
      </c>
      <c r="C562" s="186" t="s">
        <v>1745</v>
      </c>
      <c r="D562" s="237" t="s">
        <v>1745</v>
      </c>
      <c r="E562" s="165"/>
      <c r="F562" s="196" t="str">
        <f t="shared" si="28"/>
        <v/>
      </c>
      <c r="G562" s="196" t="str">
        <f t="shared" si="29"/>
        <v/>
      </c>
    </row>
    <row r="563" spans="1:7" x14ac:dyDescent="0.3">
      <c r="A563" s="162" t="s">
        <v>1856</v>
      </c>
      <c r="B563" s="177" t="s">
        <v>559</v>
      </c>
      <c r="C563" s="186" t="s">
        <v>1745</v>
      </c>
      <c r="D563" s="237" t="s">
        <v>1745</v>
      </c>
      <c r="E563" s="165"/>
      <c r="F563" s="196" t="str">
        <f t="shared" si="28"/>
        <v/>
      </c>
      <c r="G563" s="196" t="str">
        <f t="shared" si="29"/>
        <v/>
      </c>
    </row>
    <row r="564" spans="1:7" x14ac:dyDescent="0.3">
      <c r="A564" s="162" t="s">
        <v>1857</v>
      </c>
      <c r="B564" s="177" t="s">
        <v>559</v>
      </c>
      <c r="C564" s="186" t="s">
        <v>1745</v>
      </c>
      <c r="D564" s="237" t="s">
        <v>1745</v>
      </c>
      <c r="E564" s="165"/>
      <c r="F564" s="196" t="str">
        <f t="shared" si="28"/>
        <v/>
      </c>
      <c r="G564" s="196" t="str">
        <f t="shared" si="29"/>
        <v/>
      </c>
    </row>
    <row r="565" spans="1:7" x14ac:dyDescent="0.3">
      <c r="A565" s="162" t="s">
        <v>1858</v>
      </c>
      <c r="B565" s="177" t="s">
        <v>559</v>
      </c>
      <c r="C565" s="186" t="s">
        <v>1745</v>
      </c>
      <c r="D565" s="237" t="s">
        <v>1745</v>
      </c>
      <c r="E565" s="165"/>
      <c r="F565" s="196" t="str">
        <f t="shared" si="28"/>
        <v/>
      </c>
      <c r="G565" s="196" t="str">
        <f t="shared" si="29"/>
        <v/>
      </c>
    </row>
    <row r="566" spans="1:7" x14ac:dyDescent="0.3">
      <c r="A566" s="162" t="s">
        <v>1859</v>
      </c>
      <c r="B566" s="177" t="s">
        <v>1571</v>
      </c>
      <c r="C566" s="186" t="s">
        <v>1745</v>
      </c>
      <c r="D566" s="237" t="s">
        <v>1745</v>
      </c>
      <c r="E566" s="165"/>
      <c r="F566" s="196" t="str">
        <f t="shared" si="28"/>
        <v/>
      </c>
      <c r="G566" s="196" t="str">
        <f t="shared" si="29"/>
        <v/>
      </c>
    </row>
    <row r="567" spans="1:7" x14ac:dyDescent="0.3">
      <c r="A567" s="162" t="s">
        <v>1860</v>
      </c>
      <c r="B567" s="177" t="s">
        <v>68</v>
      </c>
      <c r="C567" s="186">
        <f>SUM(C549:C566)</f>
        <v>0</v>
      </c>
      <c r="D567" s="237">
        <f>SUM(D549:D566)</f>
        <v>0</v>
      </c>
      <c r="E567" s="165"/>
      <c r="F567" s="238">
        <f>SUM(F549:F566)</f>
        <v>0</v>
      </c>
      <c r="G567" s="238">
        <f>SUM(G549:G566)</f>
        <v>0</v>
      </c>
    </row>
    <row r="568" spans="1:7" x14ac:dyDescent="0.3">
      <c r="A568" s="162" t="s">
        <v>1861</v>
      </c>
      <c r="B568" s="177"/>
      <c r="E568" s="165"/>
      <c r="F568" s="165"/>
      <c r="G568" s="165"/>
    </row>
    <row r="569" spans="1:7" x14ac:dyDescent="0.3">
      <c r="A569" s="162" t="s">
        <v>1862</v>
      </c>
      <c r="B569" s="177"/>
      <c r="E569" s="165"/>
      <c r="F569" s="165"/>
      <c r="G569" s="165"/>
    </row>
    <row r="570" spans="1:7" x14ac:dyDescent="0.3">
      <c r="A570" s="162" t="s">
        <v>1863</v>
      </c>
      <c r="B570" s="177"/>
      <c r="E570" s="165"/>
      <c r="F570" s="165"/>
      <c r="G570" s="165"/>
    </row>
    <row r="571" spans="1:7" x14ac:dyDescent="0.3">
      <c r="A571" s="211"/>
      <c r="B571" s="211" t="s">
        <v>1864</v>
      </c>
      <c r="C571" s="180" t="s">
        <v>55</v>
      </c>
      <c r="D571" s="180" t="s">
        <v>1817</v>
      </c>
      <c r="E571" s="180"/>
      <c r="F571" s="180" t="s">
        <v>442</v>
      </c>
      <c r="G571" s="180" t="s">
        <v>1818</v>
      </c>
    </row>
    <row r="572" spans="1:7" x14ac:dyDescent="0.3">
      <c r="A572" s="162" t="s">
        <v>1865</v>
      </c>
      <c r="B572" s="177" t="s">
        <v>1601</v>
      </c>
      <c r="C572" s="186" t="s">
        <v>1745</v>
      </c>
      <c r="D572" s="237" t="s">
        <v>1745</v>
      </c>
      <c r="E572" s="165"/>
      <c r="F572" s="196" t="str">
        <f>IF($C$585=0,"",IF(C572="[for completion]","",IF(C572="","",C572/$C$585)))</f>
        <v/>
      </c>
      <c r="G572" s="196" t="str">
        <f>IF($D$585=0,"",IF(D572="[for completion]","",IF(D572="","",D572/$D$585)))</f>
        <v/>
      </c>
    </row>
    <row r="573" spans="1:7" x14ac:dyDescent="0.3">
      <c r="A573" s="162" t="s">
        <v>1866</v>
      </c>
      <c r="B573" s="177" t="s">
        <v>1603</v>
      </c>
      <c r="C573" s="186" t="s">
        <v>1745</v>
      </c>
      <c r="D573" s="237" t="s">
        <v>1745</v>
      </c>
      <c r="E573" s="165"/>
      <c r="F573" s="196" t="str">
        <f>IF($C$585=0,"",IF(C573="[for completion]","",IF(C573="","",C573/$C$585)))</f>
        <v/>
      </c>
      <c r="G573" s="196" t="str">
        <f>IF($D$585=0,"",IF(D573="[for completion]","",IF(D573="","",D573/$D$585)))</f>
        <v/>
      </c>
    </row>
    <row r="574" spans="1:7" x14ac:dyDescent="0.3">
      <c r="A574" s="162" t="s">
        <v>1867</v>
      </c>
      <c r="B574" s="177" t="s">
        <v>1605</v>
      </c>
      <c r="C574" s="186" t="s">
        <v>1745</v>
      </c>
      <c r="D574" s="237" t="s">
        <v>1745</v>
      </c>
      <c r="E574" s="165"/>
      <c r="F574" s="196" t="str">
        <f>IF($C$585=0,"",IF(C574="[for completion]","",IF(C574="","",C574/$C$585)))</f>
        <v/>
      </c>
      <c r="G574" s="196" t="str">
        <f>IF($D$585=0,"",IF(D574="[for completion]","",IF(D574="","",D574/$D$585)))</f>
        <v/>
      </c>
    </row>
    <row r="575" spans="1:7" x14ac:dyDescent="0.3">
      <c r="A575" s="162" t="s">
        <v>1868</v>
      </c>
      <c r="B575" s="177" t="s">
        <v>1607</v>
      </c>
      <c r="C575" s="186" t="s">
        <v>1745</v>
      </c>
      <c r="D575" s="237" t="s">
        <v>1745</v>
      </c>
      <c r="E575" s="165"/>
      <c r="F575" s="196" t="str">
        <f>IF($C$585=0,"",IF(C575="[for completion]","",IF(C575="","",C575/$C$585)))</f>
        <v/>
      </c>
      <c r="G575" s="196" t="str">
        <f>IF($D$585=0,"",IF(D575="[for completion]","",IF(D575="","",D575/$D$585)))</f>
        <v/>
      </c>
    </row>
    <row r="576" spans="1:7" x14ac:dyDescent="0.3">
      <c r="A576" s="162" t="s">
        <v>1869</v>
      </c>
      <c r="B576" s="177" t="s">
        <v>1609</v>
      </c>
      <c r="C576" s="186" t="s">
        <v>1745</v>
      </c>
      <c r="D576" s="237" t="s">
        <v>1745</v>
      </c>
      <c r="E576" s="165"/>
      <c r="F576" s="196" t="str">
        <f>IF($C$585=0,"",IF(C576="[for completion]","",IF(C576="","",C576/$C$585)))</f>
        <v/>
      </c>
      <c r="G576" s="196" t="str">
        <f>IF($D$585=0,"",IF(D576="[for completion]","",IF(D576="","",D576/$D$585)))</f>
        <v/>
      </c>
    </row>
    <row r="577" spans="1:7" x14ac:dyDescent="0.3">
      <c r="A577" s="162" t="s">
        <v>1870</v>
      </c>
      <c r="B577" s="177" t="s">
        <v>1611</v>
      </c>
      <c r="C577" s="186" t="s">
        <v>1745</v>
      </c>
      <c r="D577" s="237" t="s">
        <v>1745</v>
      </c>
      <c r="E577" s="165"/>
      <c r="F577" s="196" t="str">
        <f t="shared" ref="F577:F584" si="30">IF($C$585=0,"",IF(C577="[for completion]","",IF(C577="","",C577/$C$585)))</f>
        <v/>
      </c>
      <c r="G577" s="196" t="str">
        <f t="shared" ref="G577:G584" si="31">IF($D$585=0,"",IF(D577="[for completion]","",IF(D577="","",D577/$D$585)))</f>
        <v/>
      </c>
    </row>
    <row r="578" spans="1:7" x14ac:dyDescent="0.3">
      <c r="A578" s="162" t="s">
        <v>1871</v>
      </c>
      <c r="B578" s="177" t="s">
        <v>1613</v>
      </c>
      <c r="C578" s="186" t="s">
        <v>1745</v>
      </c>
      <c r="D578" s="237" t="s">
        <v>1745</v>
      </c>
      <c r="E578" s="165"/>
      <c r="F578" s="196" t="str">
        <f t="shared" si="30"/>
        <v/>
      </c>
      <c r="G578" s="196" t="str">
        <f t="shared" si="31"/>
        <v/>
      </c>
    </row>
    <row r="579" spans="1:7" x14ac:dyDescent="0.3">
      <c r="A579" s="162" t="s">
        <v>1872</v>
      </c>
      <c r="B579" s="177" t="s">
        <v>1615</v>
      </c>
      <c r="C579" s="186" t="s">
        <v>1745</v>
      </c>
      <c r="D579" s="237" t="s">
        <v>1745</v>
      </c>
      <c r="E579" s="165"/>
      <c r="F579" s="196" t="str">
        <f t="shared" si="30"/>
        <v/>
      </c>
      <c r="G579" s="196" t="str">
        <f t="shared" si="31"/>
        <v/>
      </c>
    </row>
    <row r="580" spans="1:7" x14ac:dyDescent="0.3">
      <c r="A580" s="162" t="s">
        <v>1873</v>
      </c>
      <c r="B580" s="177" t="s">
        <v>1617</v>
      </c>
      <c r="C580" s="186" t="s">
        <v>1745</v>
      </c>
      <c r="D580" s="162" t="s">
        <v>1745</v>
      </c>
      <c r="E580" s="165"/>
      <c r="F580" s="196" t="str">
        <f t="shared" si="30"/>
        <v/>
      </c>
      <c r="G580" s="196" t="str">
        <f t="shared" si="31"/>
        <v/>
      </c>
    </row>
    <row r="581" spans="1:7" x14ac:dyDescent="0.3">
      <c r="A581" s="162" t="s">
        <v>1874</v>
      </c>
      <c r="B581" s="162" t="s">
        <v>1619</v>
      </c>
      <c r="C581" s="186" t="s">
        <v>1745</v>
      </c>
      <c r="D581" s="162" t="s">
        <v>1745</v>
      </c>
      <c r="E581" s="157"/>
      <c r="F581" s="196" t="str">
        <f t="shared" si="30"/>
        <v/>
      </c>
      <c r="G581" s="196" t="str">
        <f t="shared" si="31"/>
        <v/>
      </c>
    </row>
    <row r="582" spans="1:7" x14ac:dyDescent="0.3">
      <c r="A582" s="162" t="s">
        <v>1875</v>
      </c>
      <c r="B582" s="162" t="s">
        <v>1621</v>
      </c>
      <c r="C582" s="186" t="s">
        <v>1745</v>
      </c>
      <c r="D582" s="162" t="s">
        <v>1745</v>
      </c>
      <c r="E582" s="157"/>
      <c r="F582" s="196" t="str">
        <f t="shared" si="30"/>
        <v/>
      </c>
      <c r="G582" s="196" t="str">
        <f t="shared" si="31"/>
        <v/>
      </c>
    </row>
    <row r="583" spans="1:7" x14ac:dyDescent="0.3">
      <c r="A583" s="162" t="s">
        <v>1876</v>
      </c>
      <c r="B583" s="177" t="s">
        <v>1623</v>
      </c>
      <c r="C583" s="186" t="s">
        <v>1745</v>
      </c>
      <c r="D583" s="162" t="s">
        <v>1745</v>
      </c>
      <c r="E583" s="165"/>
      <c r="F583" s="196" t="str">
        <f t="shared" si="30"/>
        <v/>
      </c>
      <c r="G583" s="196" t="str">
        <f t="shared" si="31"/>
        <v/>
      </c>
    </row>
    <row r="584" spans="1:7" x14ac:dyDescent="0.3">
      <c r="A584" s="162" t="s">
        <v>1877</v>
      </c>
      <c r="B584" s="162" t="s">
        <v>1571</v>
      </c>
      <c r="C584" s="186" t="s">
        <v>1745</v>
      </c>
      <c r="D584" s="237" t="s">
        <v>1745</v>
      </c>
      <c r="E584" s="165"/>
      <c r="F584" s="196" t="str">
        <f t="shared" si="30"/>
        <v/>
      </c>
      <c r="G584" s="196" t="str">
        <f t="shared" si="31"/>
        <v/>
      </c>
    </row>
    <row r="585" spans="1:7" x14ac:dyDescent="0.3">
      <c r="A585" s="162" t="s">
        <v>1878</v>
      </c>
      <c r="B585" s="177" t="s">
        <v>68</v>
      </c>
      <c r="C585" s="186">
        <f>SUM(C572:C584)</f>
        <v>0</v>
      </c>
      <c r="D585" s="237">
        <f>SUM(D572:D584)</f>
        <v>0</v>
      </c>
      <c r="E585" s="165"/>
      <c r="F585" s="238">
        <f>SUM(F572:F584)</f>
        <v>0</v>
      </c>
      <c r="G585" s="238">
        <f>SUM(G572:G584)</f>
        <v>0</v>
      </c>
    </row>
    <row r="586" spans="1:7" x14ac:dyDescent="0.3">
      <c r="A586" s="162" t="s">
        <v>1879</v>
      </c>
      <c r="B586" s="177"/>
      <c r="C586" s="186"/>
      <c r="D586" s="237"/>
      <c r="E586" s="165"/>
      <c r="F586" s="196"/>
      <c r="G586" s="196"/>
    </row>
    <row r="587" spans="1:7" x14ac:dyDescent="0.3">
      <c r="A587" s="162" t="s">
        <v>1880</v>
      </c>
      <c r="B587" s="177"/>
      <c r="C587" s="186"/>
      <c r="D587" s="237"/>
      <c r="E587" s="165"/>
      <c r="F587" s="196"/>
      <c r="G587" s="196"/>
    </row>
    <row r="588" spans="1:7" x14ac:dyDescent="0.3">
      <c r="A588" s="162" t="s">
        <v>1881</v>
      </c>
      <c r="B588" s="177"/>
      <c r="C588" s="186"/>
      <c r="D588" s="237"/>
      <c r="E588" s="165"/>
      <c r="F588" s="196"/>
      <c r="G588" s="196"/>
    </row>
    <row r="589" spans="1:7" x14ac:dyDescent="0.3">
      <c r="A589" s="162" t="s">
        <v>1882</v>
      </c>
      <c r="B589" s="177"/>
      <c r="C589" s="186"/>
      <c r="D589" s="237"/>
      <c r="E589" s="165"/>
      <c r="F589" s="196"/>
      <c r="G589" s="196"/>
    </row>
    <row r="590" spans="1:7" x14ac:dyDescent="0.3">
      <c r="A590" s="162" t="s">
        <v>1883</v>
      </c>
      <c r="B590" s="177"/>
      <c r="C590" s="186"/>
      <c r="D590" s="237"/>
      <c r="E590" s="165"/>
      <c r="F590" s="196"/>
      <c r="G590" s="196"/>
    </row>
    <row r="591" spans="1:7" x14ac:dyDescent="0.3">
      <c r="A591" s="162" t="s">
        <v>1884</v>
      </c>
      <c r="B591" s="177"/>
      <c r="C591" s="186"/>
      <c r="D591" s="237"/>
      <c r="E591" s="165"/>
      <c r="F591" s="196" t="str">
        <f>IF($C$585=0,"",IF(C591="[for completion]","",IF(C591="","",C591/$C$585)))</f>
        <v/>
      </c>
      <c r="G591" s="196" t="str">
        <f>IF($D$585=0,"",IF(D591="[for completion]","",IF(D591="","",D591/$D$585)))</f>
        <v/>
      </c>
    </row>
    <row r="592" spans="1:7" x14ac:dyDescent="0.3">
      <c r="A592" s="162" t="s">
        <v>1885</v>
      </c>
      <c r="B592" s="157"/>
      <c r="C592" s="157"/>
      <c r="D592" s="157"/>
      <c r="E592" s="157"/>
      <c r="F592" s="157"/>
      <c r="G592" s="157"/>
    </row>
    <row r="593" spans="1:7" x14ac:dyDescent="0.3">
      <c r="A593" s="162" t="s">
        <v>1886</v>
      </c>
      <c r="B593" s="157"/>
      <c r="C593" s="157"/>
      <c r="D593" s="157"/>
      <c r="E593" s="157"/>
      <c r="F593" s="157"/>
      <c r="G593" s="157"/>
    </row>
    <row r="594" spans="1:7" x14ac:dyDescent="0.3">
      <c r="A594" s="162" t="s">
        <v>1887</v>
      </c>
    </row>
    <row r="595" spans="1:7" x14ac:dyDescent="0.3">
      <c r="A595" s="162" t="s">
        <v>1888</v>
      </c>
    </row>
    <row r="596" spans="1:7" x14ac:dyDescent="0.3">
      <c r="A596" s="211"/>
      <c r="B596" s="211" t="s">
        <v>1889</v>
      </c>
      <c r="C596" s="180" t="s">
        <v>55</v>
      </c>
      <c r="D596" s="180" t="s">
        <v>1551</v>
      </c>
      <c r="E596" s="180"/>
      <c r="F596" s="180" t="s">
        <v>441</v>
      </c>
      <c r="G596" s="180" t="s">
        <v>1818</v>
      </c>
    </row>
    <row r="597" spans="1:7" x14ac:dyDescent="0.3">
      <c r="A597" s="162" t="s">
        <v>1890</v>
      </c>
      <c r="B597" s="177" t="s">
        <v>1655</v>
      </c>
      <c r="C597" s="186" t="s">
        <v>1745</v>
      </c>
      <c r="D597" s="237" t="s">
        <v>1745</v>
      </c>
      <c r="E597" s="165"/>
      <c r="F597" s="196" t="str">
        <f>IF($C$601=0,"",IF(C597="[for completion]","",IF(C597="","",C597/$C$601)))</f>
        <v/>
      </c>
      <c r="G597" s="196" t="str">
        <f>IF($D$601=0,"",IF(D597="[for completion]","",IF(D597="","",D597/$D$601)))</f>
        <v/>
      </c>
    </row>
    <row r="598" spans="1:7" x14ac:dyDescent="0.3">
      <c r="A598" s="162" t="s">
        <v>1891</v>
      </c>
      <c r="B598" s="258" t="s">
        <v>1892</v>
      </c>
      <c r="C598" s="186" t="s">
        <v>1745</v>
      </c>
      <c r="D598" s="237" t="s">
        <v>1745</v>
      </c>
      <c r="E598" s="165"/>
      <c r="F598" s="196" t="str">
        <f>IF($C$601=0,"",IF(C598="[for completion]","",IF(C598="","",C598/$C$601)))</f>
        <v/>
      </c>
      <c r="G598" s="196" t="str">
        <f>IF($D$601=0,"",IF(D598="[for completion]","",IF(D598="","",D598/$D$601)))</f>
        <v/>
      </c>
    </row>
    <row r="599" spans="1:7" x14ac:dyDescent="0.3">
      <c r="A599" s="162" t="s">
        <v>1893</v>
      </c>
      <c r="B599" s="177" t="s">
        <v>1650</v>
      </c>
      <c r="C599" s="186" t="s">
        <v>1745</v>
      </c>
      <c r="D599" s="237" t="s">
        <v>1745</v>
      </c>
      <c r="E599" s="165"/>
      <c r="F599" s="196" t="str">
        <f>IF($C$601=0,"",IF(C599="[for completion]","",IF(C599="","",C599/$C$601)))</f>
        <v/>
      </c>
      <c r="G599" s="196" t="str">
        <f>IF($D$601=0,"",IF(D599="[for completion]","",IF(D599="","",D599/$D$601)))</f>
        <v/>
      </c>
    </row>
    <row r="600" spans="1:7" x14ac:dyDescent="0.3">
      <c r="A600" s="162" t="s">
        <v>1894</v>
      </c>
      <c r="B600" s="162" t="s">
        <v>1571</v>
      </c>
      <c r="C600" s="186" t="s">
        <v>1745</v>
      </c>
      <c r="D600" s="237" t="s">
        <v>1745</v>
      </c>
      <c r="E600" s="165"/>
      <c r="F600" s="196" t="str">
        <f>IF($C$601=0,"",IF(C600="[for completion]","",IF(C600="","",C600/$C$601)))</f>
        <v/>
      </c>
      <c r="G600" s="196" t="str">
        <f>IF($D$601=0,"",IF(D600="[for completion]","",IF(D600="","",D600/$D$601)))</f>
        <v/>
      </c>
    </row>
    <row r="601" spans="1:7" x14ac:dyDescent="0.3">
      <c r="A601" s="162" t="s">
        <v>1895</v>
      </c>
      <c r="B601" s="177" t="s">
        <v>68</v>
      </c>
      <c r="C601" s="186">
        <f>SUM(C597:C600)</f>
        <v>0</v>
      </c>
      <c r="D601" s="237">
        <f>SUM(D597:D600)</f>
        <v>0</v>
      </c>
      <c r="E601" s="165"/>
      <c r="F601" s="238">
        <f>SUM(F597:F600)</f>
        <v>0</v>
      </c>
      <c r="G601" s="238">
        <f>SUM(G597:G600)</f>
        <v>0</v>
      </c>
    </row>
    <row r="603" spans="1:7" x14ac:dyDescent="0.3">
      <c r="A603" s="211"/>
      <c r="B603" s="211" t="s">
        <v>1896</v>
      </c>
      <c r="C603" s="211" t="s">
        <v>1663</v>
      </c>
      <c r="D603" s="211" t="s">
        <v>1897</v>
      </c>
      <c r="E603" s="211"/>
      <c r="F603" s="211" t="s">
        <v>1665</v>
      </c>
      <c r="G603" s="211"/>
    </row>
    <row r="604" spans="1:7" x14ac:dyDescent="0.3">
      <c r="A604" s="162" t="s">
        <v>1898</v>
      </c>
      <c r="B604" s="177" t="s">
        <v>753</v>
      </c>
      <c r="C604" s="261" t="s">
        <v>1745</v>
      </c>
      <c r="D604" s="222" t="s">
        <v>1745</v>
      </c>
      <c r="E604" s="262"/>
      <c r="F604" s="222" t="s">
        <v>1745</v>
      </c>
      <c r="G604" s="196" t="str">
        <f>IF($D$622=0,"",IF(D604="[for completion]","",IF(D604="","",D604/$D$622)))</f>
        <v/>
      </c>
    </row>
    <row r="605" spans="1:7" x14ac:dyDescent="0.3">
      <c r="A605" s="162" t="s">
        <v>1899</v>
      </c>
      <c r="B605" s="177" t="s">
        <v>754</v>
      </c>
      <c r="C605" s="261" t="s">
        <v>1745</v>
      </c>
      <c r="D605" s="222" t="s">
        <v>1745</v>
      </c>
      <c r="E605" s="262"/>
      <c r="F605" s="222" t="s">
        <v>1745</v>
      </c>
      <c r="G605" s="196" t="str">
        <f t="shared" ref="G605:G622" si="32">IF($D$622=0,"",IF(D605="[for completion]","",IF(D605="","",D605/$D$622)))</f>
        <v/>
      </c>
    </row>
    <row r="606" spans="1:7" x14ac:dyDescent="0.3">
      <c r="A606" s="162" t="s">
        <v>1900</v>
      </c>
      <c r="B606" s="177" t="s">
        <v>755</v>
      </c>
      <c r="C606" s="261" t="s">
        <v>1745</v>
      </c>
      <c r="D606" s="222" t="s">
        <v>1745</v>
      </c>
      <c r="E606" s="262"/>
      <c r="F606" s="222" t="s">
        <v>1745</v>
      </c>
      <c r="G606" s="196" t="str">
        <f t="shared" si="32"/>
        <v/>
      </c>
    </row>
    <row r="607" spans="1:7" x14ac:dyDescent="0.3">
      <c r="A607" s="162" t="s">
        <v>1901</v>
      </c>
      <c r="B607" s="177" t="s">
        <v>756</v>
      </c>
      <c r="C607" s="261" t="s">
        <v>1745</v>
      </c>
      <c r="D607" s="222" t="s">
        <v>1745</v>
      </c>
      <c r="E607" s="262"/>
      <c r="F607" s="222" t="s">
        <v>1745</v>
      </c>
      <c r="G607" s="196" t="str">
        <f t="shared" si="32"/>
        <v/>
      </c>
    </row>
    <row r="608" spans="1:7" x14ac:dyDescent="0.3">
      <c r="A608" s="162" t="s">
        <v>1902</v>
      </c>
      <c r="B608" s="177" t="s">
        <v>757</v>
      </c>
      <c r="C608" s="261" t="s">
        <v>1745</v>
      </c>
      <c r="D608" s="222" t="s">
        <v>1745</v>
      </c>
      <c r="E608" s="262"/>
      <c r="F608" s="222" t="s">
        <v>1745</v>
      </c>
      <c r="G608" s="196" t="str">
        <f t="shared" si="32"/>
        <v/>
      </c>
    </row>
    <row r="609" spans="1:7" x14ac:dyDescent="0.3">
      <c r="A609" s="162" t="s">
        <v>1903</v>
      </c>
      <c r="B609" s="177" t="s">
        <v>758</v>
      </c>
      <c r="C609" s="261" t="s">
        <v>1745</v>
      </c>
      <c r="D609" s="222" t="s">
        <v>1745</v>
      </c>
      <c r="E609" s="262"/>
      <c r="F609" s="222" t="s">
        <v>1745</v>
      </c>
      <c r="G609" s="196" t="str">
        <f t="shared" si="32"/>
        <v/>
      </c>
    </row>
    <row r="610" spans="1:7" x14ac:dyDescent="0.3">
      <c r="A610" s="162" t="s">
        <v>1904</v>
      </c>
      <c r="B610" s="177" t="s">
        <v>759</v>
      </c>
      <c r="C610" s="261" t="s">
        <v>1745</v>
      </c>
      <c r="D610" s="222" t="s">
        <v>1745</v>
      </c>
      <c r="E610" s="262"/>
      <c r="F610" s="222" t="s">
        <v>1745</v>
      </c>
      <c r="G610" s="196" t="str">
        <f t="shared" si="32"/>
        <v/>
      </c>
    </row>
    <row r="611" spans="1:7" x14ac:dyDescent="0.3">
      <c r="A611" s="162" t="s">
        <v>1905</v>
      </c>
      <c r="B611" s="177" t="s">
        <v>1793</v>
      </c>
      <c r="C611" s="261" t="s">
        <v>1745</v>
      </c>
      <c r="D611" s="222" t="s">
        <v>1745</v>
      </c>
      <c r="E611" s="262"/>
      <c r="F611" s="222" t="s">
        <v>1745</v>
      </c>
      <c r="G611" s="196" t="str">
        <f t="shared" si="32"/>
        <v/>
      </c>
    </row>
    <row r="612" spans="1:7" x14ac:dyDescent="0.3">
      <c r="A612" s="162" t="s">
        <v>1906</v>
      </c>
      <c r="B612" s="177" t="s">
        <v>1795</v>
      </c>
      <c r="C612" s="261" t="s">
        <v>1745</v>
      </c>
      <c r="D612" s="222" t="s">
        <v>1745</v>
      </c>
      <c r="E612" s="262"/>
      <c r="F612" s="222" t="s">
        <v>1745</v>
      </c>
      <c r="G612" s="196" t="str">
        <f t="shared" si="32"/>
        <v/>
      </c>
    </row>
    <row r="613" spans="1:7" x14ac:dyDescent="0.3">
      <c r="A613" s="162" t="s">
        <v>1907</v>
      </c>
      <c r="B613" s="177" t="s">
        <v>1797</v>
      </c>
      <c r="C613" s="261" t="s">
        <v>1745</v>
      </c>
      <c r="D613" s="222" t="s">
        <v>1745</v>
      </c>
      <c r="E613" s="262"/>
      <c r="F613" s="222" t="s">
        <v>1745</v>
      </c>
      <c r="G613" s="196" t="str">
        <f t="shared" si="32"/>
        <v/>
      </c>
    </row>
    <row r="614" spans="1:7" x14ac:dyDescent="0.3">
      <c r="A614" s="162" t="s">
        <v>1908</v>
      </c>
      <c r="B614" s="177" t="s">
        <v>760</v>
      </c>
      <c r="C614" s="261" t="s">
        <v>1745</v>
      </c>
      <c r="D614" s="222" t="s">
        <v>1745</v>
      </c>
      <c r="E614" s="262"/>
      <c r="F614" s="222" t="s">
        <v>1745</v>
      </c>
      <c r="G614" s="196" t="str">
        <f t="shared" si="32"/>
        <v/>
      </c>
    </row>
    <row r="615" spans="1:7" x14ac:dyDescent="0.3">
      <c r="A615" s="162" t="s">
        <v>1909</v>
      </c>
      <c r="B615" s="177" t="s">
        <v>761</v>
      </c>
      <c r="C615" s="261" t="s">
        <v>1745</v>
      </c>
      <c r="D615" s="222" t="s">
        <v>1745</v>
      </c>
      <c r="E615" s="262"/>
      <c r="F615" s="222" t="s">
        <v>1745</v>
      </c>
      <c r="G615" s="196" t="str">
        <f t="shared" si="32"/>
        <v/>
      </c>
    </row>
    <row r="616" spans="1:7" x14ac:dyDescent="0.3">
      <c r="A616" s="162" t="s">
        <v>1910</v>
      </c>
      <c r="B616" s="177" t="s">
        <v>66</v>
      </c>
      <c r="C616" s="261" t="s">
        <v>1745</v>
      </c>
      <c r="D616" s="222" t="s">
        <v>1745</v>
      </c>
      <c r="E616" s="262"/>
      <c r="F616" s="222" t="s">
        <v>1745</v>
      </c>
      <c r="G616" s="196" t="str">
        <f t="shared" si="32"/>
        <v/>
      </c>
    </row>
    <row r="617" spans="1:7" x14ac:dyDescent="0.3">
      <c r="A617" s="162" t="s">
        <v>1911</v>
      </c>
      <c r="B617" s="177" t="s">
        <v>1571</v>
      </c>
      <c r="C617" s="261" t="s">
        <v>1745</v>
      </c>
      <c r="D617" s="222" t="s">
        <v>1745</v>
      </c>
      <c r="E617" s="262"/>
      <c r="F617" s="222" t="s">
        <v>1745</v>
      </c>
      <c r="G617" s="196" t="str">
        <f t="shared" si="32"/>
        <v/>
      </c>
    </row>
    <row r="618" spans="1:7" x14ac:dyDescent="0.3">
      <c r="A618" s="162" t="s">
        <v>1912</v>
      </c>
      <c r="B618" s="177" t="s">
        <v>68</v>
      </c>
      <c r="C618" s="186">
        <f>SUM(C604:C617)</f>
        <v>0</v>
      </c>
      <c r="D618" s="162">
        <f>SUM(D604:D617)</f>
        <v>0</v>
      </c>
      <c r="E618" s="155"/>
      <c r="F618" s="186"/>
      <c r="G618" s="196" t="str">
        <f t="shared" si="32"/>
        <v/>
      </c>
    </row>
    <row r="619" spans="1:7" x14ac:dyDescent="0.3">
      <c r="A619" s="162" t="s">
        <v>1913</v>
      </c>
      <c r="B619" s="162" t="s">
        <v>1676</v>
      </c>
      <c r="C619" s="157"/>
      <c r="D619" s="157"/>
      <c r="E619" s="157"/>
      <c r="F619" s="222" t="s">
        <v>1745</v>
      </c>
      <c r="G619" s="196" t="str">
        <f t="shared" si="32"/>
        <v/>
      </c>
    </row>
    <row r="620" spans="1:7" x14ac:dyDescent="0.3">
      <c r="A620" s="162" t="s">
        <v>1914</v>
      </c>
      <c r="B620" s="177"/>
      <c r="C620" s="186"/>
      <c r="D620" s="237"/>
      <c r="E620" s="155"/>
      <c r="F620" s="196"/>
      <c r="G620" s="196" t="str">
        <f t="shared" si="32"/>
        <v/>
      </c>
    </row>
    <row r="621" spans="1:7" x14ac:dyDescent="0.3">
      <c r="A621" s="162" t="s">
        <v>1915</v>
      </c>
      <c r="B621" s="177"/>
      <c r="C621" s="186"/>
      <c r="D621" s="237"/>
      <c r="E621" s="155"/>
      <c r="F621" s="196"/>
      <c r="G621" s="196" t="str">
        <f t="shared" si="32"/>
        <v/>
      </c>
    </row>
    <row r="622" spans="1:7" x14ac:dyDescent="0.3">
      <c r="A622" s="162" t="s">
        <v>1916</v>
      </c>
      <c r="B622" s="177"/>
      <c r="C622" s="186"/>
      <c r="D622" s="237"/>
      <c r="E622" s="155"/>
      <c r="F622" s="196"/>
      <c r="G622" s="196"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6E9D8F98-8683-4A1A-9E01-D3E8730C9E59}"/>
    <hyperlink ref="B7" location="'B1. HTT Mortgage Assets'!B166" display="7.A Residential Cover Pool" xr:uid="{E99FA17D-E055-42D7-AEBE-982B44647A1D}"/>
    <hyperlink ref="B8" location="'B1. HTT Mortgage Assets'!B267" display="7.B Commercial Cover Pool" xr:uid="{B3A760E0-2389-46A7-9954-F34EEF59D875}"/>
    <hyperlink ref="B149" location="'2. Harmonised Glossary'!A9" display="Breakdown by Interest Rate" xr:uid="{173B124D-286A-41DF-93EE-77DD3B9B1BA7}"/>
    <hyperlink ref="B11" location="'2. Harmonised Glossary'!A12" display="Property Type Information" xr:uid="{ADEA071A-9B26-48DC-BB16-33C807C2BB5C}"/>
    <hyperlink ref="B215" location="'C. HTT Harmonised Glossary'!B13" display="11. Loan to Value (LTV) Information - UNINDEXED" xr:uid="{448A0634-1CF8-45ED-A10A-C249300C7CB4}"/>
    <hyperlink ref="B237" location="'C. HTT Harmonised Glossary'!B16" display="12. Loan to Value (LTV) Information - INDEXED " xr:uid="{E72CCEBF-FAFA-4E5F-9409-F482F028A839}"/>
    <hyperlink ref="B179" location="'C. HTT Harmonised Glossary'!B19" display="9. Non-Performing Loans (NPLs)" xr:uid="{FB2C4AC1-C75F-4E71-A8F9-3670C7E123DB}"/>
  </hyperlinks>
  <pageMargins left="0.7" right="0.7" top="0.75" bottom="0.75" header="0.3" footer="0.3"/>
  <pageSetup paperSize="9" scale="30" orientation="portrait" r:id="rId1"/>
  <headerFooter>
    <oddFooter>&amp;R&amp;1#&amp;"Calibri"&amp;10&amp;K0078D7Classification : Internal</oddFooter>
  </headerFooter>
  <rowBreaks count="3" manualBreakCount="3">
    <brk id="236" max="16383" man="1"/>
    <brk id="331" max="16383" man="1"/>
    <brk id="5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87800-7C32-4223-9F41-324D9A47725C}">
  <sheetPr>
    <tabColor theme="9" tint="-0.249977111117893"/>
  </sheetPr>
  <dimension ref="A1:C403"/>
  <sheetViews>
    <sheetView view="pageBreakPreview" zoomScale="60" zoomScaleNormal="100" workbookViewId="0"/>
  </sheetViews>
  <sheetFormatPr defaultRowHeight="14.4" x14ac:dyDescent="0.3"/>
  <cols>
    <col min="1" max="1" width="16.33203125" style="157" customWidth="1"/>
    <col min="2" max="2" width="89.88671875" style="162" bestFit="1" customWidth="1"/>
    <col min="3" max="3" width="134.6640625" style="157" customWidth="1"/>
    <col min="4" max="16384" width="8.88671875" style="157"/>
  </cols>
  <sheetData>
    <row r="1" spans="1:3" ht="31.2" x14ac:dyDescent="0.3">
      <c r="A1" s="154" t="s">
        <v>1917</v>
      </c>
      <c r="B1" s="154"/>
      <c r="C1" s="156" t="s">
        <v>1395</v>
      </c>
    </row>
    <row r="2" spans="1:3" ht="13.8" x14ac:dyDescent="0.3">
      <c r="B2" s="155"/>
      <c r="C2" s="155"/>
    </row>
    <row r="3" spans="1:3" ht="13.8" x14ac:dyDescent="0.3">
      <c r="A3" s="263" t="s">
        <v>1918</v>
      </c>
      <c r="B3" s="264"/>
      <c r="C3" s="155"/>
    </row>
    <row r="4" spans="1:3" x14ac:dyDescent="0.3">
      <c r="C4" s="155"/>
    </row>
    <row r="5" spans="1:3" ht="18" x14ac:dyDescent="0.3">
      <c r="A5" s="170" t="s">
        <v>5</v>
      </c>
      <c r="B5" s="170" t="s">
        <v>1919</v>
      </c>
      <c r="C5" s="265" t="s">
        <v>1920</v>
      </c>
    </row>
    <row r="6" spans="1:3" ht="28.8" x14ac:dyDescent="0.3">
      <c r="A6" s="221" t="s">
        <v>1921</v>
      </c>
      <c r="B6" s="173" t="s">
        <v>1922</v>
      </c>
      <c r="C6" s="266" t="s">
        <v>1923</v>
      </c>
    </row>
    <row r="7" spans="1:3" ht="28.8" x14ac:dyDescent="0.3">
      <c r="A7" s="221" t="s">
        <v>1924</v>
      </c>
      <c r="B7" s="173" t="s">
        <v>1925</v>
      </c>
      <c r="C7" s="266" t="s">
        <v>1926</v>
      </c>
    </row>
    <row r="8" spans="1:3" ht="28.8" x14ac:dyDescent="0.3">
      <c r="A8" s="221" t="s">
        <v>1927</v>
      </c>
      <c r="B8" s="173" t="s">
        <v>1928</v>
      </c>
      <c r="C8" s="266" t="s">
        <v>1929</v>
      </c>
    </row>
    <row r="9" spans="1:3" x14ac:dyDescent="0.3">
      <c r="A9" s="221" t="s">
        <v>1930</v>
      </c>
      <c r="B9" s="173" t="s">
        <v>1931</v>
      </c>
      <c r="C9" s="162" t="s">
        <v>1932</v>
      </c>
    </row>
    <row r="10" spans="1:3" ht="28.8" x14ac:dyDescent="0.3">
      <c r="A10" s="221" t="s">
        <v>1933</v>
      </c>
      <c r="B10" s="173" t="s">
        <v>1934</v>
      </c>
      <c r="C10" s="162" t="s">
        <v>1935</v>
      </c>
    </row>
    <row r="11" spans="1:3" ht="43.2" x14ac:dyDescent="0.3">
      <c r="A11" s="221" t="s">
        <v>1936</v>
      </c>
      <c r="B11" s="173" t="s">
        <v>1937</v>
      </c>
      <c r="C11" s="162" t="s">
        <v>1938</v>
      </c>
    </row>
    <row r="12" spans="1:3" x14ac:dyDescent="0.3">
      <c r="A12" s="221" t="s">
        <v>1939</v>
      </c>
      <c r="B12" s="173" t="s">
        <v>1940</v>
      </c>
      <c r="C12" s="162" t="s">
        <v>1941</v>
      </c>
    </row>
    <row r="13" spans="1:3" ht="28.8" x14ac:dyDescent="0.3">
      <c r="A13" s="221" t="s">
        <v>1942</v>
      </c>
      <c r="B13" s="173" t="s">
        <v>1943</v>
      </c>
      <c r="C13" s="162" t="s">
        <v>1944</v>
      </c>
    </row>
    <row r="14" spans="1:3" x14ac:dyDescent="0.3">
      <c r="A14" s="221" t="s">
        <v>1945</v>
      </c>
      <c r="B14" s="173" t="s">
        <v>1946</v>
      </c>
      <c r="C14" s="162" t="s">
        <v>1947</v>
      </c>
    </row>
    <row r="15" spans="1:3" ht="28.8" x14ac:dyDescent="0.3">
      <c r="A15" s="221" t="s">
        <v>1948</v>
      </c>
      <c r="B15" s="173" t="s">
        <v>1949</v>
      </c>
      <c r="C15" s="162" t="s">
        <v>1950</v>
      </c>
    </row>
    <row r="16" spans="1:3" x14ac:dyDescent="0.3">
      <c r="A16" s="221" t="s">
        <v>1951</v>
      </c>
      <c r="B16" s="173" t="s">
        <v>1952</v>
      </c>
      <c r="C16" s="162" t="s">
        <v>1953</v>
      </c>
    </row>
    <row r="17" spans="1:3" ht="28.8" x14ac:dyDescent="0.3">
      <c r="A17" s="221" t="s">
        <v>1954</v>
      </c>
      <c r="B17" s="179" t="s">
        <v>1955</v>
      </c>
      <c r="C17" s="162" t="s">
        <v>1956</v>
      </c>
    </row>
    <row r="18" spans="1:3" ht="28.8" x14ac:dyDescent="0.3">
      <c r="A18" s="221" t="s">
        <v>1957</v>
      </c>
      <c r="B18" s="179" t="s">
        <v>1958</v>
      </c>
      <c r="C18" s="162" t="s">
        <v>1959</v>
      </c>
    </row>
    <row r="19" spans="1:3" x14ac:dyDescent="0.3">
      <c r="A19" s="221" t="s">
        <v>1960</v>
      </c>
      <c r="B19" s="179" t="s">
        <v>1961</v>
      </c>
      <c r="C19" s="162" t="s">
        <v>1962</v>
      </c>
    </row>
    <row r="20" spans="1:3" ht="28.8" x14ac:dyDescent="0.3">
      <c r="A20" s="221" t="s">
        <v>1963</v>
      </c>
      <c r="B20" s="179" t="s">
        <v>1964</v>
      </c>
      <c r="C20" s="222" t="s">
        <v>1965</v>
      </c>
    </row>
    <row r="21" spans="1:3" x14ac:dyDescent="0.3">
      <c r="A21" s="221" t="s">
        <v>1966</v>
      </c>
      <c r="B21" s="179" t="s">
        <v>1967</v>
      </c>
      <c r="C21" s="222" t="s">
        <v>1968</v>
      </c>
    </row>
    <row r="22" spans="1:3" ht="13.8" x14ac:dyDescent="0.3">
      <c r="A22" s="221" t="s">
        <v>1969</v>
      </c>
      <c r="B22" s="157"/>
      <c r="C22" s="267"/>
    </row>
    <row r="23" spans="1:3" x14ac:dyDescent="0.3">
      <c r="A23" s="221" t="s">
        <v>1970</v>
      </c>
      <c r="C23" s="222"/>
    </row>
    <row r="24" spans="1:3" x14ac:dyDescent="0.3">
      <c r="A24" s="221" t="s">
        <v>1971</v>
      </c>
      <c r="B24" s="252"/>
      <c r="C24" s="222"/>
    </row>
    <row r="25" spans="1:3" x14ac:dyDescent="0.3">
      <c r="A25" s="221" t="s">
        <v>1972</v>
      </c>
      <c r="B25" s="252"/>
      <c r="C25" s="222"/>
    </row>
    <row r="26" spans="1:3" x14ac:dyDescent="0.3">
      <c r="A26" s="221" t="s">
        <v>1973</v>
      </c>
      <c r="B26" s="252"/>
      <c r="C26" s="222"/>
    </row>
    <row r="27" spans="1:3" x14ac:dyDescent="0.3">
      <c r="A27" s="221" t="s">
        <v>1974</v>
      </c>
      <c r="B27" s="252"/>
      <c r="C27" s="222"/>
    </row>
    <row r="28" spans="1:3" ht="18" x14ac:dyDescent="0.3">
      <c r="A28" s="170"/>
      <c r="B28" s="170" t="s">
        <v>1975</v>
      </c>
      <c r="C28" s="265" t="s">
        <v>1920</v>
      </c>
    </row>
    <row r="29" spans="1:3" x14ac:dyDescent="0.3">
      <c r="A29" s="221" t="s">
        <v>1976</v>
      </c>
      <c r="B29" s="173" t="s">
        <v>1977</v>
      </c>
      <c r="C29" s="222" t="s">
        <v>1745</v>
      </c>
    </row>
    <row r="30" spans="1:3" x14ac:dyDescent="0.3">
      <c r="A30" s="221" t="s">
        <v>1978</v>
      </c>
      <c r="B30" s="173" t="s">
        <v>1979</v>
      </c>
      <c r="C30" s="222" t="s">
        <v>1745</v>
      </c>
    </row>
    <row r="31" spans="1:3" x14ac:dyDescent="0.3">
      <c r="A31" s="221" t="s">
        <v>1980</v>
      </c>
      <c r="B31" s="173" t="s">
        <v>1981</v>
      </c>
      <c r="C31" s="222" t="s">
        <v>1745</v>
      </c>
    </row>
    <row r="32" spans="1:3" x14ac:dyDescent="0.3">
      <c r="A32" s="221" t="s">
        <v>1982</v>
      </c>
      <c r="B32" s="268"/>
      <c r="C32" s="222"/>
    </row>
    <row r="33" spans="1:3" x14ac:dyDescent="0.3">
      <c r="A33" s="221" t="s">
        <v>1983</v>
      </c>
      <c r="B33" s="268"/>
      <c r="C33" s="222"/>
    </row>
    <row r="34" spans="1:3" x14ac:dyDescent="0.3">
      <c r="A34" s="221" t="s">
        <v>1984</v>
      </c>
      <c r="B34" s="268"/>
      <c r="C34" s="222"/>
    </row>
    <row r="35" spans="1:3" x14ac:dyDescent="0.3">
      <c r="A35" s="221" t="s">
        <v>1985</v>
      </c>
      <c r="B35" s="268"/>
      <c r="C35" s="222"/>
    </row>
    <row r="36" spans="1:3" x14ac:dyDescent="0.3">
      <c r="A36" s="221" t="s">
        <v>1986</v>
      </c>
      <c r="B36" s="268"/>
      <c r="C36" s="222"/>
    </row>
    <row r="37" spans="1:3" x14ac:dyDescent="0.3">
      <c r="A37" s="221" t="s">
        <v>1987</v>
      </c>
      <c r="B37" s="268"/>
      <c r="C37" s="222"/>
    </row>
    <row r="38" spans="1:3" x14ac:dyDescent="0.3">
      <c r="A38" s="221" t="s">
        <v>1988</v>
      </c>
      <c r="B38" s="268"/>
      <c r="C38" s="222"/>
    </row>
    <row r="39" spans="1:3" x14ac:dyDescent="0.3">
      <c r="A39" s="221" t="s">
        <v>1989</v>
      </c>
      <c r="B39" s="268"/>
      <c r="C39" s="222"/>
    </row>
    <row r="40" spans="1:3" x14ac:dyDescent="0.3">
      <c r="A40" s="221" t="s">
        <v>1990</v>
      </c>
      <c r="B40" s="268"/>
      <c r="C40" s="222"/>
    </row>
    <row r="41" spans="1:3" x14ac:dyDescent="0.3">
      <c r="A41" s="221" t="s">
        <v>1991</v>
      </c>
      <c r="B41" s="268"/>
      <c r="C41" s="222"/>
    </row>
    <row r="42" spans="1:3" x14ac:dyDescent="0.3">
      <c r="A42" s="221" t="s">
        <v>1992</v>
      </c>
      <c r="B42" s="268"/>
      <c r="C42" s="222"/>
    </row>
    <row r="43" spans="1:3" x14ac:dyDescent="0.3">
      <c r="A43" s="221" t="s">
        <v>1993</v>
      </c>
      <c r="B43" s="268"/>
      <c r="C43" s="222"/>
    </row>
    <row r="44" spans="1:3" ht="18" x14ac:dyDescent="0.3">
      <c r="A44" s="170"/>
      <c r="B44" s="170" t="s">
        <v>1994</v>
      </c>
      <c r="C44" s="265" t="s">
        <v>1995</v>
      </c>
    </row>
    <row r="45" spans="1:3" x14ac:dyDescent="0.3">
      <c r="A45" s="221" t="s">
        <v>1996</v>
      </c>
      <c r="B45" s="179" t="s">
        <v>1997</v>
      </c>
      <c r="C45" s="162" t="s">
        <v>50</v>
      </c>
    </row>
    <row r="46" spans="1:3" x14ac:dyDescent="0.3">
      <c r="A46" s="221" t="s">
        <v>1998</v>
      </c>
      <c r="B46" s="179" t="s">
        <v>1999</v>
      </c>
      <c r="C46" s="162" t="s">
        <v>2000</v>
      </c>
    </row>
    <row r="47" spans="1:3" x14ac:dyDescent="0.3">
      <c r="A47" s="221" t="s">
        <v>2001</v>
      </c>
      <c r="B47" s="179" t="s">
        <v>2002</v>
      </c>
      <c r="C47" s="162" t="s">
        <v>2003</v>
      </c>
    </row>
    <row r="48" spans="1:3" x14ac:dyDescent="0.3">
      <c r="A48" s="221" t="s">
        <v>2004</v>
      </c>
      <c r="B48" s="269"/>
      <c r="C48" s="222"/>
    </row>
    <row r="49" spans="1:3" x14ac:dyDescent="0.3">
      <c r="A49" s="221" t="s">
        <v>2005</v>
      </c>
      <c r="B49" s="269"/>
      <c r="C49" s="222"/>
    </row>
    <row r="50" spans="1:3" x14ac:dyDescent="0.3">
      <c r="A50" s="221" t="s">
        <v>2006</v>
      </c>
      <c r="B50" s="270"/>
      <c r="C50" s="222"/>
    </row>
    <row r="51" spans="1:3" ht="18" x14ac:dyDescent="0.3">
      <c r="A51" s="170"/>
      <c r="B51" s="170" t="s">
        <v>2007</v>
      </c>
      <c r="C51" s="265" t="s">
        <v>1920</v>
      </c>
    </row>
    <row r="52" spans="1:3" x14ac:dyDescent="0.3">
      <c r="A52" s="221" t="s">
        <v>2008</v>
      </c>
      <c r="B52" s="173" t="s">
        <v>2009</v>
      </c>
      <c r="C52" s="162" t="s">
        <v>1745</v>
      </c>
    </row>
    <row r="53" spans="1:3" x14ac:dyDescent="0.3">
      <c r="A53" s="221" t="s">
        <v>2010</v>
      </c>
      <c r="B53" s="269"/>
      <c r="C53" s="267"/>
    </row>
    <row r="54" spans="1:3" x14ac:dyDescent="0.3">
      <c r="A54" s="221" t="s">
        <v>2011</v>
      </c>
      <c r="B54" s="269"/>
      <c r="C54" s="267"/>
    </row>
    <row r="55" spans="1:3" x14ac:dyDescent="0.3">
      <c r="A55" s="221" t="s">
        <v>2012</v>
      </c>
      <c r="B55" s="269"/>
      <c r="C55" s="267"/>
    </row>
    <row r="56" spans="1:3" x14ac:dyDescent="0.3">
      <c r="A56" s="221" t="s">
        <v>2013</v>
      </c>
      <c r="B56" s="269"/>
      <c r="C56" s="267"/>
    </row>
    <row r="57" spans="1:3" x14ac:dyDescent="0.3">
      <c r="A57" s="221" t="s">
        <v>2014</v>
      </c>
      <c r="B57" s="269"/>
      <c r="C57" s="267"/>
    </row>
    <row r="58" spans="1:3" x14ac:dyDescent="0.3">
      <c r="B58" s="177"/>
    </row>
    <row r="59" spans="1:3" x14ac:dyDescent="0.3">
      <c r="B59" s="177"/>
    </row>
    <row r="60" spans="1:3" x14ac:dyDescent="0.3">
      <c r="B60" s="177"/>
    </row>
    <row r="61" spans="1:3" x14ac:dyDescent="0.3">
      <c r="B61" s="177"/>
    </row>
    <row r="62" spans="1:3" x14ac:dyDescent="0.3">
      <c r="B62" s="177"/>
    </row>
    <row r="63" spans="1:3" x14ac:dyDescent="0.3">
      <c r="B63" s="177"/>
    </row>
    <row r="64" spans="1:3" x14ac:dyDescent="0.3">
      <c r="B64" s="177"/>
    </row>
    <row r="65" spans="2:2" x14ac:dyDescent="0.3">
      <c r="B65" s="177"/>
    </row>
    <row r="66" spans="2:2" x14ac:dyDescent="0.3">
      <c r="B66" s="177"/>
    </row>
    <row r="67" spans="2:2" x14ac:dyDescent="0.3">
      <c r="B67" s="177"/>
    </row>
    <row r="68" spans="2:2" x14ac:dyDescent="0.3">
      <c r="B68" s="177"/>
    </row>
    <row r="69" spans="2:2" x14ac:dyDescent="0.3">
      <c r="B69" s="177"/>
    </row>
    <row r="70" spans="2:2" x14ac:dyDescent="0.3">
      <c r="B70" s="177"/>
    </row>
    <row r="71" spans="2:2" x14ac:dyDescent="0.3">
      <c r="B71" s="177"/>
    </row>
    <row r="72" spans="2:2" x14ac:dyDescent="0.3">
      <c r="B72" s="177"/>
    </row>
    <row r="73" spans="2:2" x14ac:dyDescent="0.3">
      <c r="B73" s="177"/>
    </row>
    <row r="74" spans="2:2" x14ac:dyDescent="0.3">
      <c r="B74" s="177"/>
    </row>
    <row r="75" spans="2:2" x14ac:dyDescent="0.3">
      <c r="B75" s="177"/>
    </row>
    <row r="76" spans="2:2" x14ac:dyDescent="0.3">
      <c r="B76" s="177"/>
    </row>
    <row r="77" spans="2:2" x14ac:dyDescent="0.3">
      <c r="B77" s="177"/>
    </row>
    <row r="78" spans="2:2" x14ac:dyDescent="0.3">
      <c r="B78" s="177"/>
    </row>
    <row r="79" spans="2:2" x14ac:dyDescent="0.3">
      <c r="B79" s="177"/>
    </row>
    <row r="80" spans="2:2" x14ac:dyDescent="0.3">
      <c r="B80" s="177"/>
    </row>
    <row r="81" spans="2:2" x14ac:dyDescent="0.3">
      <c r="B81" s="177"/>
    </row>
    <row r="82" spans="2:2" x14ac:dyDescent="0.3">
      <c r="B82" s="177"/>
    </row>
    <row r="83" spans="2:2" x14ac:dyDescent="0.3">
      <c r="B83" s="177"/>
    </row>
    <row r="84" spans="2:2" x14ac:dyDescent="0.3">
      <c r="B84" s="177"/>
    </row>
    <row r="85" spans="2:2" x14ac:dyDescent="0.3">
      <c r="B85" s="177"/>
    </row>
    <row r="86" spans="2:2" x14ac:dyDescent="0.3">
      <c r="B86" s="177"/>
    </row>
    <row r="87" spans="2:2" x14ac:dyDescent="0.3">
      <c r="B87" s="177"/>
    </row>
    <row r="88" spans="2:2" x14ac:dyDescent="0.3">
      <c r="B88" s="177"/>
    </row>
    <row r="89" spans="2:2" x14ac:dyDescent="0.3">
      <c r="B89" s="177"/>
    </row>
    <row r="90" spans="2:2" x14ac:dyDescent="0.3">
      <c r="B90" s="177"/>
    </row>
    <row r="91" spans="2:2" x14ac:dyDescent="0.3">
      <c r="B91" s="177"/>
    </row>
    <row r="92" spans="2:2" x14ac:dyDescent="0.3">
      <c r="B92" s="177"/>
    </row>
    <row r="93" spans="2:2" x14ac:dyDescent="0.3">
      <c r="B93" s="177"/>
    </row>
    <row r="94" spans="2:2" x14ac:dyDescent="0.3">
      <c r="B94" s="177"/>
    </row>
    <row r="95" spans="2:2" x14ac:dyDescent="0.3">
      <c r="B95" s="177"/>
    </row>
    <row r="96" spans="2:2" x14ac:dyDescent="0.3">
      <c r="B96" s="177"/>
    </row>
    <row r="97" spans="2:2" x14ac:dyDescent="0.3">
      <c r="B97" s="177"/>
    </row>
    <row r="98" spans="2:2" x14ac:dyDescent="0.3">
      <c r="B98" s="177"/>
    </row>
    <row r="99" spans="2:2" x14ac:dyDescent="0.3">
      <c r="B99" s="177"/>
    </row>
    <row r="100" spans="2:2" x14ac:dyDescent="0.3">
      <c r="B100" s="177"/>
    </row>
    <row r="101" spans="2:2" x14ac:dyDescent="0.3">
      <c r="B101" s="177"/>
    </row>
    <row r="102" spans="2:2" x14ac:dyDescent="0.3">
      <c r="B102" s="177"/>
    </row>
    <row r="103" spans="2:2" ht="13.8" x14ac:dyDescent="0.3">
      <c r="B103" s="155"/>
    </row>
    <row r="104" spans="2:2" ht="13.8" x14ac:dyDescent="0.3">
      <c r="B104" s="155"/>
    </row>
    <row r="105" spans="2:2" ht="13.8" x14ac:dyDescent="0.3">
      <c r="B105" s="155"/>
    </row>
    <row r="106" spans="2:2" ht="13.8" x14ac:dyDescent="0.3">
      <c r="B106" s="155"/>
    </row>
    <row r="107" spans="2:2" ht="13.8" x14ac:dyDescent="0.3">
      <c r="B107" s="155"/>
    </row>
    <row r="108" spans="2:2" ht="13.8" x14ac:dyDescent="0.3">
      <c r="B108" s="155"/>
    </row>
    <row r="109" spans="2:2" ht="13.8" x14ac:dyDescent="0.3">
      <c r="B109" s="155"/>
    </row>
    <row r="110" spans="2:2" ht="13.8" x14ac:dyDescent="0.3">
      <c r="B110" s="155"/>
    </row>
    <row r="111" spans="2:2" ht="13.8" x14ac:dyDescent="0.3">
      <c r="B111" s="155"/>
    </row>
    <row r="112" spans="2:2" ht="13.8" x14ac:dyDescent="0.3">
      <c r="B112" s="155"/>
    </row>
    <row r="113" spans="2:2" x14ac:dyDescent="0.3">
      <c r="B113" s="177"/>
    </row>
    <row r="114" spans="2:2" x14ac:dyDescent="0.3">
      <c r="B114" s="177"/>
    </row>
    <row r="115" spans="2:2" x14ac:dyDescent="0.3">
      <c r="B115" s="177"/>
    </row>
    <row r="116" spans="2:2" x14ac:dyDescent="0.3">
      <c r="B116" s="177"/>
    </row>
    <row r="117" spans="2:2" x14ac:dyDescent="0.3">
      <c r="B117" s="177"/>
    </row>
    <row r="118" spans="2:2" x14ac:dyDescent="0.3">
      <c r="B118" s="177"/>
    </row>
    <row r="119" spans="2:2" x14ac:dyDescent="0.3">
      <c r="B119" s="177"/>
    </row>
    <row r="120" spans="2:2" x14ac:dyDescent="0.3">
      <c r="B120" s="177"/>
    </row>
    <row r="121" spans="2:2" ht="13.8" x14ac:dyDescent="0.3">
      <c r="B121" s="204"/>
    </row>
    <row r="122" spans="2:2" x14ac:dyDescent="0.3">
      <c r="B122" s="177"/>
    </row>
    <row r="123" spans="2:2" x14ac:dyDescent="0.3">
      <c r="B123" s="177"/>
    </row>
    <row r="124" spans="2:2" x14ac:dyDescent="0.3">
      <c r="B124" s="177"/>
    </row>
    <row r="125" spans="2:2" x14ac:dyDescent="0.3">
      <c r="B125" s="177"/>
    </row>
    <row r="126" spans="2:2" x14ac:dyDescent="0.3">
      <c r="B126" s="177"/>
    </row>
    <row r="127" spans="2:2" x14ac:dyDescent="0.3">
      <c r="B127" s="177"/>
    </row>
    <row r="128" spans="2:2" x14ac:dyDescent="0.3">
      <c r="B128" s="177"/>
    </row>
    <row r="129" spans="2:2" x14ac:dyDescent="0.3">
      <c r="B129" s="177"/>
    </row>
    <row r="130" spans="2:2" x14ac:dyDescent="0.3">
      <c r="B130" s="177"/>
    </row>
    <row r="131" spans="2:2" x14ac:dyDescent="0.3">
      <c r="B131" s="177"/>
    </row>
    <row r="132" spans="2:2" x14ac:dyDescent="0.3">
      <c r="B132" s="177"/>
    </row>
    <row r="133" spans="2:2" x14ac:dyDescent="0.3">
      <c r="B133" s="177"/>
    </row>
    <row r="134" spans="2:2" x14ac:dyDescent="0.3">
      <c r="B134" s="177"/>
    </row>
    <row r="135" spans="2:2" x14ac:dyDescent="0.3">
      <c r="B135" s="177"/>
    </row>
    <row r="136" spans="2:2" x14ac:dyDescent="0.3">
      <c r="B136" s="177"/>
    </row>
    <row r="137" spans="2:2" x14ac:dyDescent="0.3">
      <c r="B137" s="177"/>
    </row>
    <row r="138" spans="2:2" x14ac:dyDescent="0.3">
      <c r="B138" s="177"/>
    </row>
    <row r="140" spans="2:2" x14ac:dyDescent="0.3">
      <c r="B140" s="177"/>
    </row>
    <row r="141" spans="2:2" x14ac:dyDescent="0.3">
      <c r="B141" s="177"/>
    </row>
    <row r="142" spans="2:2" x14ac:dyDescent="0.3">
      <c r="B142" s="177"/>
    </row>
    <row r="147" spans="2:2" x14ac:dyDescent="0.3">
      <c r="B147" s="165"/>
    </row>
    <row r="148" spans="2:2" x14ac:dyDescent="0.3">
      <c r="B148" s="271"/>
    </row>
    <row r="154" spans="2:2" x14ac:dyDescent="0.3">
      <c r="B154" s="179"/>
    </row>
    <row r="155" spans="2:2" x14ac:dyDescent="0.3">
      <c r="B155" s="177"/>
    </row>
    <row r="157" spans="2:2" x14ac:dyDescent="0.3">
      <c r="B157" s="177"/>
    </row>
    <row r="158" spans="2:2" x14ac:dyDescent="0.3">
      <c r="B158" s="177"/>
    </row>
    <row r="159" spans="2:2" x14ac:dyDescent="0.3">
      <c r="B159" s="177"/>
    </row>
    <row r="160" spans="2:2" x14ac:dyDescent="0.3">
      <c r="B160" s="177"/>
    </row>
    <row r="161" spans="2:2" x14ac:dyDescent="0.3">
      <c r="B161" s="177"/>
    </row>
    <row r="162" spans="2:2" x14ac:dyDescent="0.3">
      <c r="B162" s="177"/>
    </row>
    <row r="163" spans="2:2" x14ac:dyDescent="0.3">
      <c r="B163" s="177"/>
    </row>
    <row r="164" spans="2:2" x14ac:dyDescent="0.3">
      <c r="B164" s="177"/>
    </row>
    <row r="165" spans="2:2" x14ac:dyDescent="0.3">
      <c r="B165" s="177"/>
    </row>
    <row r="166" spans="2:2" x14ac:dyDescent="0.3">
      <c r="B166" s="177"/>
    </row>
    <row r="167" spans="2:2" x14ac:dyDescent="0.3">
      <c r="B167" s="177"/>
    </row>
    <row r="168" spans="2:2" x14ac:dyDescent="0.3">
      <c r="B168" s="177"/>
    </row>
    <row r="265" spans="2:2" x14ac:dyDescent="0.3">
      <c r="B265" s="173"/>
    </row>
    <row r="266" spans="2:2" x14ac:dyDescent="0.3">
      <c r="B266" s="177"/>
    </row>
    <row r="267" spans="2:2" x14ac:dyDescent="0.3">
      <c r="B267" s="177"/>
    </row>
    <row r="270" spans="2:2" x14ac:dyDescent="0.3">
      <c r="B270" s="177"/>
    </row>
    <row r="286" spans="2:2" x14ac:dyDescent="0.3">
      <c r="B286" s="173"/>
    </row>
    <row r="316" spans="2:2" x14ac:dyDescent="0.3">
      <c r="B316" s="165"/>
    </row>
    <row r="317" spans="2:2" x14ac:dyDescent="0.3">
      <c r="B317" s="177"/>
    </row>
    <row r="319" spans="2:2" x14ac:dyDescent="0.3">
      <c r="B319" s="177"/>
    </row>
    <row r="320" spans="2:2" x14ac:dyDescent="0.3">
      <c r="B320" s="177"/>
    </row>
    <row r="321" spans="2:2" x14ac:dyDescent="0.3">
      <c r="B321" s="177"/>
    </row>
    <row r="322" spans="2:2" x14ac:dyDescent="0.3">
      <c r="B322" s="177"/>
    </row>
    <row r="323" spans="2:2" x14ac:dyDescent="0.3">
      <c r="B323" s="177"/>
    </row>
    <row r="324" spans="2:2" x14ac:dyDescent="0.3">
      <c r="B324" s="177"/>
    </row>
    <row r="325" spans="2:2" x14ac:dyDescent="0.3">
      <c r="B325" s="177"/>
    </row>
    <row r="326" spans="2:2" x14ac:dyDescent="0.3">
      <c r="B326" s="177"/>
    </row>
    <row r="327" spans="2:2" x14ac:dyDescent="0.3">
      <c r="B327" s="177"/>
    </row>
    <row r="328" spans="2:2" x14ac:dyDescent="0.3">
      <c r="B328" s="177"/>
    </row>
    <row r="329" spans="2:2" x14ac:dyDescent="0.3">
      <c r="B329" s="177"/>
    </row>
    <row r="330" spans="2:2" x14ac:dyDescent="0.3">
      <c r="B330" s="177"/>
    </row>
    <row r="342" spans="2:2" x14ac:dyDescent="0.3">
      <c r="B342" s="177"/>
    </row>
    <row r="343" spans="2:2" x14ac:dyDescent="0.3">
      <c r="B343" s="177"/>
    </row>
    <row r="344" spans="2:2" x14ac:dyDescent="0.3">
      <c r="B344" s="177"/>
    </row>
    <row r="345" spans="2:2" x14ac:dyDescent="0.3">
      <c r="B345" s="177"/>
    </row>
    <row r="346" spans="2:2" x14ac:dyDescent="0.3">
      <c r="B346" s="177"/>
    </row>
    <row r="347" spans="2:2" x14ac:dyDescent="0.3">
      <c r="B347" s="177"/>
    </row>
    <row r="348" spans="2:2" x14ac:dyDescent="0.3">
      <c r="B348" s="177"/>
    </row>
    <row r="349" spans="2:2" x14ac:dyDescent="0.3">
      <c r="B349" s="177"/>
    </row>
    <row r="350" spans="2:2" x14ac:dyDescent="0.3">
      <c r="B350" s="177"/>
    </row>
    <row r="352" spans="2:2" x14ac:dyDescent="0.3">
      <c r="B352" s="177"/>
    </row>
    <row r="353" spans="2:2" x14ac:dyDescent="0.3">
      <c r="B353" s="177"/>
    </row>
    <row r="354" spans="2:2" x14ac:dyDescent="0.3">
      <c r="B354" s="177"/>
    </row>
    <row r="355" spans="2:2" x14ac:dyDescent="0.3">
      <c r="B355" s="177"/>
    </row>
    <row r="356" spans="2:2" x14ac:dyDescent="0.3">
      <c r="B356" s="177"/>
    </row>
    <row r="358" spans="2:2" x14ac:dyDescent="0.3">
      <c r="B358" s="177"/>
    </row>
    <row r="361" spans="2:2" x14ac:dyDescent="0.3">
      <c r="B361" s="177"/>
    </row>
    <row r="364" spans="2:2" x14ac:dyDescent="0.3">
      <c r="B364" s="177"/>
    </row>
    <row r="365" spans="2:2" x14ac:dyDescent="0.3">
      <c r="B365" s="177"/>
    </row>
    <row r="366" spans="2:2" x14ac:dyDescent="0.3">
      <c r="B366" s="177"/>
    </row>
    <row r="367" spans="2:2" x14ac:dyDescent="0.3">
      <c r="B367" s="177"/>
    </row>
    <row r="368" spans="2:2" x14ac:dyDescent="0.3">
      <c r="B368" s="177"/>
    </row>
    <row r="369" spans="2:2" x14ac:dyDescent="0.3">
      <c r="B369" s="177"/>
    </row>
    <row r="370" spans="2:2" x14ac:dyDescent="0.3">
      <c r="B370" s="177"/>
    </row>
    <row r="371" spans="2:2" x14ac:dyDescent="0.3">
      <c r="B371" s="177"/>
    </row>
    <row r="372" spans="2:2" x14ac:dyDescent="0.3">
      <c r="B372" s="177"/>
    </row>
    <row r="373" spans="2:2" x14ac:dyDescent="0.3">
      <c r="B373" s="177"/>
    </row>
    <row r="374" spans="2:2" x14ac:dyDescent="0.3">
      <c r="B374" s="177"/>
    </row>
    <row r="375" spans="2:2" x14ac:dyDescent="0.3">
      <c r="B375" s="177"/>
    </row>
    <row r="376" spans="2:2" x14ac:dyDescent="0.3">
      <c r="B376" s="177"/>
    </row>
    <row r="377" spans="2:2" x14ac:dyDescent="0.3">
      <c r="B377" s="177"/>
    </row>
    <row r="378" spans="2:2" x14ac:dyDescent="0.3">
      <c r="B378" s="177"/>
    </row>
    <row r="379" spans="2:2" x14ac:dyDescent="0.3">
      <c r="B379" s="177"/>
    </row>
    <row r="380" spans="2:2" x14ac:dyDescent="0.3">
      <c r="B380" s="177"/>
    </row>
    <row r="381" spans="2:2" x14ac:dyDescent="0.3">
      <c r="B381" s="177"/>
    </row>
    <row r="382" spans="2:2" x14ac:dyDescent="0.3">
      <c r="B382" s="177"/>
    </row>
    <row r="386" spans="2:2" x14ac:dyDescent="0.3">
      <c r="B386" s="165"/>
    </row>
    <row r="403" spans="2:2" x14ac:dyDescent="0.3">
      <c r="B403" s="272"/>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7"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7.8" x14ac:dyDescent="0.15"/>
    <row r="2" spans="2:12" s="1" customFormat="1" ht="7.8" x14ac:dyDescent="0.15">
      <c r="B2" s="69"/>
    </row>
    <row r="3" spans="2:12" s="1" customFormat="1" ht="17.399999999999999" x14ac:dyDescent="0.15">
      <c r="B3" s="69"/>
      <c r="D3" s="74" t="s">
        <v>888</v>
      </c>
      <c r="E3" s="74"/>
      <c r="F3" s="74"/>
      <c r="G3" s="74"/>
      <c r="H3" s="74"/>
      <c r="I3" s="74"/>
      <c r="J3" s="74"/>
      <c r="K3" s="74"/>
      <c r="L3" s="74"/>
    </row>
    <row r="4" spans="2:12" s="1" customFormat="1" ht="7.8" x14ac:dyDescent="0.15">
      <c r="B4" s="69"/>
    </row>
    <row r="5" spans="2:12" s="1" customFormat="1" ht="7.8" x14ac:dyDescent="0.15"/>
    <row r="6" spans="2:12" s="1" customFormat="1" ht="15.6" x14ac:dyDescent="0.15">
      <c r="B6" s="70" t="s">
        <v>889</v>
      </c>
      <c r="C6" s="70"/>
      <c r="D6" s="70"/>
      <c r="E6" s="70"/>
      <c r="F6" s="70"/>
      <c r="G6" s="70"/>
      <c r="H6" s="70"/>
      <c r="I6" s="70"/>
      <c r="J6" s="70"/>
      <c r="K6" s="70"/>
    </row>
    <row r="7" spans="2:12" s="1" customFormat="1" ht="7.8" x14ac:dyDescent="0.15"/>
    <row r="8" spans="2:12" s="1" customFormat="1" ht="15.6" x14ac:dyDescent="0.15">
      <c r="B8" s="71" t="s">
        <v>890</v>
      </c>
      <c r="C8" s="71"/>
      <c r="D8" s="71"/>
      <c r="E8" s="71"/>
      <c r="F8" s="71"/>
      <c r="G8" s="71"/>
      <c r="H8" s="71"/>
      <c r="I8" s="71"/>
      <c r="J8" s="71"/>
      <c r="K8" s="71"/>
    </row>
    <row r="9" spans="2:12" s="1" customFormat="1" ht="7.8" x14ac:dyDescent="0.15"/>
    <row r="10" spans="2:12" s="1" customFormat="1" ht="7.8" x14ac:dyDescent="0.15">
      <c r="B10" s="75" t="s">
        <v>890</v>
      </c>
    </row>
    <row r="11" spans="2:12" s="1" customFormat="1" x14ac:dyDescent="0.15">
      <c r="B11" s="75"/>
      <c r="C11" s="72">
        <v>45230</v>
      </c>
      <c r="D11" s="72"/>
    </row>
    <row r="12" spans="2:12" s="1" customFormat="1" ht="7.8" x14ac:dyDescent="0.15">
      <c r="B12" s="75"/>
    </row>
    <row r="13" spans="2:12" s="1" customFormat="1" ht="7.8" x14ac:dyDescent="0.15"/>
    <row r="14" spans="2:12" s="1" customFormat="1" ht="15.6" x14ac:dyDescent="0.15">
      <c r="B14" s="71" t="s">
        <v>891</v>
      </c>
      <c r="C14" s="71"/>
      <c r="D14" s="71"/>
      <c r="E14" s="71"/>
      <c r="F14" s="71"/>
      <c r="G14" s="71"/>
      <c r="H14" s="71"/>
      <c r="I14" s="71"/>
      <c r="J14" s="71"/>
      <c r="K14" s="71"/>
    </row>
    <row r="15" spans="2:12" s="1" customFormat="1" ht="7.8" x14ac:dyDescent="0.15"/>
    <row r="16" spans="2:12" s="1" customFormat="1" x14ac:dyDescent="0.15">
      <c r="B16" s="76" t="s">
        <v>870</v>
      </c>
      <c r="C16" s="76"/>
      <c r="D16" s="66"/>
      <c r="E16" s="66"/>
      <c r="F16" s="66"/>
      <c r="G16" s="66"/>
      <c r="H16" s="66"/>
      <c r="I16" s="66"/>
      <c r="J16" s="66"/>
      <c r="K16" s="66"/>
    </row>
    <row r="17" spans="2:11" s="1" customFormat="1" x14ac:dyDescent="0.15">
      <c r="B17" s="73" t="s">
        <v>871</v>
      </c>
      <c r="C17" s="73"/>
      <c r="D17" s="73" t="s">
        <v>872</v>
      </c>
      <c r="E17" s="73"/>
      <c r="F17" s="73" t="s">
        <v>873</v>
      </c>
      <c r="G17" s="73"/>
      <c r="H17" s="73"/>
      <c r="I17" s="73"/>
      <c r="J17" s="73"/>
      <c r="K17" s="73"/>
    </row>
    <row r="18" spans="2:11" s="1" customFormat="1" ht="7.8" x14ac:dyDescent="0.15"/>
    <row r="19" spans="2:11" s="1" customFormat="1" x14ac:dyDescent="0.15">
      <c r="B19" s="68" t="s">
        <v>874</v>
      </c>
      <c r="C19" s="68"/>
      <c r="D19" s="68"/>
      <c r="E19" s="68"/>
      <c r="F19" s="66"/>
      <c r="G19" s="66"/>
      <c r="H19" s="66"/>
      <c r="I19" s="66"/>
      <c r="J19" s="67"/>
      <c r="K19" s="67"/>
    </row>
    <row r="20" spans="2:11" s="1" customFormat="1" x14ac:dyDescent="0.15">
      <c r="B20" s="65" t="s">
        <v>875</v>
      </c>
      <c r="C20" s="65"/>
      <c r="D20" s="65" t="s">
        <v>876</v>
      </c>
      <c r="E20" s="65"/>
      <c r="F20" s="65"/>
      <c r="G20" s="65" t="s">
        <v>877</v>
      </c>
      <c r="H20" s="65"/>
      <c r="I20" s="65"/>
      <c r="J20" s="65"/>
      <c r="K20" s="65"/>
    </row>
    <row r="21" spans="2:11" s="1" customFormat="1" ht="7.8" x14ac:dyDescent="0.15"/>
    <row r="22" spans="2:11" s="1" customFormat="1" x14ac:dyDescent="0.15">
      <c r="B22" s="68" t="s">
        <v>878</v>
      </c>
      <c r="C22" s="68"/>
      <c r="D22" s="68"/>
      <c r="E22" s="68"/>
      <c r="F22" s="68"/>
      <c r="G22" s="68"/>
      <c r="H22" s="66"/>
      <c r="I22" s="66"/>
      <c r="J22" s="66"/>
      <c r="K22" s="6"/>
    </row>
    <row r="23" spans="2:11" s="1" customFormat="1" x14ac:dyDescent="0.15">
      <c r="B23" s="65" t="s">
        <v>879</v>
      </c>
      <c r="C23" s="65"/>
      <c r="D23" s="65" t="s">
        <v>880</v>
      </c>
      <c r="E23" s="65"/>
      <c r="F23" s="65"/>
      <c r="G23" s="65" t="s">
        <v>881</v>
      </c>
      <c r="H23" s="65"/>
      <c r="I23" s="65"/>
      <c r="J23" s="65"/>
      <c r="K23" s="65"/>
    </row>
    <row r="24" spans="2:11" s="1" customFormat="1" ht="7.8" x14ac:dyDescent="0.15"/>
    <row r="25" spans="2:11" s="1" customFormat="1" x14ac:dyDescent="0.15">
      <c r="B25" s="68" t="s">
        <v>882</v>
      </c>
      <c r="C25" s="68"/>
      <c r="D25" s="67"/>
      <c r="E25" s="67"/>
      <c r="F25" s="67"/>
      <c r="G25" s="67"/>
      <c r="H25" s="67"/>
      <c r="I25" s="67"/>
      <c r="J25" s="67"/>
      <c r="K25" s="67"/>
    </row>
    <row r="26" spans="2:11" s="1" customFormat="1" x14ac:dyDescent="0.15">
      <c r="B26" s="65" t="s">
        <v>883</v>
      </c>
      <c r="C26" s="65"/>
      <c r="D26" s="64"/>
      <c r="E26" s="64"/>
      <c r="F26" s="64"/>
      <c r="G26" s="64"/>
      <c r="H26" s="64"/>
      <c r="I26" s="64"/>
      <c r="J26" s="64"/>
      <c r="K26" s="64"/>
    </row>
    <row r="27" spans="2:11" s="1" customFormat="1" ht="7.8" x14ac:dyDescent="0.15"/>
    <row r="28" spans="2:11" s="1" customFormat="1" x14ac:dyDescent="0.15">
      <c r="B28" s="68" t="s">
        <v>884</v>
      </c>
      <c r="C28" s="68"/>
      <c r="D28" s="68"/>
      <c r="E28" s="68"/>
      <c r="F28" s="68"/>
      <c r="G28" s="68"/>
      <c r="H28" s="68"/>
      <c r="I28" s="68"/>
      <c r="J28" s="68"/>
      <c r="K28" s="68"/>
    </row>
    <row r="29" spans="2:11" s="1" customFormat="1" x14ac:dyDescent="0.15">
      <c r="B29" s="65" t="s">
        <v>885</v>
      </c>
      <c r="C29" s="65"/>
      <c r="D29" s="65"/>
      <c r="E29" s="65"/>
      <c r="F29" s="65"/>
      <c r="G29" s="65"/>
      <c r="H29" s="65"/>
      <c r="I29" s="65"/>
      <c r="J29" s="65"/>
      <c r="K29" s="65"/>
    </row>
    <row r="30" spans="2:11" s="1" customFormat="1" x14ac:dyDescent="0.15">
      <c r="B30" s="65" t="s">
        <v>886</v>
      </c>
      <c r="C30" s="65"/>
      <c r="D30" s="65"/>
      <c r="E30" s="65"/>
      <c r="F30" s="65"/>
      <c r="G30" s="65"/>
      <c r="H30" s="65"/>
      <c r="I30" s="65"/>
      <c r="J30" s="65"/>
      <c r="K30" s="65"/>
    </row>
    <row r="31" spans="2:11" s="1" customFormat="1" x14ac:dyDescent="0.15">
      <c r="B31" s="65" t="s">
        <v>887</v>
      </c>
      <c r="C31" s="65"/>
      <c r="D31" s="65"/>
      <c r="E31" s="65"/>
      <c r="F31" s="65"/>
      <c r="G31" s="65"/>
      <c r="H31" s="65"/>
      <c r="I31" s="65"/>
      <c r="J31" s="65"/>
      <c r="K31" s="65"/>
    </row>
    <row r="32" spans="2:11" s="1" customFormat="1" ht="7.8"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sqref="A1:XFD1048576"/>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8" x14ac:dyDescent="0.15"/>
    <row r="2" spans="2:14" s="1" customFormat="1" ht="17.399999999999999" x14ac:dyDescent="0.15">
      <c r="B2" s="69"/>
      <c r="C2" s="69"/>
      <c r="D2" s="74" t="s">
        <v>888</v>
      </c>
      <c r="E2" s="74"/>
      <c r="F2" s="74"/>
      <c r="G2" s="74"/>
      <c r="H2" s="74"/>
      <c r="I2" s="74"/>
    </row>
    <row r="3" spans="2:14" s="1" customFormat="1" ht="7.8" x14ac:dyDescent="0.15">
      <c r="B3" s="69"/>
      <c r="C3" s="69"/>
    </row>
    <row r="4" spans="2:14" s="1" customFormat="1" ht="7.8" x14ac:dyDescent="0.15"/>
    <row r="5" spans="2:14" s="1" customFormat="1" ht="15.6" x14ac:dyDescent="0.15">
      <c r="B5" s="70" t="s">
        <v>924</v>
      </c>
      <c r="C5" s="70"/>
      <c r="D5" s="70"/>
      <c r="E5" s="70"/>
      <c r="F5" s="70"/>
      <c r="G5" s="70"/>
      <c r="H5" s="70"/>
      <c r="I5" s="70"/>
      <c r="J5" s="70"/>
    </row>
    <row r="6" spans="2:14" s="1" customFormat="1" ht="7.8" x14ac:dyDescent="0.15"/>
    <row r="7" spans="2:14" s="1" customFormat="1" ht="15.6" x14ac:dyDescent="0.15">
      <c r="B7" s="71" t="s">
        <v>925</v>
      </c>
      <c r="C7" s="71"/>
      <c r="D7" s="71"/>
      <c r="E7" s="71"/>
      <c r="F7" s="71"/>
      <c r="G7" s="71"/>
      <c r="H7" s="71"/>
      <c r="I7" s="71"/>
      <c r="J7" s="71"/>
      <c r="K7" s="71"/>
      <c r="L7" s="71"/>
      <c r="M7" s="71"/>
      <c r="N7" s="71"/>
    </row>
    <row r="8" spans="2:14" s="1" customFormat="1" ht="7.8" x14ac:dyDescent="0.15"/>
    <row r="9" spans="2:14" s="1" customFormat="1" ht="20.399999999999999" x14ac:dyDescent="0.15">
      <c r="B9" s="10" t="s">
        <v>892</v>
      </c>
      <c r="C9" s="10" t="s">
        <v>893</v>
      </c>
      <c r="D9" s="10" t="s">
        <v>894</v>
      </c>
      <c r="E9" s="79" t="s">
        <v>895</v>
      </c>
      <c r="F9" s="79"/>
      <c r="G9" s="11" t="s">
        <v>896</v>
      </c>
      <c r="H9" s="10" t="s">
        <v>897</v>
      </c>
      <c r="I9" s="11" t="s">
        <v>898</v>
      </c>
      <c r="J9" s="10" t="s">
        <v>899</v>
      </c>
      <c r="K9" s="11" t="s">
        <v>900</v>
      </c>
      <c r="L9" s="11" t="s">
        <v>901</v>
      </c>
      <c r="M9" s="11" t="s">
        <v>902</v>
      </c>
      <c r="N9" s="11" t="s">
        <v>918</v>
      </c>
    </row>
    <row r="10" spans="2:14" s="1" customFormat="1" ht="10.199999999999999" x14ac:dyDescent="0.15">
      <c r="B10" s="12" t="s">
        <v>903</v>
      </c>
      <c r="C10" s="12" t="s">
        <v>904</v>
      </c>
      <c r="D10" s="13">
        <v>2500000000</v>
      </c>
      <c r="E10" s="77">
        <v>43521</v>
      </c>
      <c r="F10" s="77"/>
      <c r="G10" s="14">
        <v>46078</v>
      </c>
      <c r="H10" s="12" t="s">
        <v>1</v>
      </c>
      <c r="I10" s="12" t="s">
        <v>905</v>
      </c>
      <c r="J10" s="15">
        <v>5.0000000000000001E-3</v>
      </c>
      <c r="K10" s="12" t="s">
        <v>906</v>
      </c>
      <c r="L10" s="12" t="s">
        <v>907</v>
      </c>
      <c r="M10" s="16">
        <v>2.32328767123288</v>
      </c>
      <c r="N10" s="12" t="s">
        <v>919</v>
      </c>
    </row>
    <row r="11" spans="2:14" s="1" customFormat="1" ht="10.199999999999999" x14ac:dyDescent="0.15">
      <c r="B11" s="12" t="s">
        <v>908</v>
      </c>
      <c r="C11" s="12" t="s">
        <v>909</v>
      </c>
      <c r="D11" s="13">
        <v>2500000000</v>
      </c>
      <c r="E11" s="77">
        <v>43521</v>
      </c>
      <c r="F11" s="77"/>
      <c r="G11" s="14">
        <v>47174</v>
      </c>
      <c r="H11" s="12" t="s">
        <v>1</v>
      </c>
      <c r="I11" s="12" t="s">
        <v>905</v>
      </c>
      <c r="J11" s="15">
        <v>8.5000000000000006E-3</v>
      </c>
      <c r="K11" s="12" t="s">
        <v>906</v>
      </c>
      <c r="L11" s="12" t="s">
        <v>907</v>
      </c>
      <c r="M11" s="16">
        <v>5.3260273972602699</v>
      </c>
      <c r="N11" s="12" t="s">
        <v>920</v>
      </c>
    </row>
    <row r="12" spans="2:14" s="1" customFormat="1" ht="10.199999999999999" x14ac:dyDescent="0.15">
      <c r="B12" s="12" t="s">
        <v>910</v>
      </c>
      <c r="C12" s="12" t="s">
        <v>911</v>
      </c>
      <c r="D12" s="13">
        <v>2500000000</v>
      </c>
      <c r="E12" s="77">
        <v>43971</v>
      </c>
      <c r="F12" s="77"/>
      <c r="G12" s="14">
        <v>46527</v>
      </c>
      <c r="H12" s="12" t="s">
        <v>1</v>
      </c>
      <c r="I12" s="12" t="s">
        <v>905</v>
      </c>
      <c r="J12" s="15">
        <v>1E-4</v>
      </c>
      <c r="K12" s="12" t="s">
        <v>906</v>
      </c>
      <c r="L12" s="12" t="s">
        <v>912</v>
      </c>
      <c r="M12" s="16">
        <v>3.5534246575342499</v>
      </c>
      <c r="N12" s="12" t="s">
        <v>921</v>
      </c>
    </row>
    <row r="13" spans="2:14" s="1" customFormat="1" ht="10.199999999999999" x14ac:dyDescent="0.15">
      <c r="B13" s="12" t="s">
        <v>913</v>
      </c>
      <c r="C13" s="12" t="s">
        <v>914</v>
      </c>
      <c r="D13" s="13">
        <v>2500000000</v>
      </c>
      <c r="E13" s="77">
        <v>43971</v>
      </c>
      <c r="F13" s="77"/>
      <c r="G13" s="14">
        <v>47623</v>
      </c>
      <c r="H13" s="12" t="s">
        <v>1</v>
      </c>
      <c r="I13" s="12" t="s">
        <v>905</v>
      </c>
      <c r="J13" s="15">
        <v>6.9999999999999999E-4</v>
      </c>
      <c r="K13" s="12" t="s">
        <v>906</v>
      </c>
      <c r="L13" s="12" t="s">
        <v>912</v>
      </c>
      <c r="M13" s="16">
        <v>6.5561643835616401</v>
      </c>
      <c r="N13" s="12" t="s">
        <v>922</v>
      </c>
    </row>
    <row r="14" spans="2:14" s="1" customFormat="1" ht="10.199999999999999" x14ac:dyDescent="0.15">
      <c r="B14" s="12" t="s">
        <v>915</v>
      </c>
      <c r="C14" s="12" t="s">
        <v>916</v>
      </c>
      <c r="D14" s="13">
        <v>1500000000</v>
      </c>
      <c r="E14" s="77">
        <v>44175</v>
      </c>
      <c r="F14" s="77"/>
      <c r="G14" s="14">
        <v>46731</v>
      </c>
      <c r="H14" s="12" t="s">
        <v>1</v>
      </c>
      <c r="I14" s="12" t="s">
        <v>905</v>
      </c>
      <c r="J14" s="15">
        <v>1E-4</v>
      </c>
      <c r="K14" s="12" t="s">
        <v>906</v>
      </c>
      <c r="L14" s="12" t="s">
        <v>917</v>
      </c>
      <c r="M14" s="16">
        <v>4.11232876712329</v>
      </c>
      <c r="N14" s="12" t="s">
        <v>923</v>
      </c>
    </row>
    <row r="15" spans="2:14" s="1" customFormat="1" x14ac:dyDescent="0.15">
      <c r="B15" s="17"/>
      <c r="C15" s="18"/>
      <c r="D15" s="19">
        <v>11500000000</v>
      </c>
      <c r="E15" s="78"/>
      <c r="F15" s="78"/>
      <c r="G15" s="17"/>
      <c r="H15" s="17"/>
      <c r="I15" s="17"/>
      <c r="J15" s="17"/>
      <c r="K15" s="17"/>
      <c r="L15" s="17"/>
      <c r="M15" s="17"/>
      <c r="N15" s="17"/>
    </row>
    <row r="16" spans="2:14" s="1" customFormat="1" ht="7.8" x14ac:dyDescent="0.15"/>
    <row r="17" spans="2:14" s="1" customFormat="1" ht="15.6" x14ac:dyDescent="0.15">
      <c r="B17" s="71" t="s">
        <v>926</v>
      </c>
      <c r="C17" s="71"/>
      <c r="D17" s="71"/>
      <c r="E17" s="71"/>
      <c r="F17" s="71"/>
      <c r="G17" s="71"/>
      <c r="H17" s="71"/>
      <c r="I17" s="71"/>
      <c r="J17" s="71"/>
      <c r="K17" s="71"/>
      <c r="L17" s="71"/>
      <c r="M17" s="71"/>
      <c r="N17" s="71"/>
    </row>
    <row r="18" spans="2:14" s="1" customFormat="1" ht="7.8" x14ac:dyDescent="0.15"/>
    <row r="19" spans="2:14" s="1" customFormat="1" x14ac:dyDescent="0.15">
      <c r="B19" s="7" t="s">
        <v>927</v>
      </c>
      <c r="F19" s="80">
        <v>11500000000</v>
      </c>
      <c r="G19" s="80"/>
    </row>
    <row r="20" spans="2:14" s="1" customFormat="1" x14ac:dyDescent="0.25">
      <c r="B20" s="65" t="s">
        <v>928</v>
      </c>
      <c r="C20" s="65"/>
      <c r="D20" s="280"/>
      <c r="F20" s="20"/>
      <c r="G20" s="21">
        <v>3.1217391304347798E-3</v>
      </c>
    </row>
    <row r="21" spans="2:14" s="1" customFormat="1" x14ac:dyDescent="0.15">
      <c r="B21" s="65" t="s">
        <v>929</v>
      </c>
      <c r="C21" s="65"/>
      <c r="D21" s="280"/>
      <c r="E21" s="280"/>
      <c r="F21" s="280"/>
      <c r="G21" s="22">
        <v>4.3970220369267397</v>
      </c>
    </row>
    <row r="22" spans="2:14" s="1" customFormat="1" ht="7.8" x14ac:dyDescent="0.15">
      <c r="B22" s="65"/>
      <c r="C22" s="65"/>
      <c r="D22" s="280"/>
      <c r="E22" s="280"/>
      <c r="F22" s="280"/>
    </row>
    <row r="23" spans="2:14" s="1" customFormat="1" ht="10.199999999999999" x14ac:dyDescent="0.15">
      <c r="B23" s="23" t="s">
        <v>930</v>
      </c>
    </row>
    <row r="24" spans="2:14" s="1" customFormat="1" ht="7.8" x14ac:dyDescent="0.15"/>
  </sheetData>
  <mergeCells count="15">
    <mergeCell ref="B21:F22"/>
    <mergeCell ref="B17:N17"/>
    <mergeCell ref="B2:C3"/>
    <mergeCell ref="B5:J5"/>
    <mergeCell ref="B7:N7"/>
    <mergeCell ref="D2:I2"/>
    <mergeCell ref="E10:F10"/>
    <mergeCell ref="E11:F11"/>
    <mergeCell ref="E12:F12"/>
    <mergeCell ref="E13:F13"/>
    <mergeCell ref="E14:F14"/>
    <mergeCell ref="E15:F15"/>
    <mergeCell ref="E9:F9"/>
    <mergeCell ref="F19:G19"/>
    <mergeCell ref="B20:D20"/>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3.2"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8" x14ac:dyDescent="0.15">
      <c r="B1" s="69"/>
    </row>
    <row r="2" spans="2:6" s="1" customFormat="1" ht="17.399999999999999" x14ac:dyDescent="0.15">
      <c r="B2" s="69"/>
      <c r="C2" s="74" t="s">
        <v>888</v>
      </c>
      <c r="D2" s="74"/>
      <c r="E2" s="74"/>
      <c r="F2" s="74"/>
    </row>
    <row r="3" spans="2:6" s="1" customFormat="1" ht="7.8" x14ac:dyDescent="0.15">
      <c r="B3" s="69"/>
    </row>
    <row r="4" spans="2:6" s="1" customFormat="1" ht="7.8" x14ac:dyDescent="0.15"/>
    <row r="5" spans="2:6" s="1" customFormat="1" ht="15.6" x14ac:dyDescent="0.15">
      <c r="B5" s="70" t="s">
        <v>945</v>
      </c>
      <c r="C5" s="70"/>
      <c r="D5" s="70"/>
      <c r="E5" s="70"/>
      <c r="F5" s="70"/>
    </row>
    <row r="6" spans="2:6" s="1" customFormat="1" ht="7.8" x14ac:dyDescent="0.15"/>
    <row r="7" spans="2:6" s="1" customFormat="1" x14ac:dyDescent="0.15">
      <c r="B7" s="81" t="s">
        <v>946</v>
      </c>
      <c r="C7" s="81"/>
      <c r="D7" s="81"/>
      <c r="E7" s="81"/>
      <c r="F7" s="81"/>
    </row>
    <row r="8" spans="2:6" s="1" customFormat="1" ht="7.8" x14ac:dyDescent="0.15"/>
    <row r="9" spans="2:6" s="1" customFormat="1" x14ac:dyDescent="0.15">
      <c r="B9" s="5" t="s">
        <v>931</v>
      </c>
      <c r="C9" s="24" t="s">
        <v>932</v>
      </c>
      <c r="D9" s="24" t="s">
        <v>933</v>
      </c>
      <c r="E9" s="24" t="s">
        <v>934</v>
      </c>
    </row>
    <row r="10" spans="2:6" s="1" customFormat="1" x14ac:dyDescent="0.15">
      <c r="B10" s="7" t="s">
        <v>935</v>
      </c>
      <c r="C10" s="25" t="s">
        <v>936</v>
      </c>
      <c r="D10" s="25" t="s">
        <v>937</v>
      </c>
      <c r="E10" s="25" t="s">
        <v>938</v>
      </c>
    </row>
    <row r="11" spans="2:6" s="1" customFormat="1" x14ac:dyDescent="0.15">
      <c r="B11" s="7" t="s">
        <v>939</v>
      </c>
      <c r="C11" s="25" t="s">
        <v>940</v>
      </c>
      <c r="D11" s="25" t="s">
        <v>937</v>
      </c>
      <c r="E11" s="25" t="s">
        <v>941</v>
      </c>
    </row>
    <row r="12" spans="2:6" s="1" customFormat="1" x14ac:dyDescent="0.15">
      <c r="B12" s="7" t="s">
        <v>942</v>
      </c>
      <c r="C12" s="25" t="s">
        <v>943</v>
      </c>
      <c r="D12" s="25" t="s">
        <v>937</v>
      </c>
      <c r="E12" s="25" t="s">
        <v>944</v>
      </c>
    </row>
    <row r="13" spans="2:6" s="1" customFormat="1" ht="7.8" x14ac:dyDescent="0.15"/>
    <row r="14" spans="2:6" s="1" customFormat="1" x14ac:dyDescent="0.15">
      <c r="B14" s="81" t="s">
        <v>947</v>
      </c>
      <c r="C14" s="81"/>
      <c r="D14" s="81"/>
      <c r="E14" s="81"/>
      <c r="F14" s="81"/>
    </row>
    <row r="15" spans="2:6" s="1" customFormat="1" ht="7.8" x14ac:dyDescent="0.15"/>
    <row r="16" spans="2:6" s="1" customFormat="1" x14ac:dyDescent="0.15">
      <c r="B16" s="5" t="s">
        <v>931</v>
      </c>
      <c r="C16" s="24" t="s">
        <v>932</v>
      </c>
      <c r="D16" s="24" t="s">
        <v>933</v>
      </c>
    </row>
    <row r="17" spans="2:4" s="1" customFormat="1" x14ac:dyDescent="0.15">
      <c r="B17" s="7"/>
      <c r="C17" s="25"/>
      <c r="D17" s="25"/>
    </row>
    <row r="18" spans="2:4" s="1" customFormat="1" ht="7.8"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3.2"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69"/>
    </row>
    <row r="2" spans="2:4" s="1" customFormat="1" ht="18.3" customHeight="1" x14ac:dyDescent="0.15">
      <c r="B2" s="69"/>
      <c r="C2" s="8" t="s">
        <v>888</v>
      </c>
    </row>
    <row r="3" spans="2:4" s="1" customFormat="1" ht="4.6500000000000004" customHeight="1" x14ac:dyDescent="0.15">
      <c r="B3" s="69"/>
      <c r="C3" s="82"/>
    </row>
    <row r="4" spans="2:4" s="1" customFormat="1" ht="8.85" customHeight="1" x14ac:dyDescent="0.15">
      <c r="C4" s="82"/>
    </row>
    <row r="5" spans="2:4" s="1" customFormat="1" ht="26.4" customHeight="1" x14ac:dyDescent="0.15">
      <c r="B5" s="70" t="s">
        <v>1003</v>
      </c>
      <c r="C5" s="70"/>
    </row>
    <row r="6" spans="2:4" s="1" customFormat="1" ht="11.55" customHeight="1" x14ac:dyDescent="0.15">
      <c r="B6" s="7" t="s">
        <v>1004</v>
      </c>
    </row>
    <row r="7" spans="2:4" s="1" customFormat="1" ht="1.65" customHeight="1" x14ac:dyDescent="0.15"/>
    <row r="8" spans="2:4" s="1" customFormat="1" ht="15.3" customHeight="1" x14ac:dyDescent="0.15">
      <c r="B8" s="71" t="s">
        <v>1005</v>
      </c>
      <c r="C8" s="71"/>
    </row>
    <row r="9" spans="2:4" s="1" customFormat="1" ht="4.2" customHeight="1" x14ac:dyDescent="0.15"/>
    <row r="10" spans="2:4" s="1" customFormat="1" ht="17.100000000000001" customHeight="1" x14ac:dyDescent="0.25">
      <c r="B10" s="26" t="s">
        <v>948</v>
      </c>
      <c r="C10" s="27">
        <v>11500000000</v>
      </c>
      <c r="D10" s="28" t="s">
        <v>949</v>
      </c>
    </row>
    <row r="11" spans="2:4" s="1" customFormat="1" ht="17.100000000000001" customHeight="1" x14ac:dyDescent="0.25">
      <c r="B11" s="26" t="s">
        <v>950</v>
      </c>
      <c r="C11" s="27">
        <v>15277856751.4303</v>
      </c>
      <c r="D11" s="28" t="s">
        <v>951</v>
      </c>
    </row>
    <row r="12" spans="2:4" s="1" customFormat="1" ht="17.100000000000001" customHeight="1" x14ac:dyDescent="0.25">
      <c r="B12" s="26" t="s">
        <v>952</v>
      </c>
      <c r="C12" s="27">
        <v>91500000</v>
      </c>
      <c r="D12" s="28" t="s">
        <v>953</v>
      </c>
    </row>
    <row r="13" spans="2:4" s="1" customFormat="1" ht="17.100000000000001" customHeight="1" x14ac:dyDescent="0.25">
      <c r="B13" s="26" t="s">
        <v>954</v>
      </c>
      <c r="C13" s="27">
        <v>625579098.03999996</v>
      </c>
      <c r="D13" s="28" t="s">
        <v>955</v>
      </c>
    </row>
    <row r="14" spans="2:4" s="1" customFormat="1" ht="17.100000000000001" customHeight="1" x14ac:dyDescent="0.25">
      <c r="B14" s="26" t="s">
        <v>956</v>
      </c>
      <c r="C14" s="29">
        <v>0.39086398691045698</v>
      </c>
      <c r="D14" s="30"/>
    </row>
    <row r="15" spans="2:4" s="1" customFormat="1" ht="4.2" customHeight="1" x14ac:dyDescent="0.15"/>
    <row r="16" spans="2:4" s="1" customFormat="1" ht="15.3" customHeight="1" x14ac:dyDescent="0.15">
      <c r="B16" s="71" t="s">
        <v>1006</v>
      </c>
      <c r="C16" s="71"/>
    </row>
    <row r="17" spans="2:4" s="1" customFormat="1" ht="4.2" customHeight="1" x14ac:dyDescent="0.15"/>
    <row r="18" spans="2:4" s="1" customFormat="1" ht="17.100000000000001" customHeight="1" x14ac:dyDescent="0.25">
      <c r="B18" s="26" t="s">
        <v>957</v>
      </c>
      <c r="C18" s="27">
        <v>12249504675.928301</v>
      </c>
      <c r="D18" s="28" t="s">
        <v>958</v>
      </c>
    </row>
    <row r="19" spans="2:4" s="1" customFormat="1" ht="17.100000000000001" customHeight="1" x14ac:dyDescent="0.25">
      <c r="B19" s="26" t="s">
        <v>959</v>
      </c>
      <c r="C19" s="29">
        <v>1.06517431964594</v>
      </c>
      <c r="D19" s="31" t="s">
        <v>960</v>
      </c>
    </row>
    <row r="20" spans="2:4" s="1" customFormat="1" ht="17.100000000000001" customHeight="1" x14ac:dyDescent="0.25">
      <c r="B20" s="2" t="s">
        <v>961</v>
      </c>
      <c r="C20" s="32" t="s">
        <v>962</v>
      </c>
      <c r="D20" s="33" t="s">
        <v>963</v>
      </c>
    </row>
    <row r="21" spans="2:4" s="1" customFormat="1" ht="4.2" customHeight="1" x14ac:dyDescent="0.15"/>
    <row r="22" spans="2:4" s="1" customFormat="1" ht="15.3" customHeight="1" x14ac:dyDescent="0.15">
      <c r="B22" s="71" t="s">
        <v>1007</v>
      </c>
      <c r="C22" s="71"/>
    </row>
    <row r="23" spans="2:4" s="1" customFormat="1" ht="4.2" customHeight="1" x14ac:dyDescent="0.15"/>
    <row r="24" spans="2:4" s="1" customFormat="1" ht="17.100000000000001" customHeight="1" x14ac:dyDescent="0.25">
      <c r="B24" s="26" t="s">
        <v>964</v>
      </c>
      <c r="C24" s="27">
        <v>92070047.864999995</v>
      </c>
      <c r="D24" s="28" t="s">
        <v>965</v>
      </c>
    </row>
    <row r="25" spans="2:4" s="1" customFormat="1" ht="17.100000000000001" customHeight="1" x14ac:dyDescent="0.25">
      <c r="B25" s="26" t="s">
        <v>966</v>
      </c>
      <c r="C25" s="27">
        <v>625579098.03999996</v>
      </c>
      <c r="D25" s="28" t="s">
        <v>967</v>
      </c>
    </row>
    <row r="26" spans="2:4" s="1" customFormat="1" ht="17.100000000000001" customHeight="1" x14ac:dyDescent="0.25">
      <c r="B26" s="26" t="s">
        <v>968</v>
      </c>
      <c r="C26" s="34">
        <v>0</v>
      </c>
      <c r="D26" s="28" t="s">
        <v>969</v>
      </c>
    </row>
    <row r="27" spans="2:4" s="1" customFormat="1" ht="17.100000000000001" customHeight="1" x14ac:dyDescent="0.25">
      <c r="B27" s="26" t="s">
        <v>957</v>
      </c>
      <c r="C27" s="27">
        <v>12249504675.928301</v>
      </c>
      <c r="D27" s="28"/>
    </row>
    <row r="28" spans="2:4" s="1" customFormat="1" ht="17.100000000000001" customHeight="1" x14ac:dyDescent="0.25">
      <c r="B28" s="26" t="s">
        <v>970</v>
      </c>
      <c r="C28" s="29">
        <v>1.1275785932028899</v>
      </c>
      <c r="D28" s="31" t="s">
        <v>960</v>
      </c>
    </row>
    <row r="29" spans="2:4" s="1" customFormat="1" ht="17.100000000000001" customHeight="1" x14ac:dyDescent="0.25">
      <c r="B29" s="2" t="s">
        <v>971</v>
      </c>
      <c r="C29" s="32" t="s">
        <v>962</v>
      </c>
      <c r="D29" s="33" t="s">
        <v>972</v>
      </c>
    </row>
    <row r="30" spans="2:4" s="1" customFormat="1" ht="4.2" customHeight="1" x14ac:dyDescent="0.15"/>
    <row r="31" spans="2:4" s="1" customFormat="1" ht="15.3" customHeight="1" x14ac:dyDescent="0.15">
      <c r="B31" s="71" t="s">
        <v>1008</v>
      </c>
      <c r="C31" s="71"/>
    </row>
    <row r="32" spans="2:4" s="1" customFormat="1" ht="4.2" customHeight="1" x14ac:dyDescent="0.15"/>
    <row r="33" spans="2:4" s="1" customFormat="1" ht="17.100000000000001" customHeight="1" x14ac:dyDescent="0.25">
      <c r="B33" s="26" t="s">
        <v>973</v>
      </c>
      <c r="C33" s="27">
        <v>2113745709.23001</v>
      </c>
      <c r="D33" s="28" t="s">
        <v>974</v>
      </c>
    </row>
    <row r="34" spans="2:4" s="1" customFormat="1" ht="17.100000000000001" customHeight="1" x14ac:dyDescent="0.25">
      <c r="B34" s="26" t="s">
        <v>975</v>
      </c>
      <c r="C34" s="27">
        <v>2113745709.23001</v>
      </c>
      <c r="D34" s="28"/>
    </row>
    <row r="35" spans="2:4" s="1" customFormat="1" ht="17.100000000000001" customHeight="1" x14ac:dyDescent="0.25">
      <c r="B35" s="26" t="s">
        <v>976</v>
      </c>
      <c r="C35" s="27">
        <v>0</v>
      </c>
      <c r="D35" s="28"/>
    </row>
    <row r="36" spans="2:4" s="1" customFormat="1" ht="17.100000000000001" customHeight="1" x14ac:dyDescent="0.25">
      <c r="B36" s="26" t="s">
        <v>977</v>
      </c>
      <c r="C36" s="35" t="s">
        <v>90</v>
      </c>
      <c r="D36" s="28"/>
    </row>
    <row r="37" spans="2:4" s="1" customFormat="1" ht="17.100000000000001" customHeight="1" x14ac:dyDescent="0.25">
      <c r="B37" s="26" t="s">
        <v>978</v>
      </c>
      <c r="C37" s="35" t="s">
        <v>90</v>
      </c>
      <c r="D37" s="30"/>
    </row>
    <row r="38" spans="2:4" s="1" customFormat="1" ht="17.100000000000001" customHeight="1" x14ac:dyDescent="0.25">
      <c r="B38" s="26" t="s">
        <v>979</v>
      </c>
      <c r="C38" s="27">
        <v>12967153821.8333</v>
      </c>
      <c r="D38" s="28" t="s">
        <v>980</v>
      </c>
    </row>
    <row r="39" spans="2:4" s="1" customFormat="1" ht="17.100000000000001" customHeight="1" x14ac:dyDescent="0.25">
      <c r="B39" s="26" t="s">
        <v>957</v>
      </c>
      <c r="C39" s="27">
        <v>12249504675.928301</v>
      </c>
      <c r="D39" s="30"/>
    </row>
    <row r="40" spans="2:4" s="1" customFormat="1" ht="17.100000000000001" customHeight="1" x14ac:dyDescent="0.25">
      <c r="B40" s="26" t="s">
        <v>981</v>
      </c>
      <c r="C40" s="27">
        <v>92070047.864999995</v>
      </c>
      <c r="D40" s="30"/>
    </row>
    <row r="41" spans="2:4" s="1" customFormat="1" ht="17.100000000000001" customHeight="1" x14ac:dyDescent="0.25">
      <c r="B41" s="26" t="s">
        <v>982</v>
      </c>
      <c r="C41" s="27">
        <v>625579098.03999996</v>
      </c>
      <c r="D41" s="30"/>
    </row>
    <row r="42" spans="2:4" s="1" customFormat="1" ht="17.100000000000001" customHeight="1" x14ac:dyDescent="0.25">
      <c r="B42" s="26" t="s">
        <v>978</v>
      </c>
      <c r="C42" s="35" t="s">
        <v>90</v>
      </c>
      <c r="D42" s="30"/>
    </row>
    <row r="43" spans="2:4" s="1" customFormat="1" ht="17.100000000000001" customHeight="1" x14ac:dyDescent="0.25">
      <c r="B43" s="26" t="s">
        <v>983</v>
      </c>
      <c r="C43" s="27">
        <v>179000000</v>
      </c>
      <c r="D43" s="28" t="s">
        <v>984</v>
      </c>
    </row>
    <row r="44" spans="2:4" s="1" customFormat="1" ht="17.100000000000001" customHeight="1" x14ac:dyDescent="0.25">
      <c r="B44" s="26" t="s">
        <v>985</v>
      </c>
      <c r="C44" s="27">
        <v>68961817.400567502</v>
      </c>
      <c r="D44" s="28" t="s">
        <v>986</v>
      </c>
    </row>
    <row r="45" spans="2:4" s="1" customFormat="1" ht="17.100000000000001" customHeight="1" x14ac:dyDescent="0.25">
      <c r="B45" s="26" t="s">
        <v>987</v>
      </c>
      <c r="C45" s="27">
        <v>11500000000</v>
      </c>
      <c r="D45" s="28" t="s">
        <v>988</v>
      </c>
    </row>
    <row r="46" spans="2:4" s="1" customFormat="1" ht="17.100000000000001" customHeight="1" x14ac:dyDescent="0.25">
      <c r="B46" s="26" t="s">
        <v>989</v>
      </c>
      <c r="C46" s="27">
        <v>3332937713.6627102</v>
      </c>
      <c r="D46" s="30"/>
    </row>
    <row r="47" spans="2:4" s="1" customFormat="1" ht="17.100000000000001" customHeight="1" x14ac:dyDescent="0.25">
      <c r="B47" s="2" t="s">
        <v>990</v>
      </c>
      <c r="C47" s="32" t="s">
        <v>962</v>
      </c>
      <c r="D47" s="30"/>
    </row>
    <row r="48" spans="2:4" s="1" customFormat="1" ht="4.2" customHeight="1" x14ac:dyDescent="0.15"/>
    <row r="49" spans="2:4" s="1" customFormat="1" ht="15.75" customHeight="1" x14ac:dyDescent="0.15">
      <c r="B49" s="71" t="s">
        <v>1009</v>
      </c>
      <c r="C49" s="71"/>
    </row>
    <row r="50" spans="2:4" s="1" customFormat="1" ht="4.2" customHeight="1" x14ac:dyDescent="0.15"/>
    <row r="51" spans="2:4" s="1" customFormat="1" ht="17.100000000000001" customHeight="1" x14ac:dyDescent="0.25">
      <c r="B51" s="26" t="s">
        <v>991</v>
      </c>
      <c r="C51" s="27">
        <v>1455928578.0499799</v>
      </c>
      <c r="D51" s="28" t="s">
        <v>992</v>
      </c>
    </row>
    <row r="52" spans="2:4" s="1" customFormat="1" ht="17.100000000000001" customHeight="1" x14ac:dyDescent="0.25">
      <c r="B52" s="26" t="s">
        <v>993</v>
      </c>
      <c r="C52" s="27">
        <v>-41747249.863000602</v>
      </c>
      <c r="D52" s="28" t="s">
        <v>994</v>
      </c>
    </row>
    <row r="53" spans="2:4" s="1" customFormat="1" ht="17.100000000000001" customHeight="1" x14ac:dyDescent="0.25">
      <c r="B53" s="26" t="s">
        <v>995</v>
      </c>
      <c r="C53" s="27">
        <v>1414181328.18698</v>
      </c>
      <c r="D53" s="28"/>
    </row>
    <row r="54" spans="2:4" s="1" customFormat="1" ht="17.100000000000001" customHeight="1" x14ac:dyDescent="0.25">
      <c r="B54" s="2" t="s">
        <v>996</v>
      </c>
      <c r="C54" s="32" t="s">
        <v>962</v>
      </c>
      <c r="D54" s="28"/>
    </row>
    <row r="55" spans="2:4" s="1" customFormat="1" ht="17.100000000000001" customHeight="1" x14ac:dyDescent="0.25">
      <c r="B55" s="26" t="s">
        <v>997</v>
      </c>
      <c r="C55" s="27">
        <v>78417517.5</v>
      </c>
      <c r="D55" s="28" t="s">
        <v>998</v>
      </c>
    </row>
    <row r="56" spans="2:4" s="1" customFormat="1" ht="17.100000000000001" customHeight="1" x14ac:dyDescent="0.25">
      <c r="B56" s="26" t="s">
        <v>999</v>
      </c>
      <c r="C56" s="27">
        <v>150000</v>
      </c>
      <c r="D56" s="28" t="s">
        <v>1000</v>
      </c>
    </row>
    <row r="57" spans="2:4" s="1" customFormat="1" ht="17.100000000000001" customHeight="1" x14ac:dyDescent="0.25">
      <c r="B57" s="26" t="s">
        <v>1001</v>
      </c>
      <c r="C57" s="27">
        <v>78267517.5</v>
      </c>
      <c r="D57" s="28" t="s">
        <v>1002</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2023-11-09T12:49:07Z</dcterms:created>
  <dcterms:modified xsi:type="dcterms:W3CDTF">2023-11-09T15:16:36Z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2023-11-09T15:16:35Z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871fc70d-8b5a-441e-ace1-7725bdb909b1</vt:lpwstr>
  </property>
  <property fmtid="{D5CDD505-2E9C-101B-9397-08002B2CF9AE}" pid="8" name="MSIP_Label_8ffbc0b8-e97b-47d1-beac-cb0955d66f3b_ContentBits">
    <vt:lpwstr>2</vt:lpwstr>
  </property>
</Properties>
</file>